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56" documentId="13_ncr:1_{9A698A35-11EF-477C-882B-3C655332DD57}" xr6:coauthVersionLast="47" xr6:coauthVersionMax="47" xr10:uidLastSave="{9583EC2C-5F6D-465E-A8E3-06EE265D80C3}"/>
  <bookViews>
    <workbookView xWindow="-120" yWindow="-120" windowWidth="20730" windowHeight="11040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<sst xmlns="http://schemas.openxmlformats.org/spreadsheetml/2006/main" count="28" uniqueCount="10">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</sst>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workbookViewId="0">
      <selection activeCell="K20" sqref="K20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147" activePane="bottomRight" state="frozen"/>
      <selection pane="topRight"/>
      <selection pane="bottomLeft"/>
      <selection pane="bottomRight" activeCell="D164" sqref="D16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4000</v>
      </c>
      <c r="E93" s="2">
        <f>SUM($D$2:$D93)</f>
        <v>26087000</v>
      </c>
      <c r="G93" s="1" t="str">
        <f t="shared" si="3"/>
        <v>April</v>
      </c>
      <c r="H93" s="2">
        <f>SUMIFS(Tunai[TUNAI],Tunai[BULAN],G93)</f>
        <v>4722000</v>
      </c>
      <c r="I93" s="2" cm="1">
        <f t="array" ref="I93">_xlfn.XLOOKUP(TRUE,Tunai[BULAN]=G93,Tunai[TOTAL],,,-1)</f>
        <v>30805000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/>
      <c r="E94" s="2">
        <f>SUM($D$2:$D94)</f>
        <v>26087000</v>
      </c>
      <c r="G94" s="1" t="str">
        <f t="shared" si="3"/>
        <v>April</v>
      </c>
      <c r="H94" s="2">
        <f>SUMIFS(Tunai[TUNAI],Tunai[BULAN],G94)</f>
        <v>4722000</v>
      </c>
      <c r="I94" s="2" cm="1">
        <f t="array" ref="I94">_xlfn.XLOOKUP(TRUE,Tunai[BULAN]=G94,Tunai[TOTAL],,,-1)</f>
        <v>30805000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/>
      <c r="E95" s="2">
        <f>SUM($D$2:$D95)</f>
        <v>26087000</v>
      </c>
      <c r="G95" s="1" t="str">
        <f t="shared" si="3"/>
        <v>April</v>
      </c>
      <c r="H95" s="2">
        <f>SUMIFS(Tunai[TUNAI],Tunai[BULAN],G95)</f>
        <v>4722000</v>
      </c>
      <c r="I95" s="2" cm="1">
        <f t="array" ref="I95">_xlfn.XLOOKUP(TRUE,Tunai[BULAN]=G95,Tunai[TOTAL],,,-1)</f>
        <v>30805000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26087000</v>
      </c>
      <c r="G96" s="1" t="str">
        <f t="shared" si="3"/>
        <v>April</v>
      </c>
      <c r="H96" s="2">
        <f>SUMIFS(Tunai[TUNAI],Tunai[BULAN],G96)</f>
        <v>4722000</v>
      </c>
      <c r="I96" s="2" cm="1">
        <f t="array" ref="I96">_xlfn.XLOOKUP(TRUE,Tunai[BULAN]=G96,Tunai[TOTAL],,,-1)</f>
        <v>30805000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26087000</v>
      </c>
      <c r="G97" s="1" t="str">
        <f t="shared" si="3"/>
        <v>April</v>
      </c>
      <c r="H97" s="2">
        <f>SUMIFS(Tunai[TUNAI],Tunai[BULAN],G97)</f>
        <v>4722000</v>
      </c>
      <c r="I97" s="2" cm="1">
        <f t="array" ref="I97">_xlfn.XLOOKUP(TRUE,Tunai[BULAN]=G97,Tunai[TOTAL],,,-1)</f>
        <v>30805000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26087000</v>
      </c>
      <c r="G98" s="1" t="str">
        <f t="shared" si="3"/>
        <v>April</v>
      </c>
      <c r="H98" s="2">
        <f>SUMIFS(Tunai[TUNAI],Tunai[BULAN],G98)</f>
        <v>4722000</v>
      </c>
      <c r="I98" s="2" cm="1">
        <f t="array" ref="I98">_xlfn.XLOOKUP(TRUE,Tunai[BULAN]=G98,Tunai[TOTAL],,,-1)</f>
        <v>30805000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26087000</v>
      </c>
      <c r="G99" s="1" t="str">
        <f t="shared" si="3"/>
        <v>April</v>
      </c>
      <c r="H99" s="2">
        <f>SUMIFS(Tunai[TUNAI],Tunai[BULAN],G99)</f>
        <v>4722000</v>
      </c>
      <c r="I99" s="2" cm="1">
        <f t="array" ref="I99">_xlfn.XLOOKUP(TRUE,Tunai[BULAN]=G99,Tunai[TOTAL],,,-1)</f>
        <v>30805000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26087000</v>
      </c>
      <c r="G100" s="1" t="str">
        <f t="shared" si="3"/>
        <v>April</v>
      </c>
      <c r="H100" s="2">
        <f>SUMIFS(Tunai[TUNAI],Tunai[BULAN],G100)</f>
        <v>4722000</v>
      </c>
      <c r="I100" s="2" cm="1">
        <f t="array" ref="I100">_xlfn.XLOOKUP(TRUE,Tunai[BULAN]=G100,Tunai[TOTAL],,,-1)</f>
        <v>30805000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26087000</v>
      </c>
      <c r="G101" s="1" t="str">
        <f t="shared" si="3"/>
        <v>April</v>
      </c>
      <c r="H101" s="2">
        <f>SUMIFS(Tunai[TUNAI],Tunai[BULAN],G101)</f>
        <v>4722000</v>
      </c>
      <c r="I101" s="2" cm="1">
        <f t="array" ref="I101">_xlfn.XLOOKUP(TRUE,Tunai[BULAN]=G101,Tunai[TOTAL],,,-1)</f>
        <v>30805000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26087000</v>
      </c>
      <c r="G102" s="1" t="str">
        <f t="shared" si="3"/>
        <v>April</v>
      </c>
      <c r="H102" s="2">
        <f>SUMIFS(Tunai[TUNAI],Tunai[BULAN],G102)</f>
        <v>4722000</v>
      </c>
      <c r="I102" s="2" cm="1">
        <f t="array" ref="I102">_xlfn.XLOOKUP(TRUE,Tunai[BULAN]=G102,Tunai[TOTAL],,,-1)</f>
        <v>30805000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26087000</v>
      </c>
      <c r="G103" s="1" t="str">
        <f t="shared" si="3"/>
        <v>April</v>
      </c>
      <c r="H103" s="2">
        <f>SUMIFS(Tunai[TUNAI],Tunai[BULAN],G103)</f>
        <v>4722000</v>
      </c>
      <c r="I103" s="2" cm="1">
        <f t="array" ref="I103">_xlfn.XLOOKUP(TRUE,Tunai[BULAN]=G103,Tunai[TOTAL],,,-1)</f>
        <v>30805000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26087000</v>
      </c>
      <c r="G104" s="1" t="str">
        <f t="shared" si="3"/>
        <v>April</v>
      </c>
      <c r="H104" s="2">
        <f>SUMIFS(Tunai[TUNAI],Tunai[BULAN],G104)</f>
        <v>4722000</v>
      </c>
      <c r="I104" s="2" cm="1">
        <f t="array" ref="I104">_xlfn.XLOOKUP(TRUE,Tunai[BULAN]=G104,Tunai[TOTAL],,,-1)</f>
        <v>30805000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26087000</v>
      </c>
      <c r="G105" s="1" t="str">
        <f t="shared" si="3"/>
        <v>April</v>
      </c>
      <c r="H105" s="2">
        <f>SUMIFS(Tunai[TUNAI],Tunai[BULAN],G105)</f>
        <v>4722000</v>
      </c>
      <c r="I105" s="2" cm="1">
        <f t="array" ref="I105">_xlfn.XLOOKUP(TRUE,Tunai[BULAN]=G105,Tunai[TOTAL],,,-1)</f>
        <v>30805000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26087000</v>
      </c>
      <c r="G106" s="1" t="str">
        <f t="shared" si="3"/>
        <v>April</v>
      </c>
      <c r="H106" s="2">
        <f>SUMIFS(Tunai[TUNAI],Tunai[BULAN],G106)</f>
        <v>4722000</v>
      </c>
      <c r="I106" s="2" cm="1">
        <f t="array" ref="I106">_xlfn.XLOOKUP(TRUE,Tunai[BULAN]=G106,Tunai[TOTAL],,,-1)</f>
        <v>30805000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26087000</v>
      </c>
      <c r="G107" s="1" t="str">
        <f t="shared" si="3"/>
        <v>April</v>
      </c>
      <c r="H107" s="2">
        <f>SUMIFS(Tunai[TUNAI],Tunai[BULAN],G107)</f>
        <v>4722000</v>
      </c>
      <c r="I107" s="2" cm="1">
        <f t="array" ref="I107">_xlfn.XLOOKUP(TRUE,Tunai[BULAN]=G107,Tunai[TOTAL],,,-1)</f>
        <v>30805000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26087000</v>
      </c>
      <c r="G108" s="1" t="str">
        <f t="shared" si="3"/>
        <v>April</v>
      </c>
      <c r="H108" s="2">
        <f>SUMIFS(Tunai[TUNAI],Tunai[BULAN],G108)</f>
        <v>4722000</v>
      </c>
      <c r="I108" s="2" cm="1">
        <f t="array" ref="I108">_xlfn.XLOOKUP(TRUE,Tunai[BULAN]=G108,Tunai[TOTAL],,,-1)</f>
        <v>30805000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>
        <v>265000</v>
      </c>
      <c r="E109" s="2">
        <f>SUM($D$2:$D109)</f>
        <v>26352000</v>
      </c>
      <c r="G109" s="1" t="str">
        <f t="shared" si="3"/>
        <v>April</v>
      </c>
      <c r="H109" s="2">
        <f>SUMIFS(Tunai[TUNAI],Tunai[BULAN],G109)</f>
        <v>4722000</v>
      </c>
      <c r="I109" s="2" cm="1">
        <f t="array" ref="I109">_xlfn.XLOOKUP(TRUE,Tunai[BULAN]=G109,Tunai[TOTAL],,,-1)</f>
        <v>30805000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>
        <v>511000</v>
      </c>
      <c r="E110" s="2">
        <f>SUM($D$2:$D110)</f>
        <v>26863000</v>
      </c>
      <c r="G110" s="1" t="str">
        <f t="shared" si="3"/>
        <v>April</v>
      </c>
      <c r="H110" s="2">
        <f>SUMIFS(Tunai[TUNAI],Tunai[BULAN],G110)</f>
        <v>4722000</v>
      </c>
      <c r="I110" s="2" cm="1">
        <f t="array" ref="I110">_xlfn.XLOOKUP(TRUE,Tunai[BULAN]=G110,Tunai[TOTAL],,,-1)</f>
        <v>30805000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>
        <v>265000</v>
      </c>
      <c r="E111" s="2">
        <f>SUM($D$2:$D111)</f>
        <v>27128000</v>
      </c>
      <c r="G111" s="1" t="str">
        <f t="shared" si="3"/>
        <v>April</v>
      </c>
      <c r="H111" s="2">
        <f>SUMIFS(Tunai[TUNAI],Tunai[BULAN],G111)</f>
        <v>4722000</v>
      </c>
      <c r="I111" s="2" cm="1">
        <f t="array" ref="I111">_xlfn.XLOOKUP(TRUE,Tunai[BULAN]=G111,Tunai[TOTAL],,,-1)</f>
        <v>30805000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>
        <v>322000</v>
      </c>
      <c r="E112" s="2">
        <f>SUM($D$2:$D112)</f>
        <v>27450000</v>
      </c>
      <c r="G112" s="1" t="str">
        <f t="shared" si="3"/>
        <v>April</v>
      </c>
      <c r="H112" s="2">
        <f>SUMIFS(Tunai[TUNAI],Tunai[BULAN],G112)</f>
        <v>4722000</v>
      </c>
      <c r="I112" s="2" cm="1">
        <f t="array" ref="I112">_xlfn.XLOOKUP(TRUE,Tunai[BULAN]=G112,Tunai[TOTAL],,,-1)</f>
        <v>30805000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>
        <v>352000</v>
      </c>
      <c r="E113" s="2">
        <f>SUM($D$2:$D113)</f>
        <v>27802000</v>
      </c>
      <c r="G113" s="1" t="str">
        <f t="shared" si="3"/>
        <v>April</v>
      </c>
      <c r="H113" s="2">
        <f>SUMIFS(Tunai[TUNAI],Tunai[BULAN],G113)</f>
        <v>4722000</v>
      </c>
      <c r="I113" s="2" cm="1">
        <f t="array" ref="I113">_xlfn.XLOOKUP(TRUE,Tunai[BULAN]=G113,Tunai[TOTAL],,,-1)</f>
        <v>30805000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>
        <v>226000</v>
      </c>
      <c r="E114" s="2">
        <f>SUM($D$2:$D114)</f>
        <v>28028000</v>
      </c>
      <c r="G114" s="1" t="str">
        <f t="shared" si="3"/>
        <v>April</v>
      </c>
      <c r="H114" s="2">
        <f>SUMIFS(Tunai[TUNAI],Tunai[BULAN],G114)</f>
        <v>4722000</v>
      </c>
      <c r="I114" s="2" cm="1">
        <f t="array" ref="I114">_xlfn.XLOOKUP(TRUE,Tunai[BULAN]=G114,Tunai[TOTAL],,,-1)</f>
        <v>30805000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>
        <v>230000</v>
      </c>
      <c r="E115" s="2">
        <f>SUM($D$2:$D115)</f>
        <v>28258000</v>
      </c>
      <c r="G115" s="1" t="str">
        <f t="shared" si="3"/>
        <v>April</v>
      </c>
      <c r="H115" s="2">
        <f>SUMIFS(Tunai[TUNAI],Tunai[BULAN],G115)</f>
        <v>4722000</v>
      </c>
      <c r="I115" s="2" cm="1">
        <f t="array" ref="I115">_xlfn.XLOOKUP(TRUE,Tunai[BULAN]=G115,Tunai[TOTAL],,,-1)</f>
        <v>30805000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>
        <v>322000</v>
      </c>
      <c r="E116" s="2">
        <f>SUM($D$2:$D116)</f>
        <v>28580000</v>
      </c>
      <c r="G116" s="1" t="str">
        <f t="shared" si="3"/>
        <v>April</v>
      </c>
      <c r="H116" s="2">
        <f>SUMIFS(Tunai[TUNAI],Tunai[BULAN],G116)</f>
        <v>4722000</v>
      </c>
      <c r="I116" s="2" cm="1">
        <f t="array" ref="I116">_xlfn.XLOOKUP(TRUE,Tunai[BULAN]=G116,Tunai[TOTAL],,,-1)</f>
        <v>30805000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>
        <v>341000</v>
      </c>
      <c r="E117" s="2">
        <f>SUM($D$2:$D117)</f>
        <v>28921000</v>
      </c>
      <c r="G117" s="1" t="str">
        <f t="shared" si="3"/>
        <v>April</v>
      </c>
      <c r="H117" s="2">
        <f>SUMIFS(Tunai[TUNAI],Tunai[BULAN],G117)</f>
        <v>4722000</v>
      </c>
      <c r="I117" s="2" cm="1">
        <f t="array" ref="I117">_xlfn.XLOOKUP(TRUE,Tunai[BULAN]=G117,Tunai[TOTAL],,,-1)</f>
        <v>30805000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>
        <v>355000</v>
      </c>
      <c r="E118" s="2">
        <f>SUM($D$2:$D118)</f>
        <v>29276000</v>
      </c>
      <c r="G118" s="1" t="str">
        <f t="shared" si="3"/>
        <v>April</v>
      </c>
      <c r="H118" s="2">
        <f>SUMIFS(Tunai[TUNAI],Tunai[BULAN],G118)</f>
        <v>4722000</v>
      </c>
      <c r="I118" s="2" cm="1">
        <f t="array" ref="I118">_xlfn.XLOOKUP(TRUE,Tunai[BULAN]=G118,Tunai[TOTAL],,,-1)</f>
        <v>30805000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>
        <v>498000</v>
      </c>
      <c r="E119" s="2">
        <f>SUM($D$2:$D119)</f>
        <v>29774000</v>
      </c>
      <c r="G119" s="1" t="str">
        <f t="shared" si="3"/>
        <v>April</v>
      </c>
      <c r="H119" s="2">
        <f>SUMIFS(Tunai[TUNAI],Tunai[BULAN],G119)</f>
        <v>4722000</v>
      </c>
      <c r="I119" s="2" cm="1">
        <f t="array" ref="I119">_xlfn.XLOOKUP(TRUE,Tunai[BULAN]=G119,Tunai[TOTAL],,,-1)</f>
        <v>30805000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>
        <v>355000</v>
      </c>
      <c r="E120" s="2">
        <f>SUM($D$2:$D120)</f>
        <v>30129000</v>
      </c>
      <c r="G120" s="1" t="str">
        <f t="shared" si="3"/>
        <v>April</v>
      </c>
      <c r="H120" s="2">
        <f>SUMIFS(Tunai[TUNAI],Tunai[BULAN],G120)</f>
        <v>4722000</v>
      </c>
      <c r="I120" s="2" cm="1">
        <f t="array" ref="I120">_xlfn.XLOOKUP(TRUE,Tunai[BULAN]=G120,Tunai[TOTAL],,,-1)</f>
        <v>30805000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>
        <v>306000</v>
      </c>
      <c r="E121" s="2">
        <f>SUM($D$2:$D121)</f>
        <v>30435000</v>
      </c>
      <c r="G121" s="1" t="str">
        <f t="shared" si="3"/>
        <v>April</v>
      </c>
      <c r="H121" s="2">
        <f>SUMIFS(Tunai[TUNAI],Tunai[BULAN],G121)</f>
        <v>4722000</v>
      </c>
      <c r="I121" s="2" cm="1">
        <f t="array" ref="I121">_xlfn.XLOOKUP(TRUE,Tunai[BULAN]=G121,Tunai[TOTAL],,,-1)</f>
        <v>30805000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>
        <v>370000</v>
      </c>
      <c r="E122" s="2">
        <f>SUM($D$2:$D122)</f>
        <v>30805000</v>
      </c>
      <c r="G122" s="1" t="str">
        <f t="shared" si="3"/>
        <v>April</v>
      </c>
      <c r="H122" s="2">
        <f>SUMIFS(Tunai[TUNAI],Tunai[BULAN],G122)</f>
        <v>4722000</v>
      </c>
      <c r="I122" s="2" cm="1">
        <f t="array" ref="I122">_xlfn.XLOOKUP(TRUE,Tunai[BULAN]=G122,Tunai[TOTAL],,,-1)</f>
        <v>30805000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>
        <v>334000</v>
      </c>
      <c r="E123" s="2">
        <f>SUM($D$2:$D123)</f>
        <v>31139000</v>
      </c>
      <c r="G123" s="1" t="str">
        <f t="shared" si="3"/>
        <v>Mei</v>
      </c>
      <c r="H123" s="2">
        <f>SUMIFS(Tunai[TUNAI],Tunai[BULAN],G123)</f>
        <v>13543000</v>
      </c>
      <c r="I123" s="2" cm="1">
        <f t="array" ref="I123">_xlfn.XLOOKUP(TRUE,Tunai[BULAN]=G123,Tunai[TOTAL],,,-1)</f>
        <v>44348000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>
        <v>386000</v>
      </c>
      <c r="E124" s="2">
        <f>SUM($D$2:$D124)</f>
        <v>31525000</v>
      </c>
      <c r="G124" s="1" t="str">
        <f t="shared" si="3"/>
        <v>Mei</v>
      </c>
      <c r="H124" s="2">
        <f>SUMIFS(Tunai[TUNAI],Tunai[BULAN],G124)</f>
        <v>13543000</v>
      </c>
      <c r="I124" s="2" cm="1">
        <f t="array" ref="I124">_xlfn.XLOOKUP(TRUE,Tunai[BULAN]=G124,Tunai[TOTAL],,,-1)</f>
        <v>44348000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>
        <v>1040000</v>
      </c>
      <c r="E125" s="2">
        <f>SUM($D$2:$D125)</f>
        <v>32565000</v>
      </c>
      <c r="G125" s="1" t="str">
        <f t="shared" si="3"/>
        <v>Mei</v>
      </c>
      <c r="H125" s="2">
        <f>SUMIFS(Tunai[TUNAI],Tunai[BULAN],G125)</f>
        <v>13543000</v>
      </c>
      <c r="I125" s="2" cm="1">
        <f t="array" ref="I125">_xlfn.XLOOKUP(TRUE,Tunai[BULAN]=G125,Tunai[TOTAL],,,-1)</f>
        <v>44348000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>
        <v>386000</v>
      </c>
      <c r="E126" s="2">
        <f>SUM($D$2:$D126)</f>
        <v>32951000</v>
      </c>
      <c r="G126" s="1" t="str">
        <f t="shared" si="3"/>
        <v>Mei</v>
      </c>
      <c r="H126" s="2">
        <f>SUMIFS(Tunai[TUNAI],Tunai[BULAN],G126)</f>
        <v>13543000</v>
      </c>
      <c r="I126" s="2" cm="1">
        <f t="array" ref="I126">_xlfn.XLOOKUP(TRUE,Tunai[BULAN]=G126,Tunai[TOTAL],,,-1)</f>
        <v>44348000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>
        <v>490000</v>
      </c>
      <c r="E127" s="2">
        <f>SUM($D$2:$D127)</f>
        <v>33441000</v>
      </c>
      <c r="G127" s="1" t="str">
        <f t="shared" si="3"/>
        <v>Mei</v>
      </c>
      <c r="H127" s="2">
        <f>SUMIFS(Tunai[TUNAI],Tunai[BULAN],G127)</f>
        <v>13543000</v>
      </c>
      <c r="I127" s="2" cm="1">
        <f t="array" ref="I127">_xlfn.XLOOKUP(TRUE,Tunai[BULAN]=G127,Tunai[TOTAL],,,-1)</f>
        <v>44348000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>
        <v>435000</v>
      </c>
      <c r="E128" s="2">
        <f>SUM($D$2:$D128)</f>
        <v>33876000</v>
      </c>
      <c r="G128" s="1" t="str">
        <f t="shared" si="3"/>
        <v>Mei</v>
      </c>
      <c r="H128" s="2">
        <f>SUMIFS(Tunai[TUNAI],Tunai[BULAN],G128)</f>
        <v>13543000</v>
      </c>
      <c r="I128" s="2" cm="1">
        <f t="array" ref="I128">_xlfn.XLOOKUP(TRUE,Tunai[BULAN]=G128,Tunai[TOTAL],,,-1)</f>
        <v>44348000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>
        <v>381000</v>
      </c>
      <c r="E129" s="2">
        <f>SUM($D$2:$D129)</f>
        <v>34257000</v>
      </c>
      <c r="G129" s="1" t="str">
        <f t="shared" si="3"/>
        <v>Mei</v>
      </c>
      <c r="H129" s="2">
        <f>SUMIFS(Tunai[TUNAI],Tunai[BULAN],G129)</f>
        <v>13543000</v>
      </c>
      <c r="I129" s="2" cm="1">
        <f t="array" ref="I129">_xlfn.XLOOKUP(TRUE,Tunai[BULAN]=G129,Tunai[TOTAL],,,-1)</f>
        <v>44348000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>
        <v>296000</v>
      </c>
      <c r="E130" s="2">
        <f>SUM($D$2:$D130)</f>
        <v>34553000</v>
      </c>
      <c r="G130" s="1" t="str">
        <f t="shared" si="3"/>
        <v>Mei</v>
      </c>
      <c r="H130" s="2">
        <f>SUMIFS(Tunai[TUNAI],Tunai[BULAN],G130)</f>
        <v>13543000</v>
      </c>
      <c r="I130" s="2" cm="1">
        <f t="array" ref="I130">_xlfn.XLOOKUP(TRUE,Tunai[BULAN]=G130,Tunai[TOTAL],,,-1)</f>
        <v>44348000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>
        <v>213000</v>
      </c>
      <c r="E131" s="2">
        <f>SUM($D$2:$D131)</f>
        <v>34766000</v>
      </c>
      <c r="G131" s="1" t="str">
        <f t="shared" ref="G131:G194" si="8">B131</f>
        <v>Mei</v>
      </c>
      <c r="H131" s="2">
        <f>SUMIFS(Tunai[TUNAI],Tunai[BULAN],G131)</f>
        <v>13543000</v>
      </c>
      <c r="I131" s="2" cm="1">
        <f t="array" ref="I131">_xlfn.XLOOKUP(TRUE,Tunai[BULAN]=G131,Tunai[TOTAL],,,-1)</f>
        <v>44348000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>
        <v>299000</v>
      </c>
      <c r="E132" s="2">
        <f>SUM($D$2:$D132)</f>
        <v>35065000</v>
      </c>
      <c r="G132" s="1" t="str">
        <f t="shared" si="8"/>
        <v>Mei</v>
      </c>
      <c r="H132" s="2">
        <f>SUMIFS(Tunai[TUNAI],Tunai[BULAN],G132)</f>
        <v>13543000</v>
      </c>
      <c r="I132" s="2" cm="1">
        <f t="array" ref="I132">_xlfn.XLOOKUP(TRUE,Tunai[BULAN]=G132,Tunai[TOTAL],,,-1)</f>
        <v>44348000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>
        <v>318000</v>
      </c>
      <c r="E133" s="2">
        <f>SUM($D$2:$D133)</f>
        <v>35383000</v>
      </c>
      <c r="G133" s="1" t="str">
        <f t="shared" si="8"/>
        <v>Mei</v>
      </c>
      <c r="H133" s="2">
        <f>SUMIFS(Tunai[TUNAI],Tunai[BULAN],G133)</f>
        <v>13543000</v>
      </c>
      <c r="I133" s="2" cm="1">
        <f t="array" ref="I133">_xlfn.XLOOKUP(TRUE,Tunai[BULAN]=G133,Tunai[TOTAL],,,-1)</f>
        <v>44348000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>
        <v>341000</v>
      </c>
      <c r="E134" s="2">
        <f>SUM($D$2:$D134)</f>
        <v>35724000</v>
      </c>
      <c r="G134" s="1" t="str">
        <f t="shared" si="8"/>
        <v>Mei</v>
      </c>
      <c r="H134" s="2">
        <f>SUMIFS(Tunai[TUNAI],Tunai[BULAN],G134)</f>
        <v>13543000</v>
      </c>
      <c r="I134" s="2" cm="1">
        <f t="array" ref="I134">_xlfn.XLOOKUP(TRUE,Tunai[BULAN]=G134,Tunai[TOTAL],,,-1)</f>
        <v>44348000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>
        <v>434000</v>
      </c>
      <c r="E135" s="2">
        <f>SUM($D$2:$D135)</f>
        <v>36158000</v>
      </c>
      <c r="G135" s="1" t="str">
        <f t="shared" si="8"/>
        <v>Mei</v>
      </c>
      <c r="H135" s="2">
        <f>SUMIFS(Tunai[TUNAI],Tunai[BULAN],G135)</f>
        <v>13543000</v>
      </c>
      <c r="I135" s="2" cm="1">
        <f t="array" ref="I135">_xlfn.XLOOKUP(TRUE,Tunai[BULAN]=G135,Tunai[TOTAL],,,-1)</f>
        <v>44348000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>
        <v>347000</v>
      </c>
      <c r="E136" s="2">
        <f>SUM($D$2:$D136)</f>
        <v>36505000</v>
      </c>
      <c r="G136" s="1" t="str">
        <f t="shared" si="8"/>
        <v>Mei</v>
      </c>
      <c r="H136" s="2">
        <f>SUMIFS(Tunai[TUNAI],Tunai[BULAN],G136)</f>
        <v>13543000</v>
      </c>
      <c r="I136" s="2" cm="1">
        <f t="array" ref="I136">_xlfn.XLOOKUP(TRUE,Tunai[BULAN]=G136,Tunai[TOTAL],,,-1)</f>
        <v>44348000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>
        <v>319000</v>
      </c>
      <c r="E137" s="2">
        <f>SUM($D$2:$D137)</f>
        <v>36824000</v>
      </c>
      <c r="G137" s="1" t="str">
        <f t="shared" si="8"/>
        <v>Mei</v>
      </c>
      <c r="H137" s="2">
        <f>SUMIFS(Tunai[TUNAI],Tunai[BULAN],G137)</f>
        <v>13543000</v>
      </c>
      <c r="I137" s="2" cm="1">
        <f t="array" ref="I137">_xlfn.XLOOKUP(TRUE,Tunai[BULAN]=G137,Tunai[TOTAL],,,-1)</f>
        <v>44348000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>
        <v>454000</v>
      </c>
      <c r="E138" s="2">
        <f>SUM($D$2:$D138)</f>
        <v>37278000</v>
      </c>
      <c r="G138" s="1" t="str">
        <f t="shared" si="8"/>
        <v>Mei</v>
      </c>
      <c r="H138" s="2">
        <f>SUMIFS(Tunai[TUNAI],Tunai[BULAN],G138)</f>
        <v>13543000</v>
      </c>
      <c r="I138" s="2" cm="1">
        <f t="array" ref="I138">_xlfn.XLOOKUP(TRUE,Tunai[BULAN]=G138,Tunai[TOTAL],,,-1)</f>
        <v>44348000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>
        <v>307000</v>
      </c>
      <c r="E139" s="2">
        <f>SUM($D$2:$D139)</f>
        <v>37585000</v>
      </c>
      <c r="G139" s="1" t="str">
        <f t="shared" si="8"/>
        <v>Mei</v>
      </c>
      <c r="H139" s="2">
        <f>SUMIFS(Tunai[TUNAI],Tunai[BULAN],G139)</f>
        <v>13543000</v>
      </c>
      <c r="I139" s="2" cm="1">
        <f t="array" ref="I139">_xlfn.XLOOKUP(TRUE,Tunai[BULAN]=G139,Tunai[TOTAL],,,-1)</f>
        <v>44348000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>
        <v>934000</v>
      </c>
      <c r="E140" s="2">
        <f>SUM($D$2:$D140)</f>
        <v>38519000</v>
      </c>
      <c r="G140" s="1" t="str">
        <f t="shared" si="8"/>
        <v>Mei</v>
      </c>
      <c r="H140" s="2">
        <f>SUMIFS(Tunai[TUNAI],Tunai[BULAN],G140)</f>
        <v>13543000</v>
      </c>
      <c r="I140" s="2" cm="1">
        <f t="array" ref="I140">_xlfn.XLOOKUP(TRUE,Tunai[BULAN]=G140,Tunai[TOTAL],,,-1)</f>
        <v>44348000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>
        <v>757000</v>
      </c>
      <c r="E141" s="2">
        <f>SUM($D$2:$D141)</f>
        <v>39276000</v>
      </c>
      <c r="G141" s="1" t="str">
        <f t="shared" si="8"/>
        <v>Mei</v>
      </c>
      <c r="H141" s="2">
        <f>SUMIFS(Tunai[TUNAI],Tunai[BULAN],G141)</f>
        <v>13543000</v>
      </c>
      <c r="I141" s="2" cm="1">
        <f t="array" ref="I141">_xlfn.XLOOKUP(TRUE,Tunai[BULAN]=G141,Tunai[TOTAL],,,-1)</f>
        <v>44348000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>
        <v>330000</v>
      </c>
      <c r="E142" s="2">
        <f>SUM($D$2:$D142)</f>
        <v>39606000</v>
      </c>
      <c r="G142" s="1" t="str">
        <f t="shared" si="8"/>
        <v>Mei</v>
      </c>
      <c r="H142" s="2">
        <f>SUMIFS(Tunai[TUNAI],Tunai[BULAN],G142)</f>
        <v>13543000</v>
      </c>
      <c r="I142" s="2" cm="1">
        <f t="array" ref="I142">_xlfn.XLOOKUP(TRUE,Tunai[BULAN]=G142,Tunai[TOTAL],,,-1)</f>
        <v>44348000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>
        <v>372000</v>
      </c>
      <c r="E143" s="2">
        <f>SUM($D$2:$D143)</f>
        <v>39978000</v>
      </c>
      <c r="G143" s="1" t="str">
        <f t="shared" si="8"/>
        <v>Mei</v>
      </c>
      <c r="H143" s="2">
        <f>SUMIFS(Tunai[TUNAI],Tunai[BULAN],G143)</f>
        <v>13543000</v>
      </c>
      <c r="I143" s="2" cm="1">
        <f t="array" ref="I143">_xlfn.XLOOKUP(TRUE,Tunai[BULAN]=G143,Tunai[TOTAL],,,-1)</f>
        <v>44348000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>
        <v>897000</v>
      </c>
      <c r="E144" s="2">
        <f>SUM($D$2:$D144)</f>
        <v>40875000</v>
      </c>
      <c r="G144" s="1" t="str">
        <f t="shared" si="8"/>
        <v>Mei</v>
      </c>
      <c r="H144" s="2">
        <f>SUMIFS(Tunai[TUNAI],Tunai[BULAN],G144)</f>
        <v>13543000</v>
      </c>
      <c r="I144" s="2" cm="1">
        <f t="array" ref="I144">_xlfn.XLOOKUP(TRUE,Tunai[BULAN]=G144,Tunai[TOTAL],,,-1)</f>
        <v>44348000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>
        <v>340000</v>
      </c>
      <c r="E145" s="2">
        <f>SUM($D$2:$D145)</f>
        <v>41215000</v>
      </c>
      <c r="G145" s="1" t="str">
        <f t="shared" si="8"/>
        <v>Mei</v>
      </c>
      <c r="H145" s="2">
        <f>SUMIFS(Tunai[TUNAI],Tunai[BULAN],G145)</f>
        <v>13543000</v>
      </c>
      <c r="I145" s="2" cm="1">
        <f t="array" ref="I145">_xlfn.XLOOKUP(TRUE,Tunai[BULAN]=G145,Tunai[TOTAL],,,-1)</f>
        <v>44348000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>
        <v>340000</v>
      </c>
      <c r="E146" s="2">
        <f>SUM($D$2:$D146)</f>
        <v>41555000</v>
      </c>
      <c r="G146" s="1" t="str">
        <f t="shared" si="8"/>
        <v>Mei</v>
      </c>
      <c r="H146" s="2">
        <f>SUMIFS(Tunai[TUNAI],Tunai[BULAN],G146)</f>
        <v>13543000</v>
      </c>
      <c r="I146" s="2" cm="1">
        <f t="array" ref="I146">_xlfn.XLOOKUP(TRUE,Tunai[BULAN]=G146,Tunai[TOTAL],,,-1)</f>
        <v>44348000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>
        <v>529000</v>
      </c>
      <c r="E147" s="2">
        <f>SUM($D$2:$D147)</f>
        <v>42084000</v>
      </c>
      <c r="G147" s="1" t="str">
        <f t="shared" si="8"/>
        <v>Mei</v>
      </c>
      <c r="H147" s="2">
        <f>SUMIFS(Tunai[TUNAI],Tunai[BULAN],G147)</f>
        <v>13543000</v>
      </c>
      <c r="I147" s="2" cm="1">
        <f t="array" ref="I147">_xlfn.XLOOKUP(TRUE,Tunai[BULAN]=G147,Tunai[TOTAL],,,-1)</f>
        <v>44348000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>
        <v>378000</v>
      </c>
      <c r="E148" s="2">
        <f>SUM($D$2:$D148)</f>
        <v>42462000</v>
      </c>
      <c r="G148" s="1" t="str">
        <f t="shared" si="8"/>
        <v>Mei</v>
      </c>
      <c r="H148" s="2">
        <f>SUMIFS(Tunai[TUNAI],Tunai[BULAN],G148)</f>
        <v>13543000</v>
      </c>
      <c r="I148" s="2" cm="1">
        <f t="array" ref="I148">_xlfn.XLOOKUP(TRUE,Tunai[BULAN]=G148,Tunai[TOTAL],,,-1)</f>
        <v>44348000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>
        <v>422000</v>
      </c>
      <c r="E149" s="2">
        <f>SUM($D$2:$D149)</f>
        <v>42884000</v>
      </c>
      <c r="G149" s="1" t="str">
        <f t="shared" si="8"/>
        <v>Mei</v>
      </c>
      <c r="H149" s="2">
        <f>SUMIFS(Tunai[TUNAI],Tunai[BULAN],G149)</f>
        <v>13543000</v>
      </c>
      <c r="I149" s="2" cm="1">
        <f t="array" ref="I149">_xlfn.XLOOKUP(TRUE,Tunai[BULAN]=G149,Tunai[TOTAL],,,-1)</f>
        <v>44348000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>
        <v>332000</v>
      </c>
      <c r="E150" s="2">
        <f>SUM($D$2:$D150)</f>
        <v>43216000</v>
      </c>
      <c r="G150" s="1" t="str">
        <f t="shared" si="8"/>
        <v>Mei</v>
      </c>
      <c r="H150" s="2">
        <f>SUMIFS(Tunai[TUNAI],Tunai[BULAN],G150)</f>
        <v>13543000</v>
      </c>
      <c r="I150" s="2" cm="1">
        <f t="array" ref="I150">_xlfn.XLOOKUP(TRUE,Tunai[BULAN]=G150,Tunai[TOTAL],,,-1)</f>
        <v>44348000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>
        <v>502000</v>
      </c>
      <c r="E151" s="2">
        <f>SUM($D$2:$D151)</f>
        <v>43718000</v>
      </c>
      <c r="G151" s="1" t="str">
        <f t="shared" si="8"/>
        <v>Mei</v>
      </c>
      <c r="H151" s="2">
        <f>SUMIFS(Tunai[TUNAI],Tunai[BULAN],G151)</f>
        <v>13543000</v>
      </c>
      <c r="I151" s="2" cm="1">
        <f t="array" ref="I151">_xlfn.XLOOKUP(TRUE,Tunai[BULAN]=G151,Tunai[TOTAL],,,-1)</f>
        <v>44348000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>
        <v>192000</v>
      </c>
      <c r="E152" s="2">
        <f>SUM($D$2:$D152)</f>
        <v>43910000</v>
      </c>
      <c r="G152" s="1" t="str">
        <f t="shared" si="8"/>
        <v>Mei</v>
      </c>
      <c r="H152" s="2">
        <f>SUMIFS(Tunai[TUNAI],Tunai[BULAN],G152)</f>
        <v>13543000</v>
      </c>
      <c r="I152" s="2" cm="1">
        <f t="array" ref="I152">_xlfn.XLOOKUP(TRUE,Tunai[BULAN]=G152,Tunai[TOTAL],,,-1)</f>
        <v>44348000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>
        <v>438000</v>
      </c>
      <c r="E153" s="2">
        <f>SUM($D$2:$D153)</f>
        <v>44348000</v>
      </c>
      <c r="G153" s="1" t="str">
        <f t="shared" si="8"/>
        <v>Mei</v>
      </c>
      <c r="H153" s="2">
        <f>SUMIFS(Tunai[TUNAI],Tunai[BULAN],G153)</f>
        <v>13543000</v>
      </c>
      <c r="I153" s="2" cm="1">
        <f t="array" ref="I153">_xlfn.XLOOKUP(TRUE,Tunai[BULAN]=G153,Tunai[TOTAL],,,-1)</f>
        <v>44348000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>
        <v>862000</v>
      </c>
      <c r="E154" s="2">
        <f>SUM($D$2:$D154)</f>
        <v>45210000</v>
      </c>
      <c r="G154" s="1" t="str">
        <f t="shared" si="8"/>
        <v>Juni</v>
      </c>
      <c r="H154" s="2">
        <f>SUMIFS(Tunai[TUNAI],Tunai[BULAN],G154)</f>
        <v>4004000</v>
      </c>
      <c r="I154" s="2" cm="1">
        <f t="array" ref="I154">_xlfn.XLOOKUP(TRUE,Tunai[BULAN]=G154,Tunai[TOTAL],,,-1)</f>
        <v>48352000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>
        <v>144000</v>
      </c>
      <c r="E155" s="2">
        <f>SUM($D$2:$D155)</f>
        <v>45354000</v>
      </c>
      <c r="G155" s="1" t="str">
        <f t="shared" si="8"/>
        <v>Juni</v>
      </c>
      <c r="H155" s="2">
        <f>SUMIFS(Tunai[TUNAI],Tunai[BULAN],G155)</f>
        <v>4004000</v>
      </c>
      <c r="I155" s="2" cm="1">
        <f t="array" ref="I155">_xlfn.XLOOKUP(TRUE,Tunai[BULAN]=G155,Tunai[TOTAL],,,-1)</f>
        <v>48352000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45354000</v>
      </c>
      <c r="G156" s="1" t="str">
        <f t="shared" si="8"/>
        <v>Juni</v>
      </c>
      <c r="H156" s="2">
        <f>SUMIFS(Tunai[TUNAI],Tunai[BULAN],G156)</f>
        <v>4004000</v>
      </c>
      <c r="I156" s="2" cm="1">
        <f t="array" ref="I156">_xlfn.XLOOKUP(TRUE,Tunai[BULAN]=G156,Tunai[TOTAL],,,-1)</f>
        <v>48352000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>
        <v>193000</v>
      </c>
      <c r="E157" s="2">
        <f>SUM($D$2:$D157)</f>
        <v>45547000</v>
      </c>
      <c r="G157" s="1" t="str">
        <f t="shared" si="8"/>
        <v>Juni</v>
      </c>
      <c r="H157" s="2">
        <f>SUMIFS(Tunai[TUNAI],Tunai[BULAN],G157)</f>
        <v>4004000</v>
      </c>
      <c r="I157" s="2" cm="1">
        <f t="array" ref="I157">_xlfn.XLOOKUP(TRUE,Tunai[BULAN]=G157,Tunai[TOTAL],,,-1)</f>
        <v>48352000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>
        <v>560000</v>
      </c>
      <c r="E158" s="2">
        <f>SUM($D$2:$D158)</f>
        <v>46107000</v>
      </c>
      <c r="G158" s="1" t="str">
        <f t="shared" si="8"/>
        <v>Juni</v>
      </c>
      <c r="H158" s="2">
        <f>SUMIFS(Tunai[TUNAI],Tunai[BULAN],G158)</f>
        <v>4004000</v>
      </c>
      <c r="I158" s="2" cm="1">
        <f t="array" ref="I158">_xlfn.XLOOKUP(TRUE,Tunai[BULAN]=G158,Tunai[TOTAL],,,-1)</f>
        <v>48352000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>
        <v>362000</v>
      </c>
      <c r="E159" s="2">
        <f>SUM($D$2:$D159)</f>
        <v>46469000</v>
      </c>
      <c r="G159" s="1" t="str">
        <f t="shared" si="8"/>
        <v>Juni</v>
      </c>
      <c r="H159" s="2">
        <f>SUMIFS(Tunai[TUNAI],Tunai[BULAN],G159)</f>
        <v>4004000</v>
      </c>
      <c r="I159" s="2" cm="1">
        <f t="array" ref="I159">_xlfn.XLOOKUP(TRUE,Tunai[BULAN]=G159,Tunai[TOTAL],,,-1)</f>
        <v>48352000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>
        <v>732000</v>
      </c>
      <c r="E160" s="2">
        <f>SUM($D$2:$D160)</f>
        <v>47201000</v>
      </c>
      <c r="G160" s="1" t="str">
        <f t="shared" si="8"/>
        <v>Juni</v>
      </c>
      <c r="H160" s="2">
        <f>SUMIFS(Tunai[TUNAI],Tunai[BULAN],G160)</f>
        <v>4004000</v>
      </c>
      <c r="I160" s="2" cm="1">
        <f t="array" ref="I160">_xlfn.XLOOKUP(TRUE,Tunai[BULAN]=G160,Tunai[TOTAL],,,-1)</f>
        <v>48352000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>
        <v>448000</v>
      </c>
      <c r="E161" s="2">
        <f>SUM($D$2:$D161)</f>
        <v>47649000</v>
      </c>
      <c r="G161" s="1" t="str">
        <f t="shared" si="8"/>
        <v>Juni</v>
      </c>
      <c r="H161" s="2">
        <f>SUMIFS(Tunai[TUNAI],Tunai[BULAN],G161)</f>
        <v>4004000</v>
      </c>
      <c r="I161" s="2" cm="1">
        <f t="array" ref="I161">_xlfn.XLOOKUP(TRUE,Tunai[BULAN]=G161,Tunai[TOTAL],,,-1)</f>
        <v>48352000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>
        <v>302000</v>
      </c>
      <c r="E162" s="2">
        <f>SUM($D$2:$D162)</f>
        <v>47951000</v>
      </c>
      <c r="G162" s="1" t="str">
        <f t="shared" si="8"/>
        <v>Juni</v>
      </c>
      <c r="H162" s="2">
        <f>SUMIFS(Tunai[TUNAI],Tunai[BULAN],G162)</f>
        <v>4004000</v>
      </c>
      <c r="I162" s="2" cm="1">
        <f t="array" ref="I162">_xlfn.XLOOKUP(TRUE,Tunai[BULAN]=G162,Tunai[TOTAL],,,-1)</f>
        <v>48352000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>
        <v>401000</v>
      </c>
      <c r="E163" s="2">
        <f>SUM($D$2:$D163)</f>
        <v>48352000</v>
      </c>
      <c r="G163" s="1" t="str">
        <f t="shared" si="8"/>
        <v>Juni</v>
      </c>
      <c r="H163" s="2">
        <f>SUMIFS(Tunai[TUNAI],Tunai[BULAN],G163)</f>
        <v>4004000</v>
      </c>
      <c r="I163" s="2" cm="1">
        <f t="array" ref="I163">_xlfn.XLOOKUP(TRUE,Tunai[BULAN]=G163,Tunai[TOTAL],,,-1)</f>
        <v>48352000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48352000</v>
      </c>
      <c r="G164" s="1" t="str">
        <f t="shared" si="8"/>
        <v>Juni</v>
      </c>
      <c r="H164" s="2">
        <f>SUMIFS(Tunai[TUNAI],Tunai[BULAN],G164)</f>
        <v>4004000</v>
      </c>
      <c r="I164" s="2" cm="1">
        <f t="array" ref="I164">_xlfn.XLOOKUP(TRUE,Tunai[BULAN]=G164,Tunai[TOTAL],,,-1)</f>
        <v>48352000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48352000</v>
      </c>
      <c r="G165" s="1" t="str">
        <f t="shared" si="8"/>
        <v>Juni</v>
      </c>
      <c r="H165" s="2">
        <f>SUMIFS(Tunai[TUNAI],Tunai[BULAN],G165)</f>
        <v>4004000</v>
      </c>
      <c r="I165" s="2" cm="1">
        <f t="array" ref="I165">_xlfn.XLOOKUP(TRUE,Tunai[BULAN]=G165,Tunai[TOTAL],,,-1)</f>
        <v>48352000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48352000</v>
      </c>
      <c r="G166" s="1" t="str">
        <f t="shared" si="8"/>
        <v>Juni</v>
      </c>
      <c r="H166" s="2">
        <f>SUMIFS(Tunai[TUNAI],Tunai[BULAN],G166)</f>
        <v>4004000</v>
      </c>
      <c r="I166" s="2" cm="1">
        <f t="array" ref="I166">_xlfn.XLOOKUP(TRUE,Tunai[BULAN]=G166,Tunai[TOTAL],,,-1)</f>
        <v>48352000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48352000</v>
      </c>
      <c r="G167" s="1" t="str">
        <f t="shared" si="8"/>
        <v>Juni</v>
      </c>
      <c r="H167" s="2">
        <f>SUMIFS(Tunai[TUNAI],Tunai[BULAN],G167)</f>
        <v>4004000</v>
      </c>
      <c r="I167" s="2" cm="1">
        <f t="array" ref="I167">_xlfn.XLOOKUP(TRUE,Tunai[BULAN]=G167,Tunai[TOTAL],,,-1)</f>
        <v>48352000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48352000</v>
      </c>
      <c r="G168" s="1" t="str">
        <f t="shared" si="8"/>
        <v>Juni</v>
      </c>
      <c r="H168" s="2">
        <f>SUMIFS(Tunai[TUNAI],Tunai[BULAN],G168)</f>
        <v>4004000</v>
      </c>
      <c r="I168" s="2" cm="1">
        <f t="array" ref="I168">_xlfn.XLOOKUP(TRUE,Tunai[BULAN]=G168,Tunai[TOTAL],,,-1)</f>
        <v>48352000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48352000</v>
      </c>
      <c r="G169" s="1" t="str">
        <f t="shared" si="8"/>
        <v>Juni</v>
      </c>
      <c r="H169" s="2">
        <f>SUMIFS(Tunai[TUNAI],Tunai[BULAN],G169)</f>
        <v>4004000</v>
      </c>
      <c r="I169" s="2" cm="1">
        <f t="array" ref="I169">_xlfn.XLOOKUP(TRUE,Tunai[BULAN]=G169,Tunai[TOTAL],,,-1)</f>
        <v>48352000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48352000</v>
      </c>
      <c r="G170" s="1" t="str">
        <f t="shared" si="8"/>
        <v>Juni</v>
      </c>
      <c r="H170" s="2">
        <f>SUMIFS(Tunai[TUNAI],Tunai[BULAN],G170)</f>
        <v>4004000</v>
      </c>
      <c r="I170" s="2" cm="1">
        <f t="array" ref="I170">_xlfn.XLOOKUP(TRUE,Tunai[BULAN]=G170,Tunai[TOTAL],,,-1)</f>
        <v>48352000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48352000</v>
      </c>
      <c r="G171" s="1" t="str">
        <f t="shared" si="8"/>
        <v>Juni</v>
      </c>
      <c r="H171" s="2">
        <f>SUMIFS(Tunai[TUNAI],Tunai[BULAN],G171)</f>
        <v>4004000</v>
      </c>
      <c r="I171" s="2" cm="1">
        <f t="array" ref="I171">_xlfn.XLOOKUP(TRUE,Tunai[BULAN]=G171,Tunai[TOTAL],,,-1)</f>
        <v>48352000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48352000</v>
      </c>
      <c r="G172" s="1" t="str">
        <f t="shared" si="8"/>
        <v>Juni</v>
      </c>
      <c r="H172" s="2">
        <f>SUMIFS(Tunai[TUNAI],Tunai[BULAN],G172)</f>
        <v>4004000</v>
      </c>
      <c r="I172" s="2" cm="1">
        <f t="array" ref="I172">_xlfn.XLOOKUP(TRUE,Tunai[BULAN]=G172,Tunai[TOTAL],,,-1)</f>
        <v>48352000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48352000</v>
      </c>
      <c r="G173" s="1" t="str">
        <f t="shared" si="8"/>
        <v>Juni</v>
      </c>
      <c r="H173" s="2">
        <f>SUMIFS(Tunai[TUNAI],Tunai[BULAN],G173)</f>
        <v>4004000</v>
      </c>
      <c r="I173" s="2" cm="1">
        <f t="array" ref="I173">_xlfn.XLOOKUP(TRUE,Tunai[BULAN]=G173,Tunai[TOTAL],,,-1)</f>
        <v>48352000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48352000</v>
      </c>
      <c r="G174" s="1" t="str">
        <f t="shared" si="8"/>
        <v>Juni</v>
      </c>
      <c r="H174" s="2">
        <f>SUMIFS(Tunai[TUNAI],Tunai[BULAN],G174)</f>
        <v>4004000</v>
      </c>
      <c r="I174" s="2" cm="1">
        <f t="array" ref="I174">_xlfn.XLOOKUP(TRUE,Tunai[BULAN]=G174,Tunai[TOTAL],,,-1)</f>
        <v>48352000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48352000</v>
      </c>
      <c r="G175" s="1" t="str">
        <f t="shared" si="8"/>
        <v>Juni</v>
      </c>
      <c r="H175" s="2">
        <f>SUMIFS(Tunai[TUNAI],Tunai[BULAN],G175)</f>
        <v>4004000</v>
      </c>
      <c r="I175" s="2" cm="1">
        <f t="array" ref="I175">_xlfn.XLOOKUP(TRUE,Tunai[BULAN]=G175,Tunai[TOTAL],,,-1)</f>
        <v>48352000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48352000</v>
      </c>
      <c r="G176" s="1" t="str">
        <f t="shared" si="8"/>
        <v>Juni</v>
      </c>
      <c r="H176" s="2">
        <f>SUMIFS(Tunai[TUNAI],Tunai[BULAN],G176)</f>
        <v>4004000</v>
      </c>
      <c r="I176" s="2" cm="1">
        <f t="array" ref="I176">_xlfn.XLOOKUP(TRUE,Tunai[BULAN]=G176,Tunai[TOTAL],,,-1)</f>
        <v>48352000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48352000</v>
      </c>
      <c r="G177" s="1" t="str">
        <f t="shared" si="8"/>
        <v>Juni</v>
      </c>
      <c r="H177" s="2">
        <f>SUMIFS(Tunai[TUNAI],Tunai[BULAN],G177)</f>
        <v>4004000</v>
      </c>
      <c r="I177" s="2" cm="1">
        <f t="array" ref="I177">_xlfn.XLOOKUP(TRUE,Tunai[BULAN]=G177,Tunai[TOTAL],,,-1)</f>
        <v>48352000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48352000</v>
      </c>
      <c r="G178" s="1" t="str">
        <f t="shared" si="8"/>
        <v>Juni</v>
      </c>
      <c r="H178" s="2">
        <f>SUMIFS(Tunai[TUNAI],Tunai[BULAN],G178)</f>
        <v>4004000</v>
      </c>
      <c r="I178" s="2" cm="1">
        <f t="array" ref="I178">_xlfn.XLOOKUP(TRUE,Tunai[BULAN]=G178,Tunai[TOTAL],,,-1)</f>
        <v>48352000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48352000</v>
      </c>
      <c r="G179" s="1" t="str">
        <f t="shared" si="8"/>
        <v>Juni</v>
      </c>
      <c r="H179" s="2">
        <f>SUMIFS(Tunai[TUNAI],Tunai[BULAN],G179)</f>
        <v>4004000</v>
      </c>
      <c r="I179" s="2" cm="1">
        <f t="array" ref="I179">_xlfn.XLOOKUP(TRUE,Tunai[BULAN]=G179,Tunai[TOTAL],,,-1)</f>
        <v>48352000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48352000</v>
      </c>
      <c r="G180" s="1" t="str">
        <f t="shared" si="8"/>
        <v>Juni</v>
      </c>
      <c r="H180" s="2">
        <f>SUMIFS(Tunai[TUNAI],Tunai[BULAN],G180)</f>
        <v>4004000</v>
      </c>
      <c r="I180" s="2" cm="1">
        <f t="array" ref="I180">_xlfn.XLOOKUP(TRUE,Tunai[BULAN]=G180,Tunai[TOTAL],,,-1)</f>
        <v>48352000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48352000</v>
      </c>
      <c r="G181" s="1" t="str">
        <f t="shared" si="8"/>
        <v>Juni</v>
      </c>
      <c r="H181" s="2">
        <f>SUMIFS(Tunai[TUNAI],Tunai[BULAN],G181)</f>
        <v>4004000</v>
      </c>
      <c r="I181" s="2" cm="1">
        <f t="array" ref="I181">_xlfn.XLOOKUP(TRUE,Tunai[BULAN]=G181,Tunai[TOTAL],,,-1)</f>
        <v>48352000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48352000</v>
      </c>
      <c r="G182" s="1" t="str">
        <f t="shared" si="8"/>
        <v>Juni</v>
      </c>
      <c r="H182" s="2">
        <f>SUMIFS(Tunai[TUNAI],Tunai[BULAN],G182)</f>
        <v>4004000</v>
      </c>
      <c r="I182" s="2" cm="1">
        <f t="array" ref="I182">_xlfn.XLOOKUP(TRUE,Tunai[BULAN]=G182,Tunai[TOTAL],,,-1)</f>
        <v>48352000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48352000</v>
      </c>
      <c r="G183" s="1" t="str">
        <f t="shared" si="8"/>
        <v>Juni</v>
      </c>
      <c r="H183" s="2">
        <f>SUMIFS(Tunai[TUNAI],Tunai[BULAN],G183)</f>
        <v>4004000</v>
      </c>
      <c r="I183" s="2" cm="1">
        <f t="array" ref="I183">_xlfn.XLOOKUP(TRUE,Tunai[BULAN]=G183,Tunai[TOTAL],,,-1)</f>
        <v>48352000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48352000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48352000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48352000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48352000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48352000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48352000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48352000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48352000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48352000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48352000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48352000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48352000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48352000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48352000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48352000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48352000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48352000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48352000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48352000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48352000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48352000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48352000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48352000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48352000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48352000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48352000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48352000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48352000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48352000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48352000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48352000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48352000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48352000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48352000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48352000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48352000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48352000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48352000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48352000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48352000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48352000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48352000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48352000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48352000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48352000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48352000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48352000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48352000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48352000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48352000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48352000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48352000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48352000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48352000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48352000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48352000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48352000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48352000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48352000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48352000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48352000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48352000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48352000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48352000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48352000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48352000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48352000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48352000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48352000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48352000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48352000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48352000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48352000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48352000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48352000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48352000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48352000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48352000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48352000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48352000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48352000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48352000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48352000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48352000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48352000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48352000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48352000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48352000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48352000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48352000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48352000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48352000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48352000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48352000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48352000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48352000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48352000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48352000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48352000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48352000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48352000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48352000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48352000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48352000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48352000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48352000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48352000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48352000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48352000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48352000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48352000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48352000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48352000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48352000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48352000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48352000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48352000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48352000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48352000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48352000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48352000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48352000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48352000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48352000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48352000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48352000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48352000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48352000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48352000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48352000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48352000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48352000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48352000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48352000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48352000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48352000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48352000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48352000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48352000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48352000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48352000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48352000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48352000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48352000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48352000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48352000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48352000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48352000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48352000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48352000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48352000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48352000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48352000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48352000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48352000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48352000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48352000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48352000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48352000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48352000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48352000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48352000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48352000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48352000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48352000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48352000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48352000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48352000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48352000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48352000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48352000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48352000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48352000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48352000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48352000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48352000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48352000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48352000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48352000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48352000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48352000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48352000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48352000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48352000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48352000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48352000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48352000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48352000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48352000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48352000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48352000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48352000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48352000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48352000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48352000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48352000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48352000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48352000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48352000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48352000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48352000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48352000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48352000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48352000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48352000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48352000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48352000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48352000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48352000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48352000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48352000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48352000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48352000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48352000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48352000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48352000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48352000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48352000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48352000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48352000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48352000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48352000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48352000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48352000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48352000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48352000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48352000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48352000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48352000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48352000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48352000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48352000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48352000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48352000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48352000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48352000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48352000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48352000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48352000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48352000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48352000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48352000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48352000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48352000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48352000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48352000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48352000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48352000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48352000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48352000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48352000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48352000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48352000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48352000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48352000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48352000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48352000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48352000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48352000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48352000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48352000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48352000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48352000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48352000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48352000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48352000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48352000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48352000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48352000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48352000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48352000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48352000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48352000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48352000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48352000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48352000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48352000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48352000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48352000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48352000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48352000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48352000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48352000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48352000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48352000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48352000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48352000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48352000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48352000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48352000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48352000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48352000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48352000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48352000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48352000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48352000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48352000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48352000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48352000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48352000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48352000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48352000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48352000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48352000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48352000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48352000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48352000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48352000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48352000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48352000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48352000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48352000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48352000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48352000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48352000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48352000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48352000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48352000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48352000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48352000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48352000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48352000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48352000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48352000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48352000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48352000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48352000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48352000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48352000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48352000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48352000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48352000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48352000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48352000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48352000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48352000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48352000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48352000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48352000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48352000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48352000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48352000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48352000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48352000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48352000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48352000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48352000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48352000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48352000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48352000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48352000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48352000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48352000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48352000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48352000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48352000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48352000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48352000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48352000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48352000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48352000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48352000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48352000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48352000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48352000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48352000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48352000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48352000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disablePrompts="1"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161" activePane="bottomRight" state="frozen"/>
      <selection pane="topRight"/>
      <selection pane="bottomLeft"/>
      <selection pane="bottomRight" activeCell="D164" sqref="D16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51056000</v>
      </c>
      <c r="I93" s="2" cm="1">
        <f t="array" ref="I93">_xlfn.XLOOKUP(TRUE,Belanja[BULAN]=G93,Belanja[TOTAL],,,-1)</f>
        <v>269509500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51056000</v>
      </c>
      <c r="I94" s="2" cm="1">
        <f t="array" ref="I94">_xlfn.XLOOKUP(TRUE,Belanja[BULAN]=G94,Belanja[TOTAL],,,-1)</f>
        <v>269509500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51056000</v>
      </c>
      <c r="I95" s="2" cm="1">
        <f t="array" ref="I95">_xlfn.XLOOKUP(TRUE,Belanja[BULAN]=G95,Belanja[TOTAL],,,-1)</f>
        <v>269509500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1297000</v>
      </c>
      <c r="E96" s="2">
        <f>SUM($D$2:$D96)</f>
        <v>224606500</v>
      </c>
      <c r="G96" s="1" t="str">
        <f t="shared" si="4"/>
        <v>April</v>
      </c>
      <c r="H96" s="2">
        <f>SUMIFS(Belanja[Belanja],Belanja[BULAN],G96)</f>
        <v>51056000</v>
      </c>
      <c r="I96" s="2" cm="1">
        <f t="array" ref="I96">_xlfn.XLOOKUP(TRUE,Belanja[BULAN]=G96,Belanja[TOTAL],,,-1)</f>
        <v>269509500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224606500</v>
      </c>
      <c r="G97" s="1" t="str">
        <f t="shared" si="4"/>
        <v>April</v>
      </c>
      <c r="H97" s="2">
        <f>SUMIFS(Belanja[Belanja],Belanja[BULAN],G97)</f>
        <v>51056000</v>
      </c>
      <c r="I97" s="2" cm="1">
        <f t="array" ref="I97">_xlfn.XLOOKUP(TRUE,Belanja[BULAN]=G97,Belanja[TOTAL],,,-1)</f>
        <v>269509500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224606500</v>
      </c>
      <c r="G98" s="1" t="str">
        <f t="shared" si="4"/>
        <v>April</v>
      </c>
      <c r="H98" s="2">
        <f>SUMIFS(Belanja[Belanja],Belanja[BULAN],G98)</f>
        <v>51056000</v>
      </c>
      <c r="I98" s="2" cm="1">
        <f t="array" ref="I98">_xlfn.XLOOKUP(TRUE,Belanja[BULAN]=G98,Belanja[TOTAL],,,-1)</f>
        <v>269509500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224606500</v>
      </c>
      <c r="G99" s="1" t="str">
        <f t="shared" si="4"/>
        <v>April</v>
      </c>
      <c r="H99" s="2">
        <f>SUMIFS(Belanja[Belanja],Belanja[BULAN],G99)</f>
        <v>51056000</v>
      </c>
      <c r="I99" s="2" cm="1">
        <f t="array" ref="I99">_xlfn.XLOOKUP(TRUE,Belanja[BULAN]=G99,Belanja[TOTAL],,,-1)</f>
        <v>269509500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224606500</v>
      </c>
      <c r="G100" s="1" t="str">
        <f t="shared" si="4"/>
        <v>April</v>
      </c>
      <c r="H100" s="2">
        <f>SUMIFS(Belanja[Belanja],Belanja[BULAN],G100)</f>
        <v>51056000</v>
      </c>
      <c r="I100" s="2" cm="1">
        <f t="array" ref="I100">_xlfn.XLOOKUP(TRUE,Belanja[BULAN]=G100,Belanja[TOTAL],,,-1)</f>
        <v>269509500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224606500</v>
      </c>
      <c r="G101" s="1" t="str">
        <f t="shared" si="4"/>
        <v>April</v>
      </c>
      <c r="H101" s="2">
        <f>SUMIFS(Belanja[Belanja],Belanja[BULAN],G101)</f>
        <v>51056000</v>
      </c>
      <c r="I101" s="2" cm="1">
        <f t="array" ref="I101">_xlfn.XLOOKUP(TRUE,Belanja[BULAN]=G101,Belanja[TOTAL],,,-1)</f>
        <v>269509500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224606500</v>
      </c>
      <c r="G102" s="1" t="str">
        <f t="shared" si="4"/>
        <v>April</v>
      </c>
      <c r="H102" s="2">
        <f>SUMIFS(Belanja[Belanja],Belanja[BULAN],G102)</f>
        <v>51056000</v>
      </c>
      <c r="I102" s="2" cm="1">
        <f t="array" ref="I102">_xlfn.XLOOKUP(TRUE,Belanja[BULAN]=G102,Belanja[TOTAL],,,-1)</f>
        <v>269509500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224606500</v>
      </c>
      <c r="G103" s="1" t="str">
        <f t="shared" si="4"/>
        <v>April</v>
      </c>
      <c r="H103" s="2">
        <f>SUMIFS(Belanja[Belanja],Belanja[BULAN],G103)</f>
        <v>51056000</v>
      </c>
      <c r="I103" s="2" cm="1">
        <f t="array" ref="I103">_xlfn.XLOOKUP(TRUE,Belanja[BULAN]=G103,Belanja[TOTAL],,,-1)</f>
        <v>269509500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224606500</v>
      </c>
      <c r="G104" s="1" t="str">
        <f t="shared" si="4"/>
        <v>April</v>
      </c>
      <c r="H104" s="2">
        <f>SUMIFS(Belanja[Belanja],Belanja[BULAN],G104)</f>
        <v>51056000</v>
      </c>
      <c r="I104" s="2" cm="1">
        <f t="array" ref="I104">_xlfn.XLOOKUP(TRUE,Belanja[BULAN]=G104,Belanja[TOTAL],,,-1)</f>
        <v>269509500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224606500</v>
      </c>
      <c r="G105" s="1" t="str">
        <f t="shared" si="4"/>
        <v>April</v>
      </c>
      <c r="H105" s="2">
        <f>SUMIFS(Belanja[Belanja],Belanja[BULAN],G105)</f>
        <v>51056000</v>
      </c>
      <c r="I105" s="2" cm="1">
        <f t="array" ref="I105">_xlfn.XLOOKUP(TRUE,Belanja[BULAN]=G105,Belanja[TOTAL],,,-1)</f>
        <v>269509500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224606500</v>
      </c>
      <c r="G106" s="1" t="str">
        <f t="shared" si="4"/>
        <v>April</v>
      </c>
      <c r="H106" s="2">
        <f>SUMIFS(Belanja[Belanja],Belanja[BULAN],G106)</f>
        <v>51056000</v>
      </c>
      <c r="I106" s="2" cm="1">
        <f t="array" ref="I106">_xlfn.XLOOKUP(TRUE,Belanja[BULAN]=G106,Belanja[TOTAL],,,-1)</f>
        <v>269509500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224606500</v>
      </c>
      <c r="G107" s="1" t="str">
        <f t="shared" si="4"/>
        <v>April</v>
      </c>
      <c r="H107" s="2">
        <f>SUMIFS(Belanja[Belanja],Belanja[BULAN],G107)</f>
        <v>51056000</v>
      </c>
      <c r="I107" s="2" cm="1">
        <f t="array" ref="I107">_xlfn.XLOOKUP(TRUE,Belanja[BULAN]=G107,Belanja[TOTAL],,,-1)</f>
        <v>269509500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224606500</v>
      </c>
      <c r="G108" s="1" t="str">
        <f t="shared" si="4"/>
        <v>April</v>
      </c>
      <c r="H108" s="2">
        <f>SUMIFS(Belanja[Belanja],Belanja[BULAN],G108)</f>
        <v>51056000</v>
      </c>
      <c r="I108" s="2" cm="1">
        <f t="array" ref="I108">_xlfn.XLOOKUP(TRUE,Belanja[BULAN]=G108,Belanja[TOTAL],,,-1)</f>
        <v>269509500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1435000</v>
      </c>
      <c r="E109" s="2">
        <f>SUM($D$2:$D109)</f>
        <v>226041500</v>
      </c>
      <c r="G109" s="1" t="str">
        <f t="shared" si="4"/>
        <v>April</v>
      </c>
      <c r="H109" s="2">
        <f>SUMIFS(Belanja[Belanja],Belanja[BULAN],G109)</f>
        <v>51056000</v>
      </c>
      <c r="I109" s="2" cm="1">
        <f t="array" ref="I109">_xlfn.XLOOKUP(TRUE,Belanja[BULAN]=G109,Belanja[TOTAL],,,-1)</f>
        <v>269509500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1944000</v>
      </c>
      <c r="E110" s="2">
        <f>SUM($D$2:$D110)</f>
        <v>227985500</v>
      </c>
      <c r="G110" s="1" t="str">
        <f t="shared" si="4"/>
        <v>April</v>
      </c>
      <c r="H110" s="2">
        <f>SUMIFS(Belanja[Belanja],Belanja[BULAN],G110)</f>
        <v>51056000</v>
      </c>
      <c r="I110" s="2" cm="1">
        <f t="array" ref="I110">_xlfn.XLOOKUP(TRUE,Belanja[BULAN]=G110,Belanja[TOTAL],,,-1)</f>
        <v>269509500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2391000</v>
      </c>
      <c r="E111" s="2">
        <f>SUM($D$2:$D111)</f>
        <v>230376500</v>
      </c>
      <c r="G111" s="1" t="str">
        <f t="shared" si="4"/>
        <v>April</v>
      </c>
      <c r="H111" s="2">
        <f>SUMIFS(Belanja[Belanja],Belanja[BULAN],G111)</f>
        <v>51056000</v>
      </c>
      <c r="I111" s="2" cm="1">
        <f t="array" ref="I111">_xlfn.XLOOKUP(TRUE,Belanja[BULAN]=G111,Belanja[TOTAL],,,-1)</f>
        <v>269509500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2531000</v>
      </c>
      <c r="E112" s="2">
        <f>SUM($D$2:$D112)</f>
        <v>232907500</v>
      </c>
      <c r="G112" s="1" t="str">
        <f t="shared" si="4"/>
        <v>April</v>
      </c>
      <c r="H112" s="2">
        <f>SUMIFS(Belanja[Belanja],Belanja[BULAN],G112)</f>
        <v>51056000</v>
      </c>
      <c r="I112" s="2" cm="1">
        <f t="array" ref="I112">_xlfn.XLOOKUP(TRUE,Belanja[BULAN]=G112,Belanja[TOTAL],,,-1)</f>
        <v>269509500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2739000</v>
      </c>
      <c r="E113" s="2">
        <f>SUM($D$2:$D113)</f>
        <v>235646500</v>
      </c>
      <c r="G113" s="1" t="str">
        <f t="shared" si="4"/>
        <v>April</v>
      </c>
      <c r="H113" s="2">
        <f>SUMIFS(Belanja[Belanja],Belanja[BULAN],G113)</f>
        <v>51056000</v>
      </c>
      <c r="I113" s="2" cm="1">
        <f t="array" ref="I113">_xlfn.XLOOKUP(TRUE,Belanja[BULAN]=G113,Belanja[TOTAL],,,-1)</f>
        <v>269509500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3222000</v>
      </c>
      <c r="E114" s="2">
        <f>SUM($D$2:$D114)</f>
        <v>238868500</v>
      </c>
      <c r="G114" s="1" t="str">
        <f t="shared" si="4"/>
        <v>April</v>
      </c>
      <c r="H114" s="2">
        <f>SUMIFS(Belanja[Belanja],Belanja[BULAN],G114)</f>
        <v>51056000</v>
      </c>
      <c r="I114" s="2" cm="1">
        <f t="array" ref="I114">_xlfn.XLOOKUP(TRUE,Belanja[BULAN]=G114,Belanja[TOTAL],,,-1)</f>
        <v>269509500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2879000</v>
      </c>
      <c r="E115" s="2">
        <f>SUM($D$2:$D115)</f>
        <v>241747500</v>
      </c>
      <c r="G115" s="1" t="str">
        <f t="shared" si="4"/>
        <v>April</v>
      </c>
      <c r="H115" s="2">
        <f>SUMIFS(Belanja[Belanja],Belanja[BULAN],G115)</f>
        <v>51056000</v>
      </c>
      <c r="I115" s="2" cm="1">
        <f t="array" ref="I115">_xlfn.XLOOKUP(TRUE,Belanja[BULAN]=G115,Belanja[TOTAL],,,-1)</f>
        <v>269509500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3223000</v>
      </c>
      <c r="E116" s="2">
        <f>SUM($D$2:$D116)</f>
        <v>244970500</v>
      </c>
      <c r="G116" s="1" t="str">
        <f t="shared" si="4"/>
        <v>April</v>
      </c>
      <c r="H116" s="2">
        <f>SUMIFS(Belanja[Belanja],Belanja[BULAN],G116)</f>
        <v>51056000</v>
      </c>
      <c r="I116" s="2" cm="1">
        <f t="array" ref="I116">_xlfn.XLOOKUP(TRUE,Belanja[BULAN]=G116,Belanja[TOTAL],,,-1)</f>
        <v>269509500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3129000</v>
      </c>
      <c r="E117" s="2">
        <f>SUM($D$2:$D117)</f>
        <v>248099500</v>
      </c>
      <c r="G117" s="1" t="str">
        <f t="shared" si="4"/>
        <v>April</v>
      </c>
      <c r="H117" s="2">
        <f>SUMIFS(Belanja[Belanja],Belanja[BULAN],G117)</f>
        <v>51056000</v>
      </c>
      <c r="I117" s="2" cm="1">
        <f t="array" ref="I117">_xlfn.XLOOKUP(TRUE,Belanja[BULAN]=G117,Belanja[TOTAL],,,-1)</f>
        <v>269509500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4027000</v>
      </c>
      <c r="E118" s="2">
        <f>SUM($D$2:$D118)</f>
        <v>252126500</v>
      </c>
      <c r="G118" s="1" t="str">
        <f t="shared" si="4"/>
        <v>April</v>
      </c>
      <c r="H118" s="2">
        <f>SUMIFS(Belanja[Belanja],Belanja[BULAN],G118)</f>
        <v>51056000</v>
      </c>
      <c r="I118" s="2" cm="1">
        <f t="array" ref="I118">_xlfn.XLOOKUP(TRUE,Belanja[BULAN]=G118,Belanja[TOTAL],,,-1)</f>
        <v>269509500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3815000</v>
      </c>
      <c r="E119" s="2">
        <f>SUM($D$2:$D119)</f>
        <v>255941500</v>
      </c>
      <c r="G119" s="1" t="str">
        <f t="shared" si="4"/>
        <v>April</v>
      </c>
      <c r="H119" s="2">
        <f>SUMIFS(Belanja[Belanja],Belanja[BULAN],G119)</f>
        <v>51056000</v>
      </c>
      <c r="I119" s="2" cm="1">
        <f t="array" ref="I119">_xlfn.XLOOKUP(TRUE,Belanja[BULAN]=G119,Belanja[TOTAL],,,-1)</f>
        <v>269509500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4612000</v>
      </c>
      <c r="E120" s="2">
        <f>SUM($D$2:$D120)</f>
        <v>260553500</v>
      </c>
      <c r="G120" s="1" t="str">
        <f t="shared" si="4"/>
        <v>April</v>
      </c>
      <c r="H120" s="2">
        <f>SUMIFS(Belanja[Belanja],Belanja[BULAN],G120)</f>
        <v>51056000</v>
      </c>
      <c r="I120" s="2" cm="1">
        <f t="array" ref="I120">_xlfn.XLOOKUP(TRUE,Belanja[BULAN]=G120,Belanja[TOTAL],,,-1)</f>
        <v>269509500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4918000</v>
      </c>
      <c r="E121" s="2">
        <f>SUM($D$2:$D121)</f>
        <v>265471500</v>
      </c>
      <c r="G121" s="1" t="str">
        <f t="shared" si="4"/>
        <v>April</v>
      </c>
      <c r="H121" s="2">
        <f>SUMIFS(Belanja[Belanja],Belanja[BULAN],G121)</f>
        <v>51056000</v>
      </c>
      <c r="I121" s="2" cm="1">
        <f t="array" ref="I121">_xlfn.XLOOKUP(TRUE,Belanja[BULAN]=G121,Belanja[TOTAL],,,-1)</f>
        <v>269509500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4038000</v>
      </c>
      <c r="E122" s="2">
        <f>SUM($D$2:$D122)</f>
        <v>269509500</v>
      </c>
      <c r="G122" s="1" t="str">
        <f t="shared" si="4"/>
        <v>April</v>
      </c>
      <c r="H122" s="2">
        <f>SUMIFS(Belanja[Belanja],Belanja[BULAN],G122)</f>
        <v>51056000</v>
      </c>
      <c r="I122" s="2" cm="1">
        <f t="array" ref="I122">_xlfn.XLOOKUP(TRUE,Belanja[BULAN]=G122,Belanja[TOTAL],,,-1)</f>
        <v>269509500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5018000</v>
      </c>
      <c r="E123" s="2">
        <f>SUM($D$2:$D123)</f>
        <v>274527500</v>
      </c>
      <c r="G123" s="1" t="str">
        <f t="shared" si="4"/>
        <v>Mei</v>
      </c>
      <c r="H123" s="2">
        <f>SUMIFS(Belanja[Belanja],Belanja[BULAN],G123)</f>
        <v>111613000</v>
      </c>
      <c r="I123" s="2" cm="1">
        <f t="array" ref="I123">_xlfn.XLOOKUP(TRUE,Belanja[BULAN]=G123,Belanja[TOTAL],,,-1)</f>
        <v>381122500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3613000</v>
      </c>
      <c r="E124" s="2">
        <f>SUM($D$2:$D124)</f>
        <v>278140500</v>
      </c>
      <c r="G124" s="1" t="str">
        <f t="shared" si="4"/>
        <v>Mei</v>
      </c>
      <c r="H124" s="2">
        <f>SUMIFS(Belanja[Belanja],Belanja[BULAN],G124)</f>
        <v>111613000</v>
      </c>
      <c r="I124" s="2" cm="1">
        <f t="array" ref="I124">_xlfn.XLOOKUP(TRUE,Belanja[BULAN]=G124,Belanja[TOTAL],,,-1)</f>
        <v>381122500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3989000</v>
      </c>
      <c r="E125" s="2">
        <f>SUM($D$2:$D125)</f>
        <v>282129500</v>
      </c>
      <c r="G125" s="1" t="str">
        <f t="shared" si="4"/>
        <v>Mei</v>
      </c>
      <c r="H125" s="2">
        <f>SUMIFS(Belanja[Belanja],Belanja[BULAN],G125)</f>
        <v>111613000</v>
      </c>
      <c r="I125" s="2" cm="1">
        <f t="array" ref="I125">_xlfn.XLOOKUP(TRUE,Belanja[BULAN]=G125,Belanja[TOTAL],,,-1)</f>
        <v>381122500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3428000</v>
      </c>
      <c r="E126" s="2">
        <f>SUM($D$2:$D126)</f>
        <v>285557500</v>
      </c>
      <c r="G126" s="1" t="str">
        <f t="shared" si="4"/>
        <v>Mei</v>
      </c>
      <c r="H126" s="2">
        <f>SUMIFS(Belanja[Belanja],Belanja[BULAN],G126)</f>
        <v>111613000</v>
      </c>
      <c r="I126" s="2" cm="1">
        <f t="array" ref="I126">_xlfn.XLOOKUP(TRUE,Belanja[BULAN]=G126,Belanja[TOTAL],,,-1)</f>
        <v>381122500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3285000</v>
      </c>
      <c r="E127" s="2">
        <f>SUM($D$2:$D127)</f>
        <v>288842500</v>
      </c>
      <c r="G127" s="1" t="str">
        <f t="shared" si="4"/>
        <v>Mei</v>
      </c>
      <c r="H127" s="2">
        <f>SUMIFS(Belanja[Belanja],Belanja[BULAN],G127)</f>
        <v>111613000</v>
      </c>
      <c r="I127" s="2" cm="1">
        <f t="array" ref="I127">_xlfn.XLOOKUP(TRUE,Belanja[BULAN]=G127,Belanja[TOTAL],,,-1)</f>
        <v>381122500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4027000</v>
      </c>
      <c r="E128" s="2">
        <f>SUM($D$2:$D128)</f>
        <v>292869500</v>
      </c>
      <c r="G128" s="1" t="str">
        <f t="shared" si="4"/>
        <v>Mei</v>
      </c>
      <c r="H128" s="2">
        <f>SUMIFS(Belanja[Belanja],Belanja[BULAN],G128)</f>
        <v>111613000</v>
      </c>
      <c r="I128" s="2" cm="1">
        <f t="array" ref="I128">_xlfn.XLOOKUP(TRUE,Belanja[BULAN]=G128,Belanja[TOTAL],,,-1)</f>
        <v>381122500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3885000</v>
      </c>
      <c r="E129" s="2">
        <f>SUM($D$2:$D129)</f>
        <v>296754500</v>
      </c>
      <c r="G129" s="1" t="str">
        <f t="shared" si="4"/>
        <v>Mei</v>
      </c>
      <c r="H129" s="2">
        <f>SUMIFS(Belanja[Belanja],Belanja[BULAN],G129)</f>
        <v>111613000</v>
      </c>
      <c r="I129" s="2" cm="1">
        <f t="array" ref="I129">_xlfn.XLOOKUP(TRUE,Belanja[BULAN]=G129,Belanja[TOTAL],,,-1)</f>
        <v>381122500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4001000</v>
      </c>
      <c r="E130" s="2">
        <f>SUM($D$2:$D130)</f>
        <v>300755500</v>
      </c>
      <c r="G130" s="1" t="str">
        <f t="shared" si="4"/>
        <v>Mei</v>
      </c>
      <c r="H130" s="2">
        <f>SUMIFS(Belanja[Belanja],Belanja[BULAN],G130)</f>
        <v>111613000</v>
      </c>
      <c r="I130" s="2" cm="1">
        <f t="array" ref="I130">_xlfn.XLOOKUP(TRUE,Belanja[BULAN]=G130,Belanja[TOTAL],,,-1)</f>
        <v>381122500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3970000</v>
      </c>
      <c r="E131" s="2">
        <f>SUM($D$2:$D131)</f>
        <v>304725500</v>
      </c>
      <c r="G131" s="1" t="str">
        <f t="shared" ref="G131:G194" si="7">B131</f>
        <v>Mei</v>
      </c>
      <c r="H131" s="2">
        <f>SUMIFS(Belanja[Belanja],Belanja[BULAN],G131)</f>
        <v>111613000</v>
      </c>
      <c r="I131" s="2" cm="1">
        <f t="array" ref="I131">_xlfn.XLOOKUP(TRUE,Belanja[BULAN]=G131,Belanja[TOTAL],,,-1)</f>
        <v>381122500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4977000</v>
      </c>
      <c r="E132" s="2">
        <f>SUM($D$2:$D132)</f>
        <v>309702500</v>
      </c>
      <c r="G132" s="1" t="str">
        <f t="shared" si="7"/>
        <v>Mei</v>
      </c>
      <c r="H132" s="2">
        <f>SUMIFS(Belanja[Belanja],Belanja[BULAN],G132)</f>
        <v>111613000</v>
      </c>
      <c r="I132" s="2" cm="1">
        <f t="array" ref="I132">_xlfn.XLOOKUP(TRUE,Belanja[BULAN]=G132,Belanja[TOTAL],,,-1)</f>
        <v>381122500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4246000</v>
      </c>
      <c r="E133" s="2">
        <f>SUM($D$2:$D133)</f>
        <v>313948500</v>
      </c>
      <c r="G133" s="1" t="str">
        <f t="shared" si="7"/>
        <v>Mei</v>
      </c>
      <c r="H133" s="2">
        <f>SUMIFS(Belanja[Belanja],Belanja[BULAN],G133)</f>
        <v>111613000</v>
      </c>
      <c r="I133" s="2" cm="1">
        <f t="array" ref="I133">_xlfn.XLOOKUP(TRUE,Belanja[BULAN]=G133,Belanja[TOTAL],,,-1)</f>
        <v>381122500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4621000</v>
      </c>
      <c r="E134" s="2">
        <f>SUM($D$2:$D134)</f>
        <v>318569500</v>
      </c>
      <c r="G134" s="1" t="str">
        <f t="shared" si="7"/>
        <v>Mei</v>
      </c>
      <c r="H134" s="2">
        <f>SUMIFS(Belanja[Belanja],Belanja[BULAN],G134)</f>
        <v>111613000</v>
      </c>
      <c r="I134" s="2" cm="1">
        <f t="array" ref="I134">_xlfn.XLOOKUP(TRUE,Belanja[BULAN]=G134,Belanja[TOTAL],,,-1)</f>
        <v>381122500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3988000</v>
      </c>
      <c r="E135" s="2">
        <f>SUM($D$2:$D135)</f>
        <v>322557500</v>
      </c>
      <c r="G135" s="1" t="str">
        <f t="shared" si="7"/>
        <v>Mei</v>
      </c>
      <c r="H135" s="2">
        <f>SUMIFS(Belanja[Belanja],Belanja[BULAN],G135)</f>
        <v>111613000</v>
      </c>
      <c r="I135" s="2" cm="1">
        <f t="array" ref="I135">_xlfn.XLOOKUP(TRUE,Belanja[BULAN]=G135,Belanja[TOTAL],,,-1)</f>
        <v>381122500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4049000</v>
      </c>
      <c r="E136" s="2">
        <f>SUM($D$2:$D136)</f>
        <v>326606500</v>
      </c>
      <c r="G136" s="1" t="str">
        <f t="shared" si="7"/>
        <v>Mei</v>
      </c>
      <c r="H136" s="2">
        <f>SUMIFS(Belanja[Belanja],Belanja[BULAN],G136)</f>
        <v>111613000</v>
      </c>
      <c r="I136" s="2" cm="1">
        <f t="array" ref="I136">_xlfn.XLOOKUP(TRUE,Belanja[BULAN]=G136,Belanja[TOTAL],,,-1)</f>
        <v>381122500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3876000</v>
      </c>
      <c r="E137" s="2">
        <f>SUM($D$2:$D137)</f>
        <v>330482500</v>
      </c>
      <c r="G137" s="1" t="str">
        <f t="shared" si="7"/>
        <v>Mei</v>
      </c>
      <c r="H137" s="2">
        <f>SUMIFS(Belanja[Belanja],Belanja[BULAN],G137)</f>
        <v>111613000</v>
      </c>
      <c r="I137" s="2" cm="1">
        <f t="array" ref="I137">_xlfn.XLOOKUP(TRUE,Belanja[BULAN]=G137,Belanja[TOTAL],,,-1)</f>
        <v>381122500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3890000</v>
      </c>
      <c r="E138" s="2">
        <f>SUM($D$2:$D138)</f>
        <v>334372500</v>
      </c>
      <c r="G138" s="1" t="str">
        <f t="shared" si="7"/>
        <v>Mei</v>
      </c>
      <c r="H138" s="2">
        <f>SUMIFS(Belanja[Belanja],Belanja[BULAN],G138)</f>
        <v>111613000</v>
      </c>
      <c r="I138" s="2" cm="1">
        <f t="array" ref="I138">_xlfn.XLOOKUP(TRUE,Belanja[BULAN]=G138,Belanja[TOTAL],,,-1)</f>
        <v>381122500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3226000</v>
      </c>
      <c r="E139" s="2">
        <f>SUM($D$2:$D139)</f>
        <v>337598500</v>
      </c>
      <c r="G139" s="1" t="str">
        <f t="shared" si="7"/>
        <v>Mei</v>
      </c>
      <c r="H139" s="2">
        <f>SUMIFS(Belanja[Belanja],Belanja[BULAN],G139)</f>
        <v>111613000</v>
      </c>
      <c r="I139" s="2" cm="1">
        <f t="array" ref="I139">_xlfn.XLOOKUP(TRUE,Belanja[BULAN]=G139,Belanja[TOTAL],,,-1)</f>
        <v>381122500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3616000</v>
      </c>
      <c r="E140" s="2">
        <f>SUM($D$2:$D140)</f>
        <v>341214500</v>
      </c>
      <c r="G140" s="1" t="str">
        <f t="shared" si="7"/>
        <v>Mei</v>
      </c>
      <c r="H140" s="2">
        <f>SUMIFS(Belanja[Belanja],Belanja[BULAN],G140)</f>
        <v>111613000</v>
      </c>
      <c r="I140" s="2" cm="1">
        <f t="array" ref="I140">_xlfn.XLOOKUP(TRUE,Belanja[BULAN]=G140,Belanja[TOTAL],,,-1)</f>
        <v>381122500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3226000</v>
      </c>
      <c r="E141" s="2">
        <f>SUM($D$2:$D141)</f>
        <v>344440500</v>
      </c>
      <c r="G141" s="1" t="str">
        <f t="shared" si="7"/>
        <v>Mei</v>
      </c>
      <c r="H141" s="2">
        <f>SUMIFS(Belanja[Belanja],Belanja[BULAN],G141)</f>
        <v>111613000</v>
      </c>
      <c r="I141" s="2" cm="1">
        <f t="array" ref="I141">_xlfn.XLOOKUP(TRUE,Belanja[BULAN]=G141,Belanja[TOTAL],,,-1)</f>
        <v>381122500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3145000</v>
      </c>
      <c r="E142" s="2">
        <f>SUM($D$2:$D142)</f>
        <v>347585500</v>
      </c>
      <c r="G142" s="1" t="str">
        <f t="shared" si="7"/>
        <v>Mei</v>
      </c>
      <c r="H142" s="2">
        <f>SUMIFS(Belanja[Belanja],Belanja[BULAN],G142)</f>
        <v>111613000</v>
      </c>
      <c r="I142" s="2" cm="1">
        <f t="array" ref="I142">_xlfn.XLOOKUP(TRUE,Belanja[BULAN]=G142,Belanja[TOTAL],,,-1)</f>
        <v>381122500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2918000</v>
      </c>
      <c r="E143" s="2">
        <f>SUM($D$2:$D143)</f>
        <v>350503500</v>
      </c>
      <c r="G143" s="1" t="str">
        <f t="shared" si="7"/>
        <v>Mei</v>
      </c>
      <c r="H143" s="2">
        <f>SUMIFS(Belanja[Belanja],Belanja[BULAN],G143)</f>
        <v>111613000</v>
      </c>
      <c r="I143" s="2" cm="1">
        <f t="array" ref="I143">_xlfn.XLOOKUP(TRUE,Belanja[BULAN]=G143,Belanja[TOTAL],,,-1)</f>
        <v>381122500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3495000</v>
      </c>
      <c r="E144" s="2">
        <f>SUM($D$2:$D144)</f>
        <v>353998500</v>
      </c>
      <c r="G144" s="1" t="str">
        <f t="shared" si="7"/>
        <v>Mei</v>
      </c>
      <c r="H144" s="2">
        <f>SUMIFS(Belanja[Belanja],Belanja[BULAN],G144)</f>
        <v>111613000</v>
      </c>
      <c r="I144" s="2" cm="1">
        <f t="array" ref="I144">_xlfn.XLOOKUP(TRUE,Belanja[BULAN]=G144,Belanja[TOTAL],,,-1)</f>
        <v>381122500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3084000</v>
      </c>
      <c r="E145" s="2">
        <f>SUM($D$2:$D145)</f>
        <v>357082500</v>
      </c>
      <c r="G145" s="1" t="str">
        <f t="shared" si="7"/>
        <v>Mei</v>
      </c>
      <c r="H145" s="2">
        <f>SUMIFS(Belanja[Belanja],Belanja[BULAN],G145)</f>
        <v>111613000</v>
      </c>
      <c r="I145" s="2" cm="1">
        <f t="array" ref="I145">_xlfn.XLOOKUP(TRUE,Belanja[BULAN]=G145,Belanja[TOTAL],,,-1)</f>
        <v>381122500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3229000</v>
      </c>
      <c r="E146" s="2">
        <f>SUM($D$2:$D146)</f>
        <v>360311500</v>
      </c>
      <c r="G146" s="1" t="str">
        <f t="shared" si="7"/>
        <v>Mei</v>
      </c>
      <c r="H146" s="2">
        <f>SUMIFS(Belanja[Belanja],Belanja[BULAN],G146)</f>
        <v>111613000</v>
      </c>
      <c r="I146" s="2" cm="1">
        <f t="array" ref="I146">_xlfn.XLOOKUP(TRUE,Belanja[BULAN]=G146,Belanja[TOTAL],,,-1)</f>
        <v>381122500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2718000</v>
      </c>
      <c r="E147" s="2">
        <f>SUM($D$2:$D147)</f>
        <v>363029500</v>
      </c>
      <c r="G147" s="1" t="str">
        <f t="shared" si="7"/>
        <v>Mei</v>
      </c>
      <c r="H147" s="2">
        <f>SUMIFS(Belanja[Belanja],Belanja[BULAN],G147)</f>
        <v>111613000</v>
      </c>
      <c r="I147" s="2" cm="1">
        <f t="array" ref="I147">_xlfn.XLOOKUP(TRUE,Belanja[BULAN]=G147,Belanja[TOTAL],,,-1)</f>
        <v>381122500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2577000</v>
      </c>
      <c r="E148" s="2">
        <f>SUM($D$2:$D148)</f>
        <v>365606500</v>
      </c>
      <c r="G148" s="1" t="str">
        <f t="shared" si="7"/>
        <v>Mei</v>
      </c>
      <c r="H148" s="2">
        <f>SUMIFS(Belanja[Belanja],Belanja[BULAN],G148)</f>
        <v>111613000</v>
      </c>
      <c r="I148" s="2" cm="1">
        <f t="array" ref="I148">_xlfn.XLOOKUP(TRUE,Belanja[BULAN]=G148,Belanja[TOTAL],,,-1)</f>
        <v>381122500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2967000</v>
      </c>
      <c r="E149" s="2">
        <f>SUM($D$2:$D149)</f>
        <v>368573500</v>
      </c>
      <c r="G149" s="1" t="str">
        <f t="shared" si="7"/>
        <v>Mei</v>
      </c>
      <c r="H149" s="2">
        <f>SUMIFS(Belanja[Belanja],Belanja[BULAN],G149)</f>
        <v>111613000</v>
      </c>
      <c r="I149" s="2" cm="1">
        <f t="array" ref="I149">_xlfn.XLOOKUP(TRUE,Belanja[BULAN]=G149,Belanja[TOTAL],,,-1)</f>
        <v>381122500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2836000</v>
      </c>
      <c r="E150" s="2">
        <f>SUM($D$2:$D150)</f>
        <v>371409500</v>
      </c>
      <c r="G150" s="1" t="str">
        <f t="shared" si="7"/>
        <v>Mei</v>
      </c>
      <c r="H150" s="2">
        <f>SUMIFS(Belanja[Belanja],Belanja[BULAN],G150)</f>
        <v>111613000</v>
      </c>
      <c r="I150" s="2" cm="1">
        <f t="array" ref="I150">_xlfn.XLOOKUP(TRUE,Belanja[BULAN]=G150,Belanja[TOTAL],,,-1)</f>
        <v>381122500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3385000</v>
      </c>
      <c r="E151" s="2">
        <f>SUM($D$2:$D151)</f>
        <v>374794500</v>
      </c>
      <c r="G151" s="1" t="str">
        <f t="shared" si="7"/>
        <v>Mei</v>
      </c>
      <c r="H151" s="2">
        <f>SUMIFS(Belanja[Belanja],Belanja[BULAN],G151)</f>
        <v>111613000</v>
      </c>
      <c r="I151" s="2" cm="1">
        <f t="array" ref="I151">_xlfn.XLOOKUP(TRUE,Belanja[BULAN]=G151,Belanja[TOTAL],,,-1)</f>
        <v>381122500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3316000</v>
      </c>
      <c r="E152" s="2">
        <f>SUM($D$2:$D152)</f>
        <v>378110500</v>
      </c>
      <c r="G152" s="1" t="str">
        <f t="shared" si="7"/>
        <v>Mei</v>
      </c>
      <c r="H152" s="2">
        <f>SUMIFS(Belanja[Belanja],Belanja[BULAN],G152)</f>
        <v>111613000</v>
      </c>
      <c r="I152" s="2" cm="1">
        <f t="array" ref="I152">_xlfn.XLOOKUP(TRUE,Belanja[BULAN]=G152,Belanja[TOTAL],,,-1)</f>
        <v>381122500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3012000</v>
      </c>
      <c r="E153" s="2">
        <f>SUM($D$2:$D153)</f>
        <v>381122500</v>
      </c>
      <c r="G153" s="1" t="str">
        <f t="shared" si="7"/>
        <v>Mei</v>
      </c>
      <c r="H153" s="2">
        <f>SUMIFS(Belanja[Belanja],Belanja[BULAN],G153)</f>
        <v>111613000</v>
      </c>
      <c r="I153" s="2" cm="1">
        <f t="array" ref="I153">_xlfn.XLOOKUP(TRUE,Belanja[BULAN]=G153,Belanja[TOTAL],,,-1)</f>
        <v>381122500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383768000</v>
      </c>
      <c r="G154" s="1" t="str">
        <f t="shared" si="7"/>
        <v>Juni</v>
      </c>
      <c r="H154" s="2">
        <f>SUMIFS(Belanja[Belanja],Belanja[BULAN],G154)</f>
        <v>22863500</v>
      </c>
      <c r="I154" s="2" cm="1">
        <f t="array" ref="I154">_xlfn.XLOOKUP(TRUE,Belanja[BULAN]=G154,Belanja[TOTAL],,,-1)</f>
        <v>403986000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385590000</v>
      </c>
      <c r="G155" s="1" t="str">
        <f t="shared" si="7"/>
        <v>Juni</v>
      </c>
      <c r="H155" s="2">
        <f>SUMIFS(Belanja[Belanja],Belanja[BULAN],G155)</f>
        <v>22863500</v>
      </c>
      <c r="I155" s="2" cm="1">
        <f t="array" ref="I155">_xlfn.XLOOKUP(TRUE,Belanja[BULAN]=G155,Belanja[TOTAL],,,-1)</f>
        <v>403986000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386052000</v>
      </c>
      <c r="G156" s="1" t="str">
        <f t="shared" si="7"/>
        <v>Juni</v>
      </c>
      <c r="H156" s="2">
        <f>SUMIFS(Belanja[Belanja],Belanja[BULAN],G156)</f>
        <v>22863500</v>
      </c>
      <c r="I156" s="2" cm="1">
        <f t="array" ref="I156">_xlfn.XLOOKUP(TRUE,Belanja[BULAN]=G156,Belanja[TOTAL],,,-1)</f>
        <v>403986000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2340000</v>
      </c>
      <c r="E157" s="2">
        <f>SUM($D$2:$D157)</f>
        <v>388392000</v>
      </c>
      <c r="G157" s="1" t="str">
        <f t="shared" si="7"/>
        <v>Juni</v>
      </c>
      <c r="H157" s="2">
        <f>SUMIFS(Belanja[Belanja],Belanja[BULAN],G157)</f>
        <v>22863500</v>
      </c>
      <c r="I157" s="2" cm="1">
        <f t="array" ref="I157">_xlfn.XLOOKUP(TRUE,Belanja[BULAN]=G157,Belanja[TOTAL],,,-1)</f>
        <v>403986000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2638000</v>
      </c>
      <c r="E158" s="2">
        <f>SUM($D$2:$D158)</f>
        <v>391030000</v>
      </c>
      <c r="G158" s="1" t="str">
        <f t="shared" si="7"/>
        <v>Juni</v>
      </c>
      <c r="H158" s="2">
        <f>SUMIFS(Belanja[Belanja],Belanja[BULAN],G158)</f>
        <v>22863500</v>
      </c>
      <c r="I158" s="2" cm="1">
        <f t="array" ref="I158">_xlfn.XLOOKUP(TRUE,Belanja[BULAN]=G158,Belanja[TOTAL],,,-1)</f>
        <v>403986000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2720000</v>
      </c>
      <c r="E159" s="2">
        <f>SUM($D$2:$D159)</f>
        <v>393750000</v>
      </c>
      <c r="G159" s="1" t="str">
        <f t="shared" si="7"/>
        <v>Juni</v>
      </c>
      <c r="H159" s="2">
        <f>SUMIFS(Belanja[Belanja],Belanja[BULAN],G159)</f>
        <v>22863500</v>
      </c>
      <c r="I159" s="2" cm="1">
        <f t="array" ref="I159">_xlfn.XLOOKUP(TRUE,Belanja[BULAN]=G159,Belanja[TOTAL],,,-1)</f>
        <v>403986000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2274000</v>
      </c>
      <c r="E160" s="2">
        <f>SUM($D$2:$D160)</f>
        <v>396024000</v>
      </c>
      <c r="G160" s="1" t="str">
        <f t="shared" si="7"/>
        <v>Juni</v>
      </c>
      <c r="H160" s="2">
        <f>SUMIFS(Belanja[Belanja],Belanja[BULAN],G160)</f>
        <v>22863500</v>
      </c>
      <c r="I160" s="2" cm="1">
        <f t="array" ref="I160">_xlfn.XLOOKUP(TRUE,Belanja[BULAN]=G160,Belanja[TOTAL],,,-1)</f>
        <v>403986000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2368000</v>
      </c>
      <c r="E161" s="2">
        <f>SUM($D$2:$D161)</f>
        <v>398392000</v>
      </c>
      <c r="G161" s="1" t="str">
        <f t="shared" si="7"/>
        <v>Juni</v>
      </c>
      <c r="H161" s="2">
        <f>SUMIFS(Belanja[Belanja],Belanja[BULAN],G161)</f>
        <v>22863500</v>
      </c>
      <c r="I161" s="2" cm="1">
        <f t="array" ref="I161">_xlfn.XLOOKUP(TRUE,Belanja[BULAN]=G161,Belanja[TOTAL],,,-1)</f>
        <v>403986000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2938000</v>
      </c>
      <c r="E162" s="2">
        <f>SUM($D$2:$D162)</f>
        <v>401330000</v>
      </c>
      <c r="G162" s="1" t="str">
        <f t="shared" si="7"/>
        <v>Juni</v>
      </c>
      <c r="H162" s="2">
        <f>SUMIFS(Belanja[Belanja],Belanja[BULAN],G162)</f>
        <v>22863500</v>
      </c>
      <c r="I162" s="2" cm="1">
        <f t="array" ref="I162">_xlfn.XLOOKUP(TRUE,Belanja[BULAN]=G162,Belanja[TOTAL],,,-1)</f>
        <v>403986000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2656000</v>
      </c>
      <c r="E163" s="2">
        <f>SUM($D$2:$D163)</f>
        <v>403986000</v>
      </c>
      <c r="G163" s="1" t="str">
        <f t="shared" si="7"/>
        <v>Juni</v>
      </c>
      <c r="H163" s="2">
        <f>SUMIFS(Belanja[Belanja],Belanja[BULAN],G163)</f>
        <v>22863500</v>
      </c>
      <c r="I163" s="2" cm="1">
        <f t="array" ref="I163">_xlfn.XLOOKUP(TRUE,Belanja[BULAN]=G163,Belanja[TOTAL],,,-1)</f>
        <v>403986000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403986000</v>
      </c>
      <c r="G164" s="1" t="str">
        <f t="shared" si="7"/>
        <v>Juni</v>
      </c>
      <c r="H164" s="2">
        <f>SUMIFS(Belanja[Belanja],Belanja[BULAN],G164)</f>
        <v>22863500</v>
      </c>
      <c r="I164" s="2" cm="1">
        <f t="array" ref="I164">_xlfn.XLOOKUP(TRUE,Belanja[BULAN]=G164,Belanja[TOTAL],,,-1)</f>
        <v>403986000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403986000</v>
      </c>
      <c r="G165" s="1" t="str">
        <f t="shared" si="7"/>
        <v>Juni</v>
      </c>
      <c r="H165" s="2">
        <f>SUMIFS(Belanja[Belanja],Belanja[BULAN],G165)</f>
        <v>22863500</v>
      </c>
      <c r="I165" s="2" cm="1">
        <f t="array" ref="I165">_xlfn.XLOOKUP(TRUE,Belanja[BULAN]=G165,Belanja[TOTAL],,,-1)</f>
        <v>403986000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403986000</v>
      </c>
      <c r="G166" s="1" t="str">
        <f t="shared" si="7"/>
        <v>Juni</v>
      </c>
      <c r="H166" s="2">
        <f>SUMIFS(Belanja[Belanja],Belanja[BULAN],G166)</f>
        <v>22863500</v>
      </c>
      <c r="I166" s="2" cm="1">
        <f t="array" ref="I166">_xlfn.XLOOKUP(TRUE,Belanja[BULAN]=G166,Belanja[TOTAL],,,-1)</f>
        <v>403986000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403986000</v>
      </c>
      <c r="G167" s="1" t="str">
        <f t="shared" si="7"/>
        <v>Juni</v>
      </c>
      <c r="H167" s="2">
        <f>SUMIFS(Belanja[Belanja],Belanja[BULAN],G167)</f>
        <v>22863500</v>
      </c>
      <c r="I167" s="2" cm="1">
        <f t="array" ref="I167">_xlfn.XLOOKUP(TRUE,Belanja[BULAN]=G167,Belanja[TOTAL],,,-1)</f>
        <v>403986000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403986000</v>
      </c>
      <c r="G168" s="1" t="str">
        <f t="shared" si="7"/>
        <v>Juni</v>
      </c>
      <c r="H168" s="2">
        <f>SUMIFS(Belanja[Belanja],Belanja[BULAN],G168)</f>
        <v>22863500</v>
      </c>
      <c r="I168" s="2" cm="1">
        <f t="array" ref="I168">_xlfn.XLOOKUP(TRUE,Belanja[BULAN]=G168,Belanja[TOTAL],,,-1)</f>
        <v>403986000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403986000</v>
      </c>
      <c r="G169" s="1" t="str">
        <f t="shared" si="7"/>
        <v>Juni</v>
      </c>
      <c r="H169" s="2">
        <f>SUMIFS(Belanja[Belanja],Belanja[BULAN],G169)</f>
        <v>22863500</v>
      </c>
      <c r="I169" s="2" cm="1">
        <f t="array" ref="I169">_xlfn.XLOOKUP(TRUE,Belanja[BULAN]=G169,Belanja[TOTAL],,,-1)</f>
        <v>403986000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403986000</v>
      </c>
      <c r="G170" s="1" t="str">
        <f t="shared" si="7"/>
        <v>Juni</v>
      </c>
      <c r="H170" s="2">
        <f>SUMIFS(Belanja[Belanja],Belanja[BULAN],G170)</f>
        <v>22863500</v>
      </c>
      <c r="I170" s="2" cm="1">
        <f t="array" ref="I170">_xlfn.XLOOKUP(TRUE,Belanja[BULAN]=G170,Belanja[TOTAL],,,-1)</f>
        <v>403986000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403986000</v>
      </c>
      <c r="G171" s="1" t="str">
        <f t="shared" si="7"/>
        <v>Juni</v>
      </c>
      <c r="H171" s="2">
        <f>SUMIFS(Belanja[Belanja],Belanja[BULAN],G171)</f>
        <v>22863500</v>
      </c>
      <c r="I171" s="2" cm="1">
        <f t="array" ref="I171">_xlfn.XLOOKUP(TRUE,Belanja[BULAN]=G171,Belanja[TOTAL],,,-1)</f>
        <v>403986000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403986000</v>
      </c>
      <c r="G172" s="1" t="str">
        <f t="shared" si="7"/>
        <v>Juni</v>
      </c>
      <c r="H172" s="2">
        <f>SUMIFS(Belanja[Belanja],Belanja[BULAN],G172)</f>
        <v>22863500</v>
      </c>
      <c r="I172" s="2" cm="1">
        <f t="array" ref="I172">_xlfn.XLOOKUP(TRUE,Belanja[BULAN]=G172,Belanja[TOTAL],,,-1)</f>
        <v>403986000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403986000</v>
      </c>
      <c r="G173" s="1" t="str">
        <f t="shared" si="7"/>
        <v>Juni</v>
      </c>
      <c r="H173" s="2">
        <f>SUMIFS(Belanja[Belanja],Belanja[BULAN],G173)</f>
        <v>22863500</v>
      </c>
      <c r="I173" s="2" cm="1">
        <f t="array" ref="I173">_xlfn.XLOOKUP(TRUE,Belanja[BULAN]=G173,Belanja[TOTAL],,,-1)</f>
        <v>403986000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403986000</v>
      </c>
      <c r="G174" s="1" t="str">
        <f t="shared" si="7"/>
        <v>Juni</v>
      </c>
      <c r="H174" s="2">
        <f>SUMIFS(Belanja[Belanja],Belanja[BULAN],G174)</f>
        <v>22863500</v>
      </c>
      <c r="I174" s="2" cm="1">
        <f t="array" ref="I174">_xlfn.XLOOKUP(TRUE,Belanja[BULAN]=G174,Belanja[TOTAL],,,-1)</f>
        <v>403986000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403986000</v>
      </c>
      <c r="G175" s="1" t="str">
        <f t="shared" si="7"/>
        <v>Juni</v>
      </c>
      <c r="H175" s="2">
        <f>SUMIFS(Belanja[Belanja],Belanja[BULAN],G175)</f>
        <v>22863500</v>
      </c>
      <c r="I175" s="2" cm="1">
        <f t="array" ref="I175">_xlfn.XLOOKUP(TRUE,Belanja[BULAN]=G175,Belanja[TOTAL],,,-1)</f>
        <v>403986000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403986000</v>
      </c>
      <c r="G176" s="1" t="str">
        <f t="shared" si="7"/>
        <v>Juni</v>
      </c>
      <c r="H176" s="2">
        <f>SUMIFS(Belanja[Belanja],Belanja[BULAN],G176)</f>
        <v>22863500</v>
      </c>
      <c r="I176" s="2" cm="1">
        <f t="array" ref="I176">_xlfn.XLOOKUP(TRUE,Belanja[BULAN]=G176,Belanja[TOTAL],,,-1)</f>
        <v>403986000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403986000</v>
      </c>
      <c r="G177" s="1" t="str">
        <f t="shared" si="7"/>
        <v>Juni</v>
      </c>
      <c r="H177" s="2">
        <f>SUMIFS(Belanja[Belanja],Belanja[BULAN],G177)</f>
        <v>22863500</v>
      </c>
      <c r="I177" s="2" cm="1">
        <f t="array" ref="I177">_xlfn.XLOOKUP(TRUE,Belanja[BULAN]=G177,Belanja[TOTAL],,,-1)</f>
        <v>403986000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403986000</v>
      </c>
      <c r="G178" s="1" t="str">
        <f t="shared" si="7"/>
        <v>Juni</v>
      </c>
      <c r="H178" s="2">
        <f>SUMIFS(Belanja[Belanja],Belanja[BULAN],G178)</f>
        <v>22863500</v>
      </c>
      <c r="I178" s="2" cm="1">
        <f t="array" ref="I178">_xlfn.XLOOKUP(TRUE,Belanja[BULAN]=G178,Belanja[TOTAL],,,-1)</f>
        <v>403986000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403986000</v>
      </c>
      <c r="G179" s="1" t="str">
        <f t="shared" si="7"/>
        <v>Juni</v>
      </c>
      <c r="H179" s="2">
        <f>SUMIFS(Belanja[Belanja],Belanja[BULAN],G179)</f>
        <v>22863500</v>
      </c>
      <c r="I179" s="2" cm="1">
        <f t="array" ref="I179">_xlfn.XLOOKUP(TRUE,Belanja[BULAN]=G179,Belanja[TOTAL],,,-1)</f>
        <v>403986000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403986000</v>
      </c>
      <c r="G180" s="1" t="str">
        <f t="shared" si="7"/>
        <v>Juni</v>
      </c>
      <c r="H180" s="2">
        <f>SUMIFS(Belanja[Belanja],Belanja[BULAN],G180)</f>
        <v>22863500</v>
      </c>
      <c r="I180" s="2" cm="1">
        <f t="array" ref="I180">_xlfn.XLOOKUP(TRUE,Belanja[BULAN]=G180,Belanja[TOTAL],,,-1)</f>
        <v>403986000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403986000</v>
      </c>
      <c r="G181" s="1" t="str">
        <f t="shared" si="7"/>
        <v>Juni</v>
      </c>
      <c r="H181" s="2">
        <f>SUMIFS(Belanja[Belanja],Belanja[BULAN],G181)</f>
        <v>22863500</v>
      </c>
      <c r="I181" s="2" cm="1">
        <f t="array" ref="I181">_xlfn.XLOOKUP(TRUE,Belanja[BULAN]=G181,Belanja[TOTAL],,,-1)</f>
        <v>403986000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403986000</v>
      </c>
      <c r="G182" s="1" t="str">
        <f t="shared" si="7"/>
        <v>Juni</v>
      </c>
      <c r="H182" s="2">
        <f>SUMIFS(Belanja[Belanja],Belanja[BULAN],G182)</f>
        <v>22863500</v>
      </c>
      <c r="I182" s="2" cm="1">
        <f t="array" ref="I182">_xlfn.XLOOKUP(TRUE,Belanja[BULAN]=G182,Belanja[TOTAL],,,-1)</f>
        <v>403986000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403986000</v>
      </c>
      <c r="G183" s="1" t="str">
        <f t="shared" si="7"/>
        <v>Juni</v>
      </c>
      <c r="H183" s="2">
        <f>SUMIFS(Belanja[Belanja],Belanja[BULAN],G183)</f>
        <v>22863500</v>
      </c>
      <c r="I183" s="2" cm="1">
        <f t="array" ref="I183">_xlfn.XLOOKUP(TRUE,Belanja[BULAN]=G183,Belanja[TOTAL],,,-1)</f>
        <v>403986000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403986000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403986000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403986000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403986000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403986000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403986000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403986000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403986000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403986000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403986000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403986000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403986000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403986000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403986000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403986000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403986000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403986000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403986000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403986000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403986000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403986000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403986000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403986000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403986000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403986000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403986000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403986000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403986000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403986000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403986000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403986000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403986000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403986000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403986000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403986000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403986000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403986000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403986000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403986000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403986000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403986000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403986000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403986000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403986000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403986000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403986000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403986000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403986000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403986000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403986000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403986000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403986000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403986000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403986000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403986000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403986000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403986000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403986000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403986000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403986000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403986000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403986000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403986000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403986000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403986000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403986000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403986000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403986000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403986000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403986000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403986000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403986000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403986000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403986000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403986000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403986000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403986000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403986000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403986000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403986000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403986000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403986000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403986000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403986000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403986000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403986000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403986000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403986000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403986000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403986000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403986000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403986000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403986000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403986000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403986000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403986000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403986000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403986000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403986000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403986000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403986000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403986000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403986000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403986000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403986000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403986000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403986000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403986000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403986000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403986000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403986000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403986000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403986000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403986000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403986000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403986000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403986000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403986000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403986000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403986000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403986000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403986000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403986000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403986000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403986000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403986000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403986000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403986000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403986000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403986000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403986000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403986000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403986000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403986000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403986000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403986000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403986000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403986000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403986000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403986000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403986000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403986000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403986000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403986000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403986000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403986000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403986000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403986000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403986000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403986000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403986000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403986000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403986000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403986000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403986000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403986000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403986000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403986000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403986000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403986000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403986000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403986000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403986000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403986000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403986000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403986000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403986000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403986000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403986000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403986000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403986000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403986000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403986000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403986000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403986000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403986000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403986000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403986000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403986000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403986000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403986000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403986000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403986000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403986000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403986000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403986000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403986000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403986000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403986000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403986000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403986000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403986000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403986000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403986000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403986000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403986000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403986000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403986000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403986000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403986000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403986000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403986000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403986000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403986000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403986000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403986000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403986000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403986000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403986000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403986000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403986000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403986000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403986000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403986000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403986000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403986000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403986000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403986000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403986000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403986000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403986000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403986000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403986000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403986000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403986000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403986000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403986000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403986000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403986000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403986000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403986000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403986000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403986000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403986000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403986000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403986000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403986000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403986000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403986000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403986000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403986000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403986000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403986000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403986000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403986000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403986000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403986000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403986000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403986000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403986000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403986000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403986000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403986000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403986000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403986000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403986000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403986000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403986000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403986000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403986000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403986000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403986000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403986000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403986000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403986000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403986000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403986000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403986000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403986000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403986000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403986000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403986000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403986000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403986000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403986000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403986000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403986000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403986000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403986000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403986000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403986000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403986000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403986000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403986000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403986000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403986000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403986000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403986000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403986000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403986000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403986000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403986000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403986000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403986000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403986000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403986000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403986000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403986000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403986000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403986000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403986000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403986000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403986000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403986000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403986000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403986000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403986000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403986000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403986000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403986000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403986000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403986000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403986000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403986000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403986000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403986000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403986000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403986000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403986000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403986000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403986000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403986000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403986000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403986000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403986000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403986000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403986000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403986000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403986000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403986000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403986000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403986000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403986000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403986000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403986000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403986000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403986000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403986000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403986000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403986000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403986000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403986000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403986000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403986000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403986000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403986000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403986000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403986000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403986000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403986000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403986000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403986000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403986000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403986000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403986000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403986000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403986000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403986000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403986000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403986000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403986000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403986000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403986000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403986000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403986000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403986000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403986000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403986000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158" activePane="bottomRight" state="frozen"/>
      <selection pane="topRight"/>
      <selection pane="bottomLeft"/>
      <selection pane="bottomRight" activeCell="D164" sqref="D16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28803500</v>
      </c>
      <c r="I93" s="2" cm="1">
        <f t="array" ref="I93">_xlfn.XLOOKUP(TRUE,Transferan[BULAN]=G93,Transferan[TOTAL],,,-1)</f>
        <v>190499500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1300000</v>
      </c>
      <c r="E94" s="2">
        <f>SUM($D$2:$D94)</f>
        <v>164939000</v>
      </c>
      <c r="G94" s="1" t="str">
        <f t="shared" si="4"/>
        <v>April</v>
      </c>
      <c r="H94" s="2">
        <f>SUMIFS(Transferan[Transferan],Transferan[BULAN],G94)</f>
        <v>28803500</v>
      </c>
      <c r="I94" s="2" cm="1">
        <f t="array" ref="I94">_xlfn.XLOOKUP(TRUE,Transferan[BULAN]=G94,Transferan[TOTAL],,,-1)</f>
        <v>190499500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1113000</v>
      </c>
      <c r="E95" s="2">
        <f>SUM($D$2:$D95)</f>
        <v>166052000</v>
      </c>
      <c r="G95" s="1" t="str">
        <f t="shared" si="4"/>
        <v>April</v>
      </c>
      <c r="H95" s="2">
        <f>SUMIFS(Transferan[Transferan],Transferan[BULAN],G95)</f>
        <v>28803500</v>
      </c>
      <c r="I95" s="2" cm="1">
        <f t="array" ref="I95">_xlfn.XLOOKUP(TRUE,Transferan[BULAN]=G95,Transferan[TOTAL],,,-1)</f>
        <v>190499500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>
        <v>87000</v>
      </c>
      <c r="E96" s="2">
        <f>SUM($D$2:$D96)</f>
        <v>166139000</v>
      </c>
      <c r="G96" s="1" t="str">
        <f t="shared" si="4"/>
        <v>April</v>
      </c>
      <c r="H96" s="2">
        <f>SUMIFS(Transferan[Transferan],Transferan[BULAN],G96)</f>
        <v>28803500</v>
      </c>
      <c r="I96" s="2" cm="1">
        <f t="array" ref="I96">_xlfn.XLOOKUP(TRUE,Transferan[BULAN]=G96,Transferan[TOTAL],,,-1)</f>
        <v>190499500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166139000</v>
      </c>
      <c r="G97" s="1" t="str">
        <f t="shared" si="4"/>
        <v>April</v>
      </c>
      <c r="H97" s="2">
        <f>SUMIFS(Transferan[Transferan],Transferan[BULAN],G97)</f>
        <v>28803500</v>
      </c>
      <c r="I97" s="2" cm="1">
        <f t="array" ref="I97">_xlfn.XLOOKUP(TRUE,Transferan[BULAN]=G97,Transferan[TOTAL],,,-1)</f>
        <v>190499500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166139000</v>
      </c>
      <c r="G98" s="1" t="str">
        <f t="shared" si="4"/>
        <v>April</v>
      </c>
      <c r="H98" s="2">
        <f>SUMIFS(Transferan[Transferan],Transferan[BULAN],G98)</f>
        <v>28803500</v>
      </c>
      <c r="I98" s="2" cm="1">
        <f t="array" ref="I98">_xlfn.XLOOKUP(TRUE,Transferan[BULAN]=G98,Transferan[TOTAL],,,-1)</f>
        <v>190499500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166139000</v>
      </c>
      <c r="G99" s="1" t="str">
        <f t="shared" si="4"/>
        <v>April</v>
      </c>
      <c r="H99" s="2">
        <f>SUMIFS(Transferan[Transferan],Transferan[BULAN],G99)</f>
        <v>28803500</v>
      </c>
      <c r="I99" s="2" cm="1">
        <f t="array" ref="I99">_xlfn.XLOOKUP(TRUE,Transferan[BULAN]=G99,Transferan[TOTAL],,,-1)</f>
        <v>190499500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166139000</v>
      </c>
      <c r="G100" s="1" t="str">
        <f t="shared" si="4"/>
        <v>April</v>
      </c>
      <c r="H100" s="2">
        <f>SUMIFS(Transferan[Transferan],Transferan[BULAN],G100)</f>
        <v>28803500</v>
      </c>
      <c r="I100" s="2" cm="1">
        <f t="array" ref="I100">_xlfn.XLOOKUP(TRUE,Transferan[BULAN]=G100,Transferan[TOTAL],,,-1)</f>
        <v>190499500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166139000</v>
      </c>
      <c r="G101" s="1" t="str">
        <f t="shared" si="4"/>
        <v>April</v>
      </c>
      <c r="H101" s="2">
        <f>SUMIFS(Transferan[Transferan],Transferan[BULAN],G101)</f>
        <v>28803500</v>
      </c>
      <c r="I101" s="2" cm="1">
        <f t="array" ref="I101">_xlfn.XLOOKUP(TRUE,Transferan[BULAN]=G101,Transferan[TOTAL],,,-1)</f>
        <v>190499500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166139000</v>
      </c>
      <c r="G102" s="1" t="str">
        <f t="shared" si="4"/>
        <v>April</v>
      </c>
      <c r="H102" s="2">
        <f>SUMIFS(Transferan[Transferan],Transferan[BULAN],G102)</f>
        <v>28803500</v>
      </c>
      <c r="I102" s="2" cm="1">
        <f t="array" ref="I102">_xlfn.XLOOKUP(TRUE,Transferan[BULAN]=G102,Transferan[TOTAL],,,-1)</f>
        <v>190499500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166139000</v>
      </c>
      <c r="G103" s="1" t="str">
        <f t="shared" si="4"/>
        <v>April</v>
      </c>
      <c r="H103" s="2">
        <f>SUMIFS(Transferan[Transferan],Transferan[BULAN],G103)</f>
        <v>28803500</v>
      </c>
      <c r="I103" s="2" cm="1">
        <f t="array" ref="I103">_xlfn.XLOOKUP(TRUE,Transferan[BULAN]=G103,Transferan[TOTAL],,,-1)</f>
        <v>190499500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166139000</v>
      </c>
      <c r="G104" s="1" t="str">
        <f t="shared" si="4"/>
        <v>April</v>
      </c>
      <c r="H104" s="2">
        <f>SUMIFS(Transferan[Transferan],Transferan[BULAN],G104)</f>
        <v>28803500</v>
      </c>
      <c r="I104" s="2" cm="1">
        <f t="array" ref="I104">_xlfn.XLOOKUP(TRUE,Transferan[BULAN]=G104,Transferan[TOTAL],,,-1)</f>
        <v>190499500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166139000</v>
      </c>
      <c r="G105" s="1" t="str">
        <f t="shared" si="4"/>
        <v>April</v>
      </c>
      <c r="H105" s="2">
        <f>SUMIFS(Transferan[Transferan],Transferan[BULAN],G105)</f>
        <v>28803500</v>
      </c>
      <c r="I105" s="2" cm="1">
        <f t="array" ref="I105">_xlfn.XLOOKUP(TRUE,Transferan[BULAN]=G105,Transferan[TOTAL],,,-1)</f>
        <v>190499500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166139000</v>
      </c>
      <c r="G106" s="1" t="str">
        <f t="shared" si="4"/>
        <v>April</v>
      </c>
      <c r="H106" s="2">
        <f>SUMIFS(Transferan[Transferan],Transferan[BULAN],G106)</f>
        <v>28803500</v>
      </c>
      <c r="I106" s="2" cm="1">
        <f t="array" ref="I106">_xlfn.XLOOKUP(TRUE,Transferan[BULAN]=G106,Transferan[TOTAL],,,-1)</f>
        <v>190499500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166139000</v>
      </c>
      <c r="G107" s="1" t="str">
        <f t="shared" si="4"/>
        <v>April</v>
      </c>
      <c r="H107" s="2">
        <f>SUMIFS(Transferan[Transferan],Transferan[BULAN],G107)</f>
        <v>28803500</v>
      </c>
      <c r="I107" s="2" cm="1">
        <f t="array" ref="I107">_xlfn.XLOOKUP(TRUE,Transferan[BULAN]=G107,Transferan[TOTAL],,,-1)</f>
        <v>190499500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166139000</v>
      </c>
      <c r="G108" s="1" t="str">
        <f t="shared" si="4"/>
        <v>April</v>
      </c>
      <c r="H108" s="2">
        <f>SUMIFS(Transferan[Transferan],Transferan[BULAN],G108)</f>
        <v>28803500</v>
      </c>
      <c r="I108" s="2" cm="1">
        <f t="array" ref="I108">_xlfn.XLOOKUP(TRUE,Transferan[BULAN]=G108,Transferan[TOTAL],,,-1)</f>
        <v>190499500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>
        <v>1035000</v>
      </c>
      <c r="E109" s="2">
        <f>SUM($D$2:$D109)</f>
        <v>167174000</v>
      </c>
      <c r="G109" s="1" t="str">
        <f t="shared" si="4"/>
        <v>April</v>
      </c>
      <c r="H109" s="2">
        <f>SUMIFS(Transferan[Transferan],Transferan[BULAN],G109)</f>
        <v>28803500</v>
      </c>
      <c r="I109" s="2" cm="1">
        <f t="array" ref="I109">_xlfn.XLOOKUP(TRUE,Transferan[BULAN]=G109,Transferan[TOTAL],,,-1)</f>
        <v>190499500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>
        <v>1344000</v>
      </c>
      <c r="E110" s="2">
        <f>SUM($D$2:$D110)</f>
        <v>168518000</v>
      </c>
      <c r="G110" s="1" t="str">
        <f t="shared" si="4"/>
        <v>April</v>
      </c>
      <c r="H110" s="2">
        <f>SUMIFS(Transferan[Transferan],Transferan[BULAN],G110)</f>
        <v>28803500</v>
      </c>
      <c r="I110" s="2" cm="1">
        <f t="array" ref="I110">_xlfn.XLOOKUP(TRUE,Transferan[BULAN]=G110,Transferan[TOTAL],,,-1)</f>
        <v>190499500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>
        <v>1191000</v>
      </c>
      <c r="E111" s="2">
        <f>SUM($D$2:$D111)</f>
        <v>169709000</v>
      </c>
      <c r="G111" s="1" t="str">
        <f t="shared" si="4"/>
        <v>April</v>
      </c>
      <c r="H111" s="2">
        <f>SUMIFS(Transferan[Transferan],Transferan[BULAN],G111)</f>
        <v>28803500</v>
      </c>
      <c r="I111" s="2" cm="1">
        <f t="array" ref="I111">_xlfn.XLOOKUP(TRUE,Transferan[BULAN]=G111,Transferan[TOTAL],,,-1)</f>
        <v>190499500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>
        <v>1331000</v>
      </c>
      <c r="E112" s="2">
        <f>SUM($D$2:$D112)</f>
        <v>171040000</v>
      </c>
      <c r="G112" s="1" t="str">
        <f t="shared" si="4"/>
        <v>April</v>
      </c>
      <c r="H112" s="2">
        <f>SUMIFS(Transferan[Transferan],Transferan[BULAN],G112)</f>
        <v>28803500</v>
      </c>
      <c r="I112" s="2" cm="1">
        <f t="array" ref="I112">_xlfn.XLOOKUP(TRUE,Transferan[BULAN]=G112,Transferan[TOTAL],,,-1)</f>
        <v>190499500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>
        <v>1539000</v>
      </c>
      <c r="E113" s="2">
        <f>SUM($D$2:$D113)</f>
        <v>172579000</v>
      </c>
      <c r="G113" s="1" t="str">
        <f t="shared" si="4"/>
        <v>April</v>
      </c>
      <c r="H113" s="2">
        <f>SUMIFS(Transferan[Transferan],Transferan[BULAN],G113)</f>
        <v>28803500</v>
      </c>
      <c r="I113" s="2" cm="1">
        <f t="array" ref="I113">_xlfn.XLOOKUP(TRUE,Transferan[BULAN]=G113,Transferan[TOTAL],,,-1)</f>
        <v>190499500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>
        <v>1722000</v>
      </c>
      <c r="E114" s="2">
        <f>SUM($D$2:$D114)</f>
        <v>174301000</v>
      </c>
      <c r="G114" s="1" t="str">
        <f t="shared" si="4"/>
        <v>April</v>
      </c>
      <c r="H114" s="2">
        <f>SUMIFS(Transferan[Transferan],Transferan[BULAN],G114)</f>
        <v>28803500</v>
      </c>
      <c r="I114" s="2" cm="1">
        <f t="array" ref="I114">_xlfn.XLOOKUP(TRUE,Transferan[BULAN]=G114,Transferan[TOTAL],,,-1)</f>
        <v>190499500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>
        <v>1379000</v>
      </c>
      <c r="E115" s="2">
        <f>SUM($D$2:$D115)</f>
        <v>175680000</v>
      </c>
      <c r="G115" s="1" t="str">
        <f t="shared" si="4"/>
        <v>April</v>
      </c>
      <c r="H115" s="2">
        <f>SUMIFS(Transferan[Transferan],Transferan[BULAN],G115)</f>
        <v>28803500</v>
      </c>
      <c r="I115" s="2" cm="1">
        <f t="array" ref="I115">_xlfn.XLOOKUP(TRUE,Transferan[BULAN]=G115,Transferan[TOTAL],,,-1)</f>
        <v>190499500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>
        <v>1280000</v>
      </c>
      <c r="E116" s="2">
        <f>SUM($D$2:$D116)</f>
        <v>176960000</v>
      </c>
      <c r="G116" s="1" t="str">
        <f t="shared" si="4"/>
        <v>April</v>
      </c>
      <c r="H116" s="2">
        <f>SUMIFS(Transferan[Transferan],Transferan[BULAN],G116)</f>
        <v>28803500</v>
      </c>
      <c r="I116" s="2" cm="1">
        <f t="array" ref="I116">_xlfn.XLOOKUP(TRUE,Transferan[BULAN]=G116,Transferan[TOTAL],,,-1)</f>
        <v>190499500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>
        <v>1629000</v>
      </c>
      <c r="E117" s="2">
        <f>SUM($D$2:$D117)</f>
        <v>178589000</v>
      </c>
      <c r="G117" s="1" t="str">
        <f t="shared" si="4"/>
        <v>April</v>
      </c>
      <c r="H117" s="2">
        <f>SUMIFS(Transferan[Transferan],Transferan[BULAN],G117)</f>
        <v>28803500</v>
      </c>
      <c r="I117" s="2" cm="1">
        <f t="array" ref="I117">_xlfn.XLOOKUP(TRUE,Transferan[BULAN]=G117,Transferan[TOTAL],,,-1)</f>
        <v>190499500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>
        <v>2527000</v>
      </c>
      <c r="E118" s="2">
        <f>SUM($D$2:$D118)</f>
        <v>181116000</v>
      </c>
      <c r="G118" s="1" t="str">
        <f t="shared" si="4"/>
        <v>April</v>
      </c>
      <c r="H118" s="2">
        <f>SUMIFS(Transferan[Transferan],Transferan[BULAN],G118)</f>
        <v>28803500</v>
      </c>
      <c r="I118" s="2" cm="1">
        <f t="array" ref="I118">_xlfn.XLOOKUP(TRUE,Transferan[BULAN]=G118,Transferan[TOTAL],,,-1)</f>
        <v>190499500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>
        <v>1815000</v>
      </c>
      <c r="E119" s="2">
        <f>SUM($D$2:$D119)</f>
        <v>182931000</v>
      </c>
      <c r="G119" s="1" t="str">
        <f t="shared" si="4"/>
        <v>April</v>
      </c>
      <c r="H119" s="2">
        <f>SUMIFS(Transferan[Transferan],Transferan[BULAN],G119)</f>
        <v>28803500</v>
      </c>
      <c r="I119" s="2" cm="1">
        <f t="array" ref="I119">_xlfn.XLOOKUP(TRUE,Transferan[BULAN]=G119,Transferan[TOTAL],,,-1)</f>
        <v>190499500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>
        <v>2612500</v>
      </c>
      <c r="E120" s="2">
        <f>SUM($D$2:$D120)</f>
        <v>185543500</v>
      </c>
      <c r="G120" s="1" t="str">
        <f t="shared" si="4"/>
        <v>April</v>
      </c>
      <c r="H120" s="2">
        <f>SUMIFS(Transferan[Transferan],Transferan[BULAN],G120)</f>
        <v>28803500</v>
      </c>
      <c r="I120" s="2" cm="1">
        <f t="array" ref="I120">_xlfn.XLOOKUP(TRUE,Transferan[BULAN]=G120,Transferan[TOTAL],,,-1)</f>
        <v>190499500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>
        <v>2918000</v>
      </c>
      <c r="E121" s="2">
        <f>SUM($D$2:$D121)</f>
        <v>188461500</v>
      </c>
      <c r="G121" s="1" t="str">
        <f t="shared" si="4"/>
        <v>April</v>
      </c>
      <c r="H121" s="2">
        <f>SUMIFS(Transferan[Transferan],Transferan[BULAN],G121)</f>
        <v>28803500</v>
      </c>
      <c r="I121" s="2" cm="1">
        <f t="array" ref="I121">_xlfn.XLOOKUP(TRUE,Transferan[BULAN]=G121,Transferan[TOTAL],,,-1)</f>
        <v>190499500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>
        <v>2038000</v>
      </c>
      <c r="E122" s="2">
        <f>SUM($D$2:$D122)</f>
        <v>190499500</v>
      </c>
      <c r="G122" s="1" t="str">
        <f t="shared" si="4"/>
        <v>April</v>
      </c>
      <c r="H122" s="2">
        <f>SUMIFS(Transferan[Transferan],Transferan[BULAN],G122)</f>
        <v>28803500</v>
      </c>
      <c r="I122" s="2" cm="1">
        <f t="array" ref="I122">_xlfn.XLOOKUP(TRUE,Transferan[BULAN]=G122,Transferan[TOTAL],,,-1)</f>
        <v>190499500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>
        <v>3018000</v>
      </c>
      <c r="E123" s="2">
        <f>SUM($D$2:$D123)</f>
        <v>193517500</v>
      </c>
      <c r="G123" s="1" t="str">
        <f t="shared" si="4"/>
        <v>Mei</v>
      </c>
      <c r="H123" s="2">
        <f>SUMIFS(Transferan[Transferan],Transferan[BULAN],G123)</f>
        <v>61513000</v>
      </c>
      <c r="I123" s="2" cm="1">
        <f t="array" ref="I123">_xlfn.XLOOKUP(TRUE,Transferan[BULAN]=G123,Transferan[TOTAL],,,-1)</f>
        <v>252012500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>
        <v>1613000</v>
      </c>
      <c r="E124" s="2">
        <f>SUM($D$2:$D124)</f>
        <v>195130500</v>
      </c>
      <c r="G124" s="1" t="str">
        <f t="shared" si="4"/>
        <v>Mei</v>
      </c>
      <c r="H124" s="2">
        <f>SUMIFS(Transferan[Transferan],Transferan[BULAN],G124)</f>
        <v>61513000</v>
      </c>
      <c r="I124" s="2" cm="1">
        <f t="array" ref="I124">_xlfn.XLOOKUP(TRUE,Transferan[BULAN]=G124,Transferan[TOTAL],,,-1)</f>
        <v>252012500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>
        <v>1989000</v>
      </c>
      <c r="E125" s="2">
        <f>SUM($D$2:$D125)</f>
        <v>197119500</v>
      </c>
      <c r="G125" s="1" t="str">
        <f t="shared" si="4"/>
        <v>Mei</v>
      </c>
      <c r="H125" s="2">
        <f>SUMIFS(Transferan[Transferan],Transferan[BULAN],G125)</f>
        <v>61513000</v>
      </c>
      <c r="I125" s="2" cm="1">
        <f t="array" ref="I125">_xlfn.XLOOKUP(TRUE,Transferan[BULAN]=G125,Transferan[TOTAL],,,-1)</f>
        <v>252012500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>
        <v>1428000</v>
      </c>
      <c r="E126" s="2">
        <f>SUM($D$2:$D126)</f>
        <v>198547500</v>
      </c>
      <c r="G126" s="1" t="str">
        <f t="shared" si="4"/>
        <v>Mei</v>
      </c>
      <c r="H126" s="2">
        <f>SUMIFS(Transferan[Transferan],Transferan[BULAN],G126)</f>
        <v>61513000</v>
      </c>
      <c r="I126" s="2" cm="1">
        <f t="array" ref="I126">_xlfn.XLOOKUP(TRUE,Transferan[BULAN]=G126,Transferan[TOTAL],,,-1)</f>
        <v>252012500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>
        <v>2285000</v>
      </c>
      <c r="E127" s="2">
        <f>SUM($D$2:$D127)</f>
        <v>200832500</v>
      </c>
      <c r="G127" s="1" t="str">
        <f t="shared" si="4"/>
        <v>Mei</v>
      </c>
      <c r="H127" s="2">
        <f>SUMIFS(Transferan[Transferan],Transferan[BULAN],G127)</f>
        <v>61513000</v>
      </c>
      <c r="I127" s="2" cm="1">
        <f t="array" ref="I127">_xlfn.XLOOKUP(TRUE,Transferan[BULAN]=G127,Transferan[TOTAL],,,-1)</f>
        <v>252012500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>
        <v>2527000</v>
      </c>
      <c r="E128" s="2">
        <f>SUM($D$2:$D128)</f>
        <v>203359500</v>
      </c>
      <c r="G128" s="1" t="str">
        <f t="shared" si="4"/>
        <v>Mei</v>
      </c>
      <c r="H128" s="2">
        <f>SUMIFS(Transferan[Transferan],Transferan[BULAN],G128)</f>
        <v>61513000</v>
      </c>
      <c r="I128" s="2" cm="1">
        <f t="array" ref="I128">_xlfn.XLOOKUP(TRUE,Transferan[BULAN]=G128,Transferan[TOTAL],,,-1)</f>
        <v>252012500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>
        <v>2385000</v>
      </c>
      <c r="E129" s="2">
        <f>SUM($D$2:$D129)</f>
        <v>205744500</v>
      </c>
      <c r="G129" s="1" t="str">
        <f t="shared" si="4"/>
        <v>Mei</v>
      </c>
      <c r="H129" s="2">
        <f>SUMIFS(Transferan[Transferan],Transferan[BULAN],G129)</f>
        <v>61513000</v>
      </c>
      <c r="I129" s="2" cm="1">
        <f t="array" ref="I129">_xlfn.XLOOKUP(TRUE,Transferan[BULAN]=G129,Transferan[TOTAL],,,-1)</f>
        <v>252012500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>
        <v>2001000</v>
      </c>
      <c r="E130" s="2">
        <f>SUM($D$2:$D130)</f>
        <v>207745500</v>
      </c>
      <c r="G130" s="1" t="str">
        <f t="shared" si="4"/>
        <v>Mei</v>
      </c>
      <c r="H130" s="2">
        <f>SUMIFS(Transferan[Transferan],Transferan[BULAN],G130)</f>
        <v>61513000</v>
      </c>
      <c r="I130" s="2" cm="1">
        <f t="array" ref="I130">_xlfn.XLOOKUP(TRUE,Transferan[BULAN]=G130,Transferan[TOTAL],,,-1)</f>
        <v>252012500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>
        <v>2470000</v>
      </c>
      <c r="E131" s="2">
        <f>SUM($D$2:$D131)</f>
        <v>210215500</v>
      </c>
      <c r="G131" s="1" t="str">
        <f t="shared" ref="G131:G194" si="7">B131</f>
        <v>Mei</v>
      </c>
      <c r="H131" s="2">
        <f>SUMIFS(Transferan[Transferan],Transferan[BULAN],G131)</f>
        <v>61513000</v>
      </c>
      <c r="I131" s="2" cm="1">
        <f t="array" ref="I131">_xlfn.XLOOKUP(TRUE,Transferan[BULAN]=G131,Transferan[TOTAL],,,-1)</f>
        <v>252012500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>
        <v>1977000</v>
      </c>
      <c r="E132" s="2">
        <f>SUM($D$2:$D132)</f>
        <v>212192500</v>
      </c>
      <c r="G132" s="1" t="str">
        <f t="shared" si="7"/>
        <v>Mei</v>
      </c>
      <c r="H132" s="2">
        <f>SUMIFS(Transferan[Transferan],Transferan[BULAN],G132)</f>
        <v>61513000</v>
      </c>
      <c r="I132" s="2" cm="1">
        <f t="array" ref="I132">_xlfn.XLOOKUP(TRUE,Transferan[BULAN]=G132,Transferan[TOTAL],,,-1)</f>
        <v>252012500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>
        <v>2246000</v>
      </c>
      <c r="E133" s="2">
        <f>SUM($D$2:$D133)</f>
        <v>214438500</v>
      </c>
      <c r="G133" s="1" t="str">
        <f t="shared" si="7"/>
        <v>Mei</v>
      </c>
      <c r="H133" s="2">
        <f>SUMIFS(Transferan[Transferan],Transferan[BULAN],G133)</f>
        <v>61513000</v>
      </c>
      <c r="I133" s="2" cm="1">
        <f t="array" ref="I133">_xlfn.XLOOKUP(TRUE,Transferan[BULAN]=G133,Transferan[TOTAL],,,-1)</f>
        <v>252012500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>
        <v>2621000</v>
      </c>
      <c r="E134" s="2">
        <f>SUM($D$2:$D134)</f>
        <v>217059500</v>
      </c>
      <c r="G134" s="1" t="str">
        <f t="shared" si="7"/>
        <v>Mei</v>
      </c>
      <c r="H134" s="2">
        <f>SUMIFS(Transferan[Transferan],Transferan[BULAN],G134)</f>
        <v>61513000</v>
      </c>
      <c r="I134" s="2" cm="1">
        <f t="array" ref="I134">_xlfn.XLOOKUP(TRUE,Transferan[BULAN]=G134,Transferan[TOTAL],,,-1)</f>
        <v>252012500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>
        <v>1688000</v>
      </c>
      <c r="E135" s="2">
        <f>SUM($D$2:$D135)</f>
        <v>218747500</v>
      </c>
      <c r="G135" s="1" t="str">
        <f t="shared" si="7"/>
        <v>Mei</v>
      </c>
      <c r="H135" s="2">
        <f>SUMIFS(Transferan[Transferan],Transferan[BULAN],G135)</f>
        <v>61513000</v>
      </c>
      <c r="I135" s="2" cm="1">
        <f t="array" ref="I135">_xlfn.XLOOKUP(TRUE,Transferan[BULAN]=G135,Transferan[TOTAL],,,-1)</f>
        <v>252012500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>
        <v>2049000</v>
      </c>
      <c r="E136" s="2">
        <f>SUM($D$2:$D136)</f>
        <v>220796500</v>
      </c>
      <c r="G136" s="1" t="str">
        <f t="shared" si="7"/>
        <v>Mei</v>
      </c>
      <c r="H136" s="2">
        <f>SUMIFS(Transferan[Transferan],Transferan[BULAN],G136)</f>
        <v>61513000</v>
      </c>
      <c r="I136" s="2" cm="1">
        <f t="array" ref="I136">_xlfn.XLOOKUP(TRUE,Transferan[BULAN]=G136,Transferan[TOTAL],,,-1)</f>
        <v>252012500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>
        <v>1876000</v>
      </c>
      <c r="E137" s="2">
        <f>SUM($D$2:$D137)</f>
        <v>222672500</v>
      </c>
      <c r="G137" s="1" t="str">
        <f t="shared" si="7"/>
        <v>Mei</v>
      </c>
      <c r="H137" s="2">
        <f>SUMIFS(Transferan[Transferan],Transferan[BULAN],G137)</f>
        <v>61513000</v>
      </c>
      <c r="I137" s="2" cm="1">
        <f t="array" ref="I137">_xlfn.XLOOKUP(TRUE,Transferan[BULAN]=G137,Transferan[TOTAL],,,-1)</f>
        <v>252012500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>
        <v>2190000</v>
      </c>
      <c r="E138" s="2">
        <f>SUM($D$2:$D138)</f>
        <v>224862500</v>
      </c>
      <c r="G138" s="1" t="str">
        <f t="shared" si="7"/>
        <v>Mei</v>
      </c>
      <c r="H138" s="2">
        <f>SUMIFS(Transferan[Transferan],Transferan[BULAN],G138)</f>
        <v>61513000</v>
      </c>
      <c r="I138" s="2" cm="1">
        <f t="array" ref="I138">_xlfn.XLOOKUP(TRUE,Transferan[BULAN]=G138,Transferan[TOTAL],,,-1)</f>
        <v>252012500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>
        <v>1526000</v>
      </c>
      <c r="E139" s="2">
        <f>SUM($D$2:$D139)</f>
        <v>226388500</v>
      </c>
      <c r="G139" s="1" t="str">
        <f t="shared" si="7"/>
        <v>Mei</v>
      </c>
      <c r="H139" s="2">
        <f>SUMIFS(Transferan[Transferan],Transferan[BULAN],G139)</f>
        <v>61513000</v>
      </c>
      <c r="I139" s="2" cm="1">
        <f t="array" ref="I139">_xlfn.XLOOKUP(TRUE,Transferan[BULAN]=G139,Transferan[TOTAL],,,-1)</f>
        <v>252012500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>
        <v>2116000</v>
      </c>
      <c r="E140" s="2">
        <f>SUM($D$2:$D140)</f>
        <v>228504500</v>
      </c>
      <c r="G140" s="1" t="str">
        <f t="shared" si="7"/>
        <v>Mei</v>
      </c>
      <c r="H140" s="2">
        <f>SUMIFS(Transferan[Transferan],Transferan[BULAN],G140)</f>
        <v>61513000</v>
      </c>
      <c r="I140" s="2" cm="1">
        <f t="array" ref="I140">_xlfn.XLOOKUP(TRUE,Transferan[BULAN]=G140,Transferan[TOTAL],,,-1)</f>
        <v>252012500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>
        <v>1526000</v>
      </c>
      <c r="E141" s="2">
        <f>SUM($D$2:$D141)</f>
        <v>230030500</v>
      </c>
      <c r="G141" s="1" t="str">
        <f t="shared" si="7"/>
        <v>Mei</v>
      </c>
      <c r="H141" s="2">
        <f>SUMIFS(Transferan[Transferan],Transferan[BULAN],G141)</f>
        <v>61513000</v>
      </c>
      <c r="I141" s="2" cm="1">
        <f t="array" ref="I141">_xlfn.XLOOKUP(TRUE,Transferan[BULAN]=G141,Transferan[TOTAL],,,-1)</f>
        <v>252012500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>
        <v>1945000</v>
      </c>
      <c r="E142" s="2">
        <f>SUM($D$2:$D142)</f>
        <v>231975500</v>
      </c>
      <c r="G142" s="1" t="str">
        <f t="shared" si="7"/>
        <v>Mei</v>
      </c>
      <c r="H142" s="2">
        <f>SUMIFS(Transferan[Transferan],Transferan[BULAN],G142)</f>
        <v>61513000</v>
      </c>
      <c r="I142" s="2" cm="1">
        <f t="array" ref="I142">_xlfn.XLOOKUP(TRUE,Transferan[BULAN]=G142,Transferan[TOTAL],,,-1)</f>
        <v>252012500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>
        <v>1418000</v>
      </c>
      <c r="E143" s="2">
        <f>SUM($D$2:$D143)</f>
        <v>233393500</v>
      </c>
      <c r="G143" s="1" t="str">
        <f t="shared" si="7"/>
        <v>Mei</v>
      </c>
      <c r="H143" s="2">
        <f>SUMIFS(Transferan[Transferan],Transferan[BULAN],G143)</f>
        <v>61513000</v>
      </c>
      <c r="I143" s="2" cm="1">
        <f t="array" ref="I143">_xlfn.XLOOKUP(TRUE,Transferan[BULAN]=G143,Transferan[TOTAL],,,-1)</f>
        <v>252012500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>
        <v>1995000</v>
      </c>
      <c r="E144" s="2">
        <f>SUM($D$2:$D144)</f>
        <v>235388500</v>
      </c>
      <c r="G144" s="1" t="str">
        <f t="shared" si="7"/>
        <v>Mei</v>
      </c>
      <c r="H144" s="2">
        <f>SUMIFS(Transferan[Transferan],Transferan[BULAN],G144)</f>
        <v>61513000</v>
      </c>
      <c r="I144" s="2" cm="1">
        <f t="array" ref="I144">_xlfn.XLOOKUP(TRUE,Transferan[BULAN]=G144,Transferan[TOTAL],,,-1)</f>
        <v>252012500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>
        <v>1584000</v>
      </c>
      <c r="E145" s="2">
        <f>SUM($D$2:$D145)</f>
        <v>236972500</v>
      </c>
      <c r="G145" s="1" t="str">
        <f t="shared" si="7"/>
        <v>Mei</v>
      </c>
      <c r="H145" s="2">
        <f>SUMIFS(Transferan[Transferan],Transferan[BULAN],G145)</f>
        <v>61513000</v>
      </c>
      <c r="I145" s="2" cm="1">
        <f t="array" ref="I145">_xlfn.XLOOKUP(TRUE,Transferan[BULAN]=G145,Transferan[TOTAL],,,-1)</f>
        <v>252012500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>
        <v>2229000</v>
      </c>
      <c r="E146" s="2">
        <f>SUM($D$2:$D146)</f>
        <v>239201500</v>
      </c>
      <c r="G146" s="1" t="str">
        <f t="shared" si="7"/>
        <v>Mei</v>
      </c>
      <c r="H146" s="2">
        <f>SUMIFS(Transferan[Transferan],Transferan[BULAN],G146)</f>
        <v>61513000</v>
      </c>
      <c r="I146" s="2" cm="1">
        <f t="array" ref="I146">_xlfn.XLOOKUP(TRUE,Transferan[BULAN]=G146,Transferan[TOTAL],,,-1)</f>
        <v>252012500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>
        <v>1718000</v>
      </c>
      <c r="E147" s="2">
        <f>SUM($D$2:$D147)</f>
        <v>240919500</v>
      </c>
      <c r="G147" s="1" t="str">
        <f t="shared" si="7"/>
        <v>Mei</v>
      </c>
      <c r="H147" s="2">
        <f>SUMIFS(Transferan[Transferan],Transferan[BULAN],G147)</f>
        <v>61513000</v>
      </c>
      <c r="I147" s="2" cm="1">
        <f t="array" ref="I147">_xlfn.XLOOKUP(TRUE,Transferan[BULAN]=G147,Transferan[TOTAL],,,-1)</f>
        <v>252012500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>
        <v>1577000</v>
      </c>
      <c r="E148" s="2">
        <f>SUM($D$2:$D148)</f>
        <v>242496500</v>
      </c>
      <c r="G148" s="1" t="str">
        <f t="shared" si="7"/>
        <v>Mei</v>
      </c>
      <c r="H148" s="2">
        <f>SUMIFS(Transferan[Transferan],Transferan[BULAN],G148)</f>
        <v>61513000</v>
      </c>
      <c r="I148" s="2" cm="1">
        <f t="array" ref="I148">_xlfn.XLOOKUP(TRUE,Transferan[BULAN]=G148,Transferan[TOTAL],,,-1)</f>
        <v>252012500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>
        <v>1967000</v>
      </c>
      <c r="E149" s="2">
        <f>SUM($D$2:$D149)</f>
        <v>244463500</v>
      </c>
      <c r="G149" s="1" t="str">
        <f t="shared" si="7"/>
        <v>Mei</v>
      </c>
      <c r="H149" s="2">
        <f>SUMIFS(Transferan[Transferan],Transferan[BULAN],G149)</f>
        <v>61513000</v>
      </c>
      <c r="I149" s="2" cm="1">
        <f t="array" ref="I149">_xlfn.XLOOKUP(TRUE,Transferan[BULAN]=G149,Transferan[TOTAL],,,-1)</f>
        <v>252012500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>
        <v>1536000</v>
      </c>
      <c r="E150" s="2">
        <f>SUM($D$2:$D150)</f>
        <v>245999500</v>
      </c>
      <c r="G150" s="1" t="str">
        <f t="shared" si="7"/>
        <v>Mei</v>
      </c>
      <c r="H150" s="2">
        <f>SUMIFS(Transferan[Transferan],Transferan[BULAN],G150)</f>
        <v>61513000</v>
      </c>
      <c r="I150" s="2" cm="1">
        <f t="array" ref="I150">_xlfn.XLOOKUP(TRUE,Transferan[BULAN]=G150,Transferan[TOTAL],,,-1)</f>
        <v>252012500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>
        <v>1885000</v>
      </c>
      <c r="E151" s="2">
        <f>SUM($D$2:$D151)</f>
        <v>247884500</v>
      </c>
      <c r="G151" s="1" t="str">
        <f t="shared" si="7"/>
        <v>Mei</v>
      </c>
      <c r="H151" s="2">
        <f>SUMIFS(Transferan[Transferan],Transferan[BULAN],G151)</f>
        <v>61513000</v>
      </c>
      <c r="I151" s="2" cm="1">
        <f t="array" ref="I151">_xlfn.XLOOKUP(TRUE,Transferan[BULAN]=G151,Transferan[TOTAL],,,-1)</f>
        <v>252012500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>
        <v>2116000</v>
      </c>
      <c r="E152" s="2">
        <f>SUM($D$2:$D152)</f>
        <v>250000500</v>
      </c>
      <c r="G152" s="1" t="str">
        <f t="shared" si="7"/>
        <v>Mei</v>
      </c>
      <c r="H152" s="2">
        <f>SUMIFS(Transferan[Transferan],Transferan[BULAN],G152)</f>
        <v>61513000</v>
      </c>
      <c r="I152" s="2" cm="1">
        <f t="array" ref="I152">_xlfn.XLOOKUP(TRUE,Transferan[BULAN]=G152,Transferan[TOTAL],,,-1)</f>
        <v>252012500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>
        <v>2012000</v>
      </c>
      <c r="E153" s="2">
        <f>SUM($D$2:$D153)</f>
        <v>252012500</v>
      </c>
      <c r="G153" s="1" t="str">
        <f t="shared" si="7"/>
        <v>Mei</v>
      </c>
      <c r="H153" s="2">
        <f>SUMIFS(Transferan[Transferan],Transferan[BULAN],G153)</f>
        <v>61513000</v>
      </c>
      <c r="I153" s="2" cm="1">
        <f t="array" ref="I153">_xlfn.XLOOKUP(TRUE,Transferan[BULAN]=G153,Transferan[TOTAL],,,-1)</f>
        <v>252012500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>
        <v>2645500</v>
      </c>
      <c r="E154" s="2">
        <f>SUM($D$2:$D154)</f>
        <v>254658000</v>
      </c>
      <c r="G154" s="1" t="str">
        <f t="shared" si="7"/>
        <v>Juni</v>
      </c>
      <c r="H154" s="2">
        <f>SUMIFS(Transferan[Transferan],Transferan[BULAN],G154)</f>
        <v>15763500</v>
      </c>
      <c r="I154" s="2" cm="1">
        <f t="array" ref="I154">_xlfn.XLOOKUP(TRUE,Transferan[BULAN]=G154,Transferan[TOTAL],,,-1)</f>
        <v>267776000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>
        <v>1822000</v>
      </c>
      <c r="E155" s="2">
        <f>SUM($D$2:$D155)</f>
        <v>256480000</v>
      </c>
      <c r="G155" s="1" t="str">
        <f t="shared" si="7"/>
        <v>Juni</v>
      </c>
      <c r="H155" s="2">
        <f>SUMIFS(Transferan[Transferan],Transferan[BULAN],G155)</f>
        <v>15763500</v>
      </c>
      <c r="I155" s="2" cm="1">
        <f t="array" ref="I155">_xlfn.XLOOKUP(TRUE,Transferan[BULAN]=G155,Transferan[TOTAL],,,-1)</f>
        <v>267776000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>
        <v>462000</v>
      </c>
      <c r="E156" s="2">
        <f>SUM($D$2:$D156)</f>
        <v>256942000</v>
      </c>
      <c r="G156" s="1" t="str">
        <f t="shared" si="7"/>
        <v>Juni</v>
      </c>
      <c r="H156" s="2">
        <f>SUMIFS(Transferan[Transferan],Transferan[BULAN],G156)</f>
        <v>15763500</v>
      </c>
      <c r="I156" s="2" cm="1">
        <f t="array" ref="I156">_xlfn.XLOOKUP(TRUE,Transferan[BULAN]=G156,Transferan[TOTAL],,,-1)</f>
        <v>267776000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>
        <v>1740000</v>
      </c>
      <c r="E157" s="2">
        <f>SUM($D$2:$D157)</f>
        <v>258682000</v>
      </c>
      <c r="G157" s="1" t="str">
        <f t="shared" si="7"/>
        <v>Juni</v>
      </c>
      <c r="H157" s="2">
        <f>SUMIFS(Transferan[Transferan],Transferan[BULAN],G157)</f>
        <v>15763500</v>
      </c>
      <c r="I157" s="2" cm="1">
        <f t="array" ref="I157">_xlfn.XLOOKUP(TRUE,Transferan[BULAN]=G157,Transferan[TOTAL],,,-1)</f>
        <v>267776000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>
        <v>1638000</v>
      </c>
      <c r="E158" s="2">
        <f>SUM($D$2:$D158)</f>
        <v>260320000</v>
      </c>
      <c r="G158" s="1" t="str">
        <f t="shared" si="7"/>
        <v>Juni</v>
      </c>
      <c r="H158" s="2">
        <f>SUMIFS(Transferan[Transferan],Transferan[BULAN],G158)</f>
        <v>15763500</v>
      </c>
      <c r="I158" s="2" cm="1">
        <f t="array" ref="I158">_xlfn.XLOOKUP(TRUE,Transferan[BULAN]=G158,Transferan[TOTAL],,,-1)</f>
        <v>267776000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>
        <v>1720000</v>
      </c>
      <c r="E159" s="2">
        <f>SUM($D$2:$D159)</f>
        <v>262040000</v>
      </c>
      <c r="G159" s="1" t="str">
        <f t="shared" si="7"/>
        <v>Juni</v>
      </c>
      <c r="H159" s="2">
        <f>SUMIFS(Transferan[Transferan],Transferan[BULAN],G159)</f>
        <v>15763500</v>
      </c>
      <c r="I159" s="2" cm="1">
        <f t="array" ref="I159">_xlfn.XLOOKUP(TRUE,Transferan[BULAN]=G159,Transferan[TOTAL],,,-1)</f>
        <v>267776000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>
        <v>1274000</v>
      </c>
      <c r="E160" s="2">
        <f>SUM($D$2:$D160)</f>
        <v>263314000</v>
      </c>
      <c r="G160" s="1" t="str">
        <f t="shared" si="7"/>
        <v>Juni</v>
      </c>
      <c r="H160" s="2">
        <f>SUMIFS(Transferan[Transferan],Transferan[BULAN],G160)</f>
        <v>15763500</v>
      </c>
      <c r="I160" s="2" cm="1">
        <f t="array" ref="I160">_xlfn.XLOOKUP(TRUE,Transferan[BULAN]=G160,Transferan[TOTAL],,,-1)</f>
        <v>267776000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>
        <v>1368000</v>
      </c>
      <c r="E161" s="2">
        <f>SUM($D$2:$D161)</f>
        <v>264682000</v>
      </c>
      <c r="G161" s="1" t="str">
        <f t="shared" si="7"/>
        <v>Juni</v>
      </c>
      <c r="H161" s="2">
        <f>SUMIFS(Transferan[Transferan],Transferan[BULAN],G161)</f>
        <v>15763500</v>
      </c>
      <c r="I161" s="2" cm="1">
        <f t="array" ref="I161">_xlfn.XLOOKUP(TRUE,Transferan[BULAN]=G161,Transferan[TOTAL],,,-1)</f>
        <v>267776000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>
        <v>1938000</v>
      </c>
      <c r="E162" s="2">
        <f>SUM($D$2:$D162)</f>
        <v>266620000</v>
      </c>
      <c r="G162" s="1" t="str">
        <f t="shared" si="7"/>
        <v>Juni</v>
      </c>
      <c r="H162" s="2">
        <f>SUMIFS(Transferan[Transferan],Transferan[BULAN],G162)</f>
        <v>15763500</v>
      </c>
      <c r="I162" s="2" cm="1">
        <f t="array" ref="I162">_xlfn.XLOOKUP(TRUE,Transferan[BULAN]=G162,Transferan[TOTAL],,,-1)</f>
        <v>267776000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>
        <v>1156000</v>
      </c>
      <c r="E163" s="2">
        <f>SUM($D$2:$D163)</f>
        <v>267776000</v>
      </c>
      <c r="G163" s="1" t="str">
        <f t="shared" si="7"/>
        <v>Juni</v>
      </c>
      <c r="H163" s="2">
        <f>SUMIFS(Transferan[Transferan],Transferan[BULAN],G163)</f>
        <v>15763500</v>
      </c>
      <c r="I163" s="2" cm="1">
        <f t="array" ref="I163">_xlfn.XLOOKUP(TRUE,Transferan[BULAN]=G163,Transferan[TOTAL],,,-1)</f>
        <v>267776000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267776000</v>
      </c>
      <c r="G164" s="1" t="str">
        <f t="shared" si="7"/>
        <v>Juni</v>
      </c>
      <c r="H164" s="2">
        <f>SUMIFS(Transferan[Transferan],Transferan[BULAN],G164)</f>
        <v>15763500</v>
      </c>
      <c r="I164" s="2" cm="1">
        <f t="array" ref="I164">_xlfn.XLOOKUP(TRUE,Transferan[BULAN]=G164,Transferan[TOTAL],,,-1)</f>
        <v>267776000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267776000</v>
      </c>
      <c r="G165" s="1" t="str">
        <f t="shared" si="7"/>
        <v>Juni</v>
      </c>
      <c r="H165" s="2">
        <f>SUMIFS(Transferan[Transferan],Transferan[BULAN],G165)</f>
        <v>15763500</v>
      </c>
      <c r="I165" s="2" cm="1">
        <f t="array" ref="I165">_xlfn.XLOOKUP(TRUE,Transferan[BULAN]=G165,Transferan[TOTAL],,,-1)</f>
        <v>267776000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267776000</v>
      </c>
      <c r="G166" s="1" t="str">
        <f t="shared" si="7"/>
        <v>Juni</v>
      </c>
      <c r="H166" s="2">
        <f>SUMIFS(Transferan[Transferan],Transferan[BULAN],G166)</f>
        <v>15763500</v>
      </c>
      <c r="I166" s="2" cm="1">
        <f t="array" ref="I166">_xlfn.XLOOKUP(TRUE,Transferan[BULAN]=G166,Transferan[TOTAL],,,-1)</f>
        <v>267776000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267776000</v>
      </c>
      <c r="G167" s="1" t="str">
        <f t="shared" si="7"/>
        <v>Juni</v>
      </c>
      <c r="H167" s="2">
        <f>SUMIFS(Transferan[Transferan],Transferan[BULAN],G167)</f>
        <v>15763500</v>
      </c>
      <c r="I167" s="2" cm="1">
        <f t="array" ref="I167">_xlfn.XLOOKUP(TRUE,Transferan[BULAN]=G167,Transferan[TOTAL],,,-1)</f>
        <v>267776000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267776000</v>
      </c>
      <c r="G168" s="1" t="str">
        <f t="shared" si="7"/>
        <v>Juni</v>
      </c>
      <c r="H168" s="2">
        <f>SUMIFS(Transferan[Transferan],Transferan[BULAN],G168)</f>
        <v>15763500</v>
      </c>
      <c r="I168" s="2" cm="1">
        <f t="array" ref="I168">_xlfn.XLOOKUP(TRUE,Transferan[BULAN]=G168,Transferan[TOTAL],,,-1)</f>
        <v>267776000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267776000</v>
      </c>
      <c r="G169" s="1" t="str">
        <f t="shared" si="7"/>
        <v>Juni</v>
      </c>
      <c r="H169" s="2">
        <f>SUMIFS(Transferan[Transferan],Transferan[BULAN],G169)</f>
        <v>15763500</v>
      </c>
      <c r="I169" s="2" cm="1">
        <f t="array" ref="I169">_xlfn.XLOOKUP(TRUE,Transferan[BULAN]=G169,Transferan[TOTAL],,,-1)</f>
        <v>267776000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267776000</v>
      </c>
      <c r="G170" s="1" t="str">
        <f t="shared" si="7"/>
        <v>Juni</v>
      </c>
      <c r="H170" s="2">
        <f>SUMIFS(Transferan[Transferan],Transferan[BULAN],G170)</f>
        <v>15763500</v>
      </c>
      <c r="I170" s="2" cm="1">
        <f t="array" ref="I170">_xlfn.XLOOKUP(TRUE,Transferan[BULAN]=G170,Transferan[TOTAL],,,-1)</f>
        <v>267776000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267776000</v>
      </c>
      <c r="G171" s="1" t="str">
        <f t="shared" si="7"/>
        <v>Juni</v>
      </c>
      <c r="H171" s="2">
        <f>SUMIFS(Transferan[Transferan],Transferan[BULAN],G171)</f>
        <v>15763500</v>
      </c>
      <c r="I171" s="2" cm="1">
        <f t="array" ref="I171">_xlfn.XLOOKUP(TRUE,Transferan[BULAN]=G171,Transferan[TOTAL],,,-1)</f>
        <v>267776000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267776000</v>
      </c>
      <c r="G172" s="1" t="str">
        <f t="shared" si="7"/>
        <v>Juni</v>
      </c>
      <c r="H172" s="2">
        <f>SUMIFS(Transferan[Transferan],Transferan[BULAN],G172)</f>
        <v>15763500</v>
      </c>
      <c r="I172" s="2" cm="1">
        <f t="array" ref="I172">_xlfn.XLOOKUP(TRUE,Transferan[BULAN]=G172,Transferan[TOTAL],,,-1)</f>
        <v>267776000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267776000</v>
      </c>
      <c r="G173" s="1" t="str">
        <f t="shared" si="7"/>
        <v>Juni</v>
      </c>
      <c r="H173" s="2">
        <f>SUMIFS(Transferan[Transferan],Transferan[BULAN],G173)</f>
        <v>15763500</v>
      </c>
      <c r="I173" s="2" cm="1">
        <f t="array" ref="I173">_xlfn.XLOOKUP(TRUE,Transferan[BULAN]=G173,Transferan[TOTAL],,,-1)</f>
        <v>267776000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267776000</v>
      </c>
      <c r="G174" s="1" t="str">
        <f t="shared" si="7"/>
        <v>Juni</v>
      </c>
      <c r="H174" s="2">
        <f>SUMIFS(Transferan[Transferan],Transferan[BULAN],G174)</f>
        <v>15763500</v>
      </c>
      <c r="I174" s="2" cm="1">
        <f t="array" ref="I174">_xlfn.XLOOKUP(TRUE,Transferan[BULAN]=G174,Transferan[TOTAL],,,-1)</f>
        <v>267776000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267776000</v>
      </c>
      <c r="G175" s="1" t="str">
        <f t="shared" si="7"/>
        <v>Juni</v>
      </c>
      <c r="H175" s="2">
        <f>SUMIFS(Transferan[Transferan],Transferan[BULAN],G175)</f>
        <v>15763500</v>
      </c>
      <c r="I175" s="2" cm="1">
        <f t="array" ref="I175">_xlfn.XLOOKUP(TRUE,Transferan[BULAN]=G175,Transferan[TOTAL],,,-1)</f>
        <v>267776000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267776000</v>
      </c>
      <c r="G176" s="1" t="str">
        <f t="shared" si="7"/>
        <v>Juni</v>
      </c>
      <c r="H176" s="2">
        <f>SUMIFS(Transferan[Transferan],Transferan[BULAN],G176)</f>
        <v>15763500</v>
      </c>
      <c r="I176" s="2" cm="1">
        <f t="array" ref="I176">_xlfn.XLOOKUP(TRUE,Transferan[BULAN]=G176,Transferan[TOTAL],,,-1)</f>
        <v>267776000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267776000</v>
      </c>
      <c r="G177" s="1" t="str">
        <f t="shared" si="7"/>
        <v>Juni</v>
      </c>
      <c r="H177" s="2">
        <f>SUMIFS(Transferan[Transferan],Transferan[BULAN],G177)</f>
        <v>15763500</v>
      </c>
      <c r="I177" s="2" cm="1">
        <f t="array" ref="I177">_xlfn.XLOOKUP(TRUE,Transferan[BULAN]=G177,Transferan[TOTAL],,,-1)</f>
        <v>267776000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267776000</v>
      </c>
      <c r="G178" s="1" t="str">
        <f t="shared" si="7"/>
        <v>Juni</v>
      </c>
      <c r="H178" s="2">
        <f>SUMIFS(Transferan[Transferan],Transferan[BULAN],G178)</f>
        <v>15763500</v>
      </c>
      <c r="I178" s="2" cm="1">
        <f t="array" ref="I178">_xlfn.XLOOKUP(TRUE,Transferan[BULAN]=G178,Transferan[TOTAL],,,-1)</f>
        <v>267776000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267776000</v>
      </c>
      <c r="G179" s="1" t="str">
        <f t="shared" si="7"/>
        <v>Juni</v>
      </c>
      <c r="H179" s="2">
        <f>SUMIFS(Transferan[Transferan],Transferan[BULAN],G179)</f>
        <v>15763500</v>
      </c>
      <c r="I179" s="2" cm="1">
        <f t="array" ref="I179">_xlfn.XLOOKUP(TRUE,Transferan[BULAN]=G179,Transferan[TOTAL],,,-1)</f>
        <v>267776000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267776000</v>
      </c>
      <c r="G180" s="1" t="str">
        <f t="shared" si="7"/>
        <v>Juni</v>
      </c>
      <c r="H180" s="2">
        <f>SUMIFS(Transferan[Transferan],Transferan[BULAN],G180)</f>
        <v>15763500</v>
      </c>
      <c r="I180" s="2" cm="1">
        <f t="array" ref="I180">_xlfn.XLOOKUP(TRUE,Transferan[BULAN]=G180,Transferan[TOTAL],,,-1)</f>
        <v>267776000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267776000</v>
      </c>
      <c r="G181" s="1" t="str">
        <f t="shared" si="7"/>
        <v>Juni</v>
      </c>
      <c r="H181" s="2">
        <f>SUMIFS(Transferan[Transferan],Transferan[BULAN],G181)</f>
        <v>15763500</v>
      </c>
      <c r="I181" s="2" cm="1">
        <f t="array" ref="I181">_xlfn.XLOOKUP(TRUE,Transferan[BULAN]=G181,Transferan[TOTAL],,,-1)</f>
        <v>267776000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267776000</v>
      </c>
      <c r="G182" s="1" t="str">
        <f t="shared" si="7"/>
        <v>Juni</v>
      </c>
      <c r="H182" s="2">
        <f>SUMIFS(Transferan[Transferan],Transferan[BULAN],G182)</f>
        <v>15763500</v>
      </c>
      <c r="I182" s="2" cm="1">
        <f t="array" ref="I182">_xlfn.XLOOKUP(TRUE,Transferan[BULAN]=G182,Transferan[TOTAL],,,-1)</f>
        <v>267776000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267776000</v>
      </c>
      <c r="G183" s="1" t="str">
        <f t="shared" si="7"/>
        <v>Juni</v>
      </c>
      <c r="H183" s="2">
        <f>SUMIFS(Transferan[Transferan],Transferan[BULAN],G183)</f>
        <v>15763500</v>
      </c>
      <c r="I183" s="2" cm="1">
        <f t="array" ref="I183">_xlfn.XLOOKUP(TRUE,Transferan[BULAN]=G183,Transferan[TOTAL],,,-1)</f>
        <v>267776000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267776000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267776000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267776000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267776000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267776000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267776000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267776000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267776000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267776000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267776000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267776000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267776000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267776000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267776000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267776000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267776000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267776000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267776000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267776000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267776000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267776000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267776000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267776000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267776000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267776000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267776000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267776000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267776000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267776000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267776000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267776000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267776000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267776000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267776000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267776000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267776000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267776000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267776000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267776000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267776000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267776000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267776000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267776000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267776000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267776000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267776000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267776000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267776000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267776000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267776000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267776000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267776000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267776000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267776000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267776000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267776000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267776000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267776000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267776000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267776000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267776000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267776000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267776000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267776000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267776000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267776000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267776000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267776000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267776000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267776000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267776000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267776000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267776000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267776000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267776000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267776000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267776000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267776000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267776000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267776000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267776000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267776000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267776000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267776000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267776000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267776000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267776000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267776000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267776000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267776000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267776000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267776000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267776000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267776000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267776000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267776000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267776000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267776000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267776000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267776000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267776000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267776000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267776000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267776000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267776000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267776000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267776000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267776000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267776000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267776000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267776000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267776000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267776000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267776000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267776000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267776000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267776000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267776000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267776000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267776000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267776000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267776000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267776000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267776000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267776000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267776000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267776000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267776000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267776000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267776000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267776000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267776000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267776000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267776000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267776000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267776000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267776000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267776000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267776000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267776000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267776000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267776000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267776000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267776000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267776000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267776000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267776000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267776000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267776000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267776000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267776000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267776000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267776000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267776000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267776000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267776000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267776000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267776000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267776000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267776000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267776000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267776000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267776000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267776000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267776000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267776000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267776000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267776000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267776000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267776000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267776000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267776000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267776000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267776000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267776000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267776000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267776000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267776000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267776000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267776000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267776000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267776000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267776000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267776000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267776000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267776000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267776000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267776000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267776000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267776000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267776000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267776000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267776000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267776000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267776000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267776000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267776000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267776000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267776000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267776000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267776000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267776000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267776000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267776000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267776000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267776000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267776000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267776000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267776000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267776000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267776000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267776000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267776000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267776000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267776000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267776000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267776000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267776000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267776000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267776000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267776000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267776000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267776000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267776000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267776000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267776000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267776000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267776000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267776000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267776000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267776000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267776000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267776000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267776000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267776000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267776000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267776000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267776000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267776000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267776000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267776000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267776000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267776000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267776000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267776000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267776000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267776000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267776000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267776000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267776000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267776000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267776000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267776000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267776000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267776000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267776000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267776000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267776000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267776000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267776000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267776000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267776000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267776000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267776000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267776000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267776000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267776000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267776000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267776000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267776000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267776000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267776000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267776000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267776000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267776000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267776000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267776000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267776000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267776000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267776000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267776000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267776000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267776000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267776000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267776000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267776000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267776000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267776000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267776000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267776000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267776000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267776000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267776000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267776000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267776000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267776000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267776000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267776000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267776000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267776000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267776000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267776000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267776000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267776000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267776000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267776000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267776000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267776000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267776000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267776000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267776000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267776000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267776000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267776000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267776000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267776000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267776000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267776000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267776000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267776000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267776000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267776000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267776000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267776000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267776000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267776000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267776000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267776000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267776000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267776000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267776000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267776000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267776000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267776000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267776000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267776000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267776000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267776000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267776000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267776000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267776000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267776000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267776000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267776000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267776000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267776000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267776000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267776000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267776000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267776000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267776000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267776000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267776000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267776000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267776000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267776000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267776000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267776000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267776000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267776000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267776000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267776000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267776000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267776000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267776000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267776000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267776000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267776000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Warung Bintaro</cp:lastModifiedBy>
  <cp:revision/>
  <dcterms:created xsi:type="dcterms:W3CDTF">2024-01-22T15:48:51Z</dcterms:created>
  <dcterms:modified xsi:type="dcterms:W3CDTF">2024-06-11T13:00:55Z</dcterms:modified>
  <cp:category/>
  <cp:contentStatus/>
</cp:coreProperties>
</file>