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235" documentId="13_ncr:1_{9A698A35-11EF-477C-882B-3C655332DD57}" xr6:coauthVersionLast="47" xr6:coauthVersionMax="47" xr10:uidLastSave="{1CD48485-7819-4747-8734-A9B1FFE9F3E1}"/>
  <bookViews>
    <workbookView xWindow="-120" yWindow="-120" windowWidth="20730" windowHeight="11040" firstSheet="1" activeTab="3" xr2:uid="{00000000-000D-0000-FFFF-FFFF00000000}"/>
  </bookViews>
  <sheets>
    <sheet name="SETUP" sheetId="2" r:id="rId1"/>
    <sheet name="Tunai" sheetId="4" r:id="rId2"/>
    <sheet name="Belanja" sheetId="6" r:id="rId3"/>
    <sheet name="tra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<sst xmlns="http://schemas.openxmlformats.org/spreadsheetml/2006/main" count="29" uniqueCount="11">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</sst>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9" dataDxfId="48">
  <autoFilter ref="A1:E367" xr:uid="{1935B11C-1E19-4BC4-8FDF-6A44A49D5DDA}"/>
  <tableColumns count="5">
    <tableColumn id="1" xr3:uid="{C3BD1D2A-E164-41AA-BBDE-EFFD376DFAF1}" name="TAHUN" dataDxfId="47">
      <calculatedColumnFormula>$A$2</calculatedColumnFormula>
    </tableColumn>
    <tableColumn id="2" xr3:uid="{D0DB4FBE-45D1-4416-A93F-61ABD56A8C3E}" name="BULAN" dataDxfId="46"/>
    <tableColumn id="3" xr3:uid="{C911B6EF-BE59-4BD1-9E35-DCD10EA2510B}" name="TANGGAL" dataDxfId="45"/>
    <tableColumn id="4" xr3:uid="{004F33A0-2557-42C6-8515-E3DEC111C592}" name="TUNAI" dataDxfId="44"/>
    <tableColumn id="5" xr3:uid="{0AEE5035-4849-406D-847F-9F00AAA0081D}" name="TOTAL" dataDxfId="43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2" dataDxfId="41">
  <autoFilter ref="G1:I367" xr:uid="{0214D86D-BB69-4998-B625-B9DFE893C5E7}"/>
  <tableColumns count="3">
    <tableColumn id="1" xr3:uid="{168F7A93-EB14-42D8-961C-76A3FCDF6D17}" name="BULAN" dataDxfId="40">
      <calculatedColumnFormula>B2</calculatedColumnFormula>
    </tableColumn>
    <tableColumn id="2" xr3:uid="{81EB93C1-4577-42DD-B546-13BB455AB07D}" name="TOTAL" dataDxfId="39">
      <calculatedColumnFormula>SUMIFS(Tunai[TUNAI],Tunai[BULAN],G2)</calculatedColumnFormula>
    </tableColumn>
    <tableColumn id="3" xr3:uid="{38588356-6BBA-42C2-8B35-B4BD116E4572}" name="AKUMULASI" dataDxfId="38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37" dataDxfId="36">
  <autoFilter ref="A1:F367" xr:uid="{1935B11C-1E19-4BC4-8FDF-6A44A49D5DDA}"/>
  <tableColumns count="6">
    <tableColumn id="1" xr3:uid="{7739462E-E071-4351-941F-AD4217689CFC}" name="TAHUN" dataDxfId="35">
      <calculatedColumnFormula>$A$2</calculatedColumnFormula>
    </tableColumn>
    <tableColumn id="2" xr3:uid="{DD3F6007-C66A-4980-8892-5F3DA4788547}" name="BULAN" dataDxfId="34"/>
    <tableColumn id="3" xr3:uid="{383E710D-02DD-4A54-817E-0722DECF2602}" name="TANGGAL" dataDxfId="33"/>
    <tableColumn id="4" xr3:uid="{AB8BE370-D8FE-4DAA-938F-BECFD44328FF}" name="Pasar" dataDxfId="32"/>
    <tableColumn id="6" xr3:uid="{F932324B-0F88-432B-A80B-30D9C6CA3B6C}" name="Indogrosir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9" dataDxfId="28">
  <autoFilter ref="H1:J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SUMIFS(Belanja[Pasar],Belanja[BULAN],H2)</calculatedColumnFormula>
    </tableColumn>
    <tableColumn id="3" xr3:uid="{CAD894AB-C777-4C2F-9EFD-8FB522C69811}" name="AKUMULASI" dataDxfId="25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221" activePane="bottomRight" state="frozen"/>
      <selection pane="topRight"/>
      <selection pane="bottomLeft"/>
      <selection pane="bottomRight" activeCell="D234" sqref="D23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11776000</v>
      </c>
      <c r="I184" s="2" cm="1">
        <f t="array" ref="I184">_xlfn.XLOOKUP(TRUE,Tunai[BULAN]=G184,Tunai[TOTAL],,,-1)</f>
        <v>68628000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11776000</v>
      </c>
      <c r="I185" s="2" cm="1">
        <f t="array" ref="I185">_xlfn.XLOOKUP(TRUE,Tunai[BULAN]=G185,Tunai[TOTAL],,,-1)</f>
        <v>68628000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11776000</v>
      </c>
      <c r="I186" s="2" cm="1">
        <f t="array" ref="I186">_xlfn.XLOOKUP(TRUE,Tunai[BULAN]=G186,Tunai[TOTAL],,,-1)</f>
        <v>68628000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11776000</v>
      </c>
      <c r="I187" s="2" cm="1">
        <f t="array" ref="I187">_xlfn.XLOOKUP(TRUE,Tunai[BULAN]=G187,Tunai[TOTAL],,,-1)</f>
        <v>68628000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11776000</v>
      </c>
      <c r="I188" s="2" cm="1">
        <f t="array" ref="I188">_xlfn.XLOOKUP(TRUE,Tunai[BULAN]=G188,Tunai[TOTAL],,,-1)</f>
        <v>68628000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11776000</v>
      </c>
      <c r="I189" s="2" cm="1">
        <f t="array" ref="I189">_xlfn.XLOOKUP(TRUE,Tunai[BULAN]=G189,Tunai[TOTAL],,,-1)</f>
        <v>68628000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11776000</v>
      </c>
      <c r="I190" s="2" cm="1">
        <f t="array" ref="I190">_xlfn.XLOOKUP(TRUE,Tunai[BULAN]=G190,Tunai[TOTAL],,,-1)</f>
        <v>68628000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459000</v>
      </c>
      <c r="E191" s="2">
        <f>SUM($D$2:$D191)</f>
        <v>60029000</v>
      </c>
      <c r="G191" s="1" t="str">
        <f t="shared" si="8"/>
        <v>Juli</v>
      </c>
      <c r="H191" s="2">
        <f>SUMIFS(Tunai[TUNAI],Tunai[BULAN],G191)</f>
        <v>11776000</v>
      </c>
      <c r="I191" s="2" cm="1">
        <f t="array" ref="I191">_xlfn.XLOOKUP(TRUE,Tunai[BULAN]=G191,Tunai[TOTAL],,,-1)</f>
        <v>68628000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60616000</v>
      </c>
      <c r="G192" s="1" t="str">
        <f t="shared" si="8"/>
        <v>Juli</v>
      </c>
      <c r="H192" s="2">
        <f>SUMIFS(Tunai[TUNAI],Tunai[BULAN],G192)</f>
        <v>11776000</v>
      </c>
      <c r="I192" s="2" cm="1">
        <f t="array" ref="I192">_xlfn.XLOOKUP(TRUE,Tunai[BULAN]=G192,Tunai[TOTAL],,,-1)</f>
        <v>68628000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60964000</v>
      </c>
      <c r="G193" s="1" t="str">
        <f t="shared" si="8"/>
        <v>Juli</v>
      </c>
      <c r="H193" s="2">
        <f>SUMIFS(Tunai[TUNAI],Tunai[BULAN],G193)</f>
        <v>11776000</v>
      </c>
      <c r="I193" s="2" cm="1">
        <f t="array" ref="I193">_xlfn.XLOOKUP(TRUE,Tunai[BULAN]=G193,Tunai[TOTAL],,,-1)</f>
        <v>68628000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61228000</v>
      </c>
      <c r="G194" s="1" t="str">
        <f t="shared" si="8"/>
        <v>Juli</v>
      </c>
      <c r="H194" s="2">
        <f>SUMIFS(Tunai[TUNAI],Tunai[BULAN],G194)</f>
        <v>11776000</v>
      </c>
      <c r="I194" s="2" cm="1">
        <f t="array" ref="I194">_xlfn.XLOOKUP(TRUE,Tunai[BULAN]=G194,Tunai[TOTAL],,,-1)</f>
        <v>68628000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61652000</v>
      </c>
      <c r="G195" s="1" t="str">
        <f t="shared" ref="G195:G258" si="11">B195</f>
        <v>Juli</v>
      </c>
      <c r="H195" s="2">
        <f>SUMIFS(Tunai[TUNAI],Tunai[BULAN],G195)</f>
        <v>11776000</v>
      </c>
      <c r="I195" s="2" cm="1">
        <f t="array" ref="I195">_xlfn.XLOOKUP(TRUE,Tunai[BULAN]=G195,Tunai[TOTAL],,,-1)</f>
        <v>68628000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61979000</v>
      </c>
      <c r="G196" s="1" t="str">
        <f t="shared" si="11"/>
        <v>Juli</v>
      </c>
      <c r="H196" s="2">
        <f>SUMIFS(Tunai[TUNAI],Tunai[BULAN],G196)</f>
        <v>11776000</v>
      </c>
      <c r="I196" s="2" cm="1">
        <f t="array" ref="I196">_xlfn.XLOOKUP(TRUE,Tunai[BULAN]=G196,Tunai[TOTAL],,,-1)</f>
        <v>68628000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62517000</v>
      </c>
      <c r="G197" s="1" t="str">
        <f t="shared" si="11"/>
        <v>Juli</v>
      </c>
      <c r="H197" s="2">
        <f>SUMIFS(Tunai[TUNAI],Tunai[BULAN],G197)</f>
        <v>11776000</v>
      </c>
      <c r="I197" s="2" cm="1">
        <f t="array" ref="I197">_xlfn.XLOOKUP(TRUE,Tunai[BULAN]=G197,Tunai[TOTAL],,,-1)</f>
        <v>68628000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62738000</v>
      </c>
      <c r="G198" s="1" t="str">
        <f t="shared" si="11"/>
        <v>Juli</v>
      </c>
      <c r="H198" s="2">
        <f>SUMIFS(Tunai[TUNAI],Tunai[BULAN],G198)</f>
        <v>11776000</v>
      </c>
      <c r="I198" s="2" cm="1">
        <f t="array" ref="I198">_xlfn.XLOOKUP(TRUE,Tunai[BULAN]=G198,Tunai[TOTAL],,,-1)</f>
        <v>68628000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63166000</v>
      </c>
      <c r="G199" s="1" t="str">
        <f t="shared" si="11"/>
        <v>Juli</v>
      </c>
      <c r="H199" s="2">
        <f>SUMIFS(Tunai[TUNAI],Tunai[BULAN],G199)</f>
        <v>11776000</v>
      </c>
      <c r="I199" s="2" cm="1">
        <f t="array" ref="I199">_xlfn.XLOOKUP(TRUE,Tunai[BULAN]=G199,Tunai[TOTAL],,,-1)</f>
        <v>68628000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63751000</v>
      </c>
      <c r="G200" s="1" t="str">
        <f t="shared" si="11"/>
        <v>Juli</v>
      </c>
      <c r="H200" s="2">
        <f>SUMIFS(Tunai[TUNAI],Tunai[BULAN],G200)</f>
        <v>11776000</v>
      </c>
      <c r="I200" s="2" cm="1">
        <f t="array" ref="I200">_xlfn.XLOOKUP(TRUE,Tunai[BULAN]=G200,Tunai[TOTAL],,,-1)</f>
        <v>68628000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64156000</v>
      </c>
      <c r="G201" s="1" t="str">
        <f t="shared" si="11"/>
        <v>Juli</v>
      </c>
      <c r="H201" s="2">
        <f>SUMIFS(Tunai[TUNAI],Tunai[BULAN],G201)</f>
        <v>11776000</v>
      </c>
      <c r="I201" s="2" cm="1">
        <f t="array" ref="I201">_xlfn.XLOOKUP(TRUE,Tunai[BULAN]=G201,Tunai[TOTAL],,,-1)</f>
        <v>68628000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64543000</v>
      </c>
      <c r="G202" s="1" t="str">
        <f t="shared" si="11"/>
        <v>Juli</v>
      </c>
      <c r="H202" s="2">
        <f>SUMIFS(Tunai[TUNAI],Tunai[BULAN],G202)</f>
        <v>11776000</v>
      </c>
      <c r="I202" s="2" cm="1">
        <f t="array" ref="I202">_xlfn.XLOOKUP(TRUE,Tunai[BULAN]=G202,Tunai[TOTAL],,,-1)</f>
        <v>68628000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64915000</v>
      </c>
      <c r="G203" s="1" t="str">
        <f t="shared" si="11"/>
        <v>Juli</v>
      </c>
      <c r="H203" s="2">
        <f>SUMIFS(Tunai[TUNAI],Tunai[BULAN],G203)</f>
        <v>11776000</v>
      </c>
      <c r="I203" s="2" cm="1">
        <f t="array" ref="I203">_xlfn.XLOOKUP(TRUE,Tunai[BULAN]=G203,Tunai[TOTAL],,,-1)</f>
        <v>68628000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65336000</v>
      </c>
      <c r="G204" s="1" t="str">
        <f t="shared" si="11"/>
        <v>Juli</v>
      </c>
      <c r="H204" s="2">
        <f>SUMIFS(Tunai[TUNAI],Tunai[BULAN],G204)</f>
        <v>11776000</v>
      </c>
      <c r="I204" s="2" cm="1">
        <f t="array" ref="I204">_xlfn.XLOOKUP(TRUE,Tunai[BULAN]=G204,Tunai[TOTAL],,,-1)</f>
        <v>68628000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65756000</v>
      </c>
      <c r="G205" s="1" t="str">
        <f t="shared" si="11"/>
        <v>Juli</v>
      </c>
      <c r="H205" s="2">
        <f>SUMIFS(Tunai[TUNAI],Tunai[BULAN],G205)</f>
        <v>11776000</v>
      </c>
      <c r="I205" s="2" cm="1">
        <f t="array" ref="I205">_xlfn.XLOOKUP(TRUE,Tunai[BULAN]=G205,Tunai[TOTAL],,,-1)</f>
        <v>68628000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66066000</v>
      </c>
      <c r="G206" s="1" t="str">
        <f t="shared" si="11"/>
        <v>Juli</v>
      </c>
      <c r="H206" s="2">
        <f>SUMIFS(Tunai[TUNAI],Tunai[BULAN],G206)</f>
        <v>11776000</v>
      </c>
      <c r="I206" s="2" cm="1">
        <f t="array" ref="I206">_xlfn.XLOOKUP(TRUE,Tunai[BULAN]=G206,Tunai[TOTAL],,,-1)</f>
        <v>68628000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>
        <v>474000</v>
      </c>
      <c r="E207" s="2">
        <f>SUM($D$2:$D207)</f>
        <v>66540000</v>
      </c>
      <c r="G207" s="1" t="str">
        <f t="shared" si="11"/>
        <v>Juli</v>
      </c>
      <c r="H207" s="2">
        <f>SUMIFS(Tunai[TUNAI],Tunai[BULAN],G207)</f>
        <v>11776000</v>
      </c>
      <c r="I207" s="2" cm="1">
        <f t="array" ref="I207">_xlfn.XLOOKUP(TRUE,Tunai[BULAN]=G207,Tunai[TOTAL],,,-1)</f>
        <v>68628000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>
        <v>343000</v>
      </c>
      <c r="E208" s="2">
        <f>SUM($D$2:$D208)</f>
        <v>66883000</v>
      </c>
      <c r="G208" s="1" t="str">
        <f t="shared" si="11"/>
        <v>Juli</v>
      </c>
      <c r="H208" s="2">
        <f>SUMIFS(Tunai[TUNAI],Tunai[BULAN],G208)</f>
        <v>11776000</v>
      </c>
      <c r="I208" s="2" cm="1">
        <f t="array" ref="I208">_xlfn.XLOOKUP(TRUE,Tunai[BULAN]=G208,Tunai[TOTAL],,,-1)</f>
        <v>68628000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>
        <v>495000</v>
      </c>
      <c r="E209" s="2">
        <f>SUM($D$2:$D209)</f>
        <v>67378000</v>
      </c>
      <c r="G209" s="1" t="str">
        <f t="shared" si="11"/>
        <v>Juli</v>
      </c>
      <c r="H209" s="2">
        <f>SUMIFS(Tunai[TUNAI],Tunai[BULAN],G209)</f>
        <v>11776000</v>
      </c>
      <c r="I209" s="2" cm="1">
        <f t="array" ref="I209">_xlfn.XLOOKUP(TRUE,Tunai[BULAN]=G209,Tunai[TOTAL],,,-1)</f>
        <v>68628000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>
        <v>250000</v>
      </c>
      <c r="E210" s="2">
        <f>SUM($D$2:$D210)</f>
        <v>67628000</v>
      </c>
      <c r="G210" s="1" t="str">
        <f t="shared" si="11"/>
        <v>Juli</v>
      </c>
      <c r="H210" s="2">
        <f>SUMIFS(Tunai[TUNAI],Tunai[BULAN],G210)</f>
        <v>11776000</v>
      </c>
      <c r="I210" s="2" cm="1">
        <f t="array" ref="I210">_xlfn.XLOOKUP(TRUE,Tunai[BULAN]=G210,Tunai[TOTAL],,,-1)</f>
        <v>68628000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>
        <v>295000</v>
      </c>
      <c r="E211" s="2">
        <f>SUM($D$2:$D211)</f>
        <v>67923000</v>
      </c>
      <c r="G211" s="1" t="str">
        <f t="shared" si="11"/>
        <v>Juli</v>
      </c>
      <c r="H211" s="2">
        <f>SUMIFS(Tunai[TUNAI],Tunai[BULAN],G211)</f>
        <v>11776000</v>
      </c>
      <c r="I211" s="2" cm="1">
        <f t="array" ref="I211">_xlfn.XLOOKUP(TRUE,Tunai[BULAN]=G211,Tunai[TOTAL],,,-1)</f>
        <v>68628000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>
        <v>235000</v>
      </c>
      <c r="E212" s="2">
        <f>SUM($D$2:$D212)</f>
        <v>68158000</v>
      </c>
      <c r="G212" s="1" t="str">
        <f t="shared" si="11"/>
        <v>Juli</v>
      </c>
      <c r="H212" s="2">
        <f>SUMIFS(Tunai[TUNAI],Tunai[BULAN],G212)</f>
        <v>11776000</v>
      </c>
      <c r="I212" s="2" cm="1">
        <f t="array" ref="I212">_xlfn.XLOOKUP(TRUE,Tunai[BULAN]=G212,Tunai[TOTAL],,,-1)</f>
        <v>68628000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>
        <v>214000</v>
      </c>
      <c r="E213" s="2">
        <f>SUM($D$2:$D213)</f>
        <v>68372000</v>
      </c>
      <c r="G213" s="1" t="str">
        <f t="shared" si="11"/>
        <v>Juli</v>
      </c>
      <c r="H213" s="2">
        <f>SUMIFS(Tunai[TUNAI],Tunai[BULAN],G213)</f>
        <v>11776000</v>
      </c>
      <c r="I213" s="2" cm="1">
        <f t="array" ref="I213">_xlfn.XLOOKUP(TRUE,Tunai[BULAN]=G213,Tunai[TOTAL],,,-1)</f>
        <v>68628000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>
        <v>256000</v>
      </c>
      <c r="E214" s="2">
        <f>SUM($D$2:$D214)</f>
        <v>68628000</v>
      </c>
      <c r="G214" s="1" t="str">
        <f t="shared" si="11"/>
        <v>Juli</v>
      </c>
      <c r="H214" s="2">
        <f>SUMIFS(Tunai[TUNAI],Tunai[BULAN],G214)</f>
        <v>11776000</v>
      </c>
      <c r="I214" s="2" cm="1">
        <f t="array" ref="I214">_xlfn.XLOOKUP(TRUE,Tunai[BULAN]=G214,Tunai[TOTAL],,,-1)</f>
        <v>68628000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>
        <v>786000</v>
      </c>
      <c r="E215" s="2">
        <f>SUM($D$2:$D215)</f>
        <v>69414000</v>
      </c>
      <c r="G215" s="1" t="str">
        <f t="shared" si="11"/>
        <v>Agustus</v>
      </c>
      <c r="H215" s="2">
        <f>SUMIFS(Tunai[TUNAI],Tunai[BULAN],G215)</f>
        <v>6063000</v>
      </c>
      <c r="I215" s="2" cm="1">
        <f t="array" ref="I215">_xlfn.XLOOKUP(TRUE,Tunai[BULAN]=G215,Tunai[TOTAL],,,-1)</f>
        <v>74691000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>
        <v>595000</v>
      </c>
      <c r="E216" s="2">
        <f>SUM($D$2:$D216)</f>
        <v>70009000</v>
      </c>
      <c r="G216" s="1" t="str">
        <f t="shared" si="11"/>
        <v>Agustus</v>
      </c>
      <c r="H216" s="2">
        <f>SUMIFS(Tunai[TUNAI],Tunai[BULAN],G216)</f>
        <v>6063000</v>
      </c>
      <c r="I216" s="2" cm="1">
        <f t="array" ref="I216">_xlfn.XLOOKUP(TRUE,Tunai[BULAN]=G216,Tunai[TOTAL],,,-1)</f>
        <v>74691000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>
        <v>269000</v>
      </c>
      <c r="E217" s="2">
        <f>SUM($D$2:$D217)</f>
        <v>70278000</v>
      </c>
      <c r="G217" s="1" t="str">
        <f t="shared" si="11"/>
        <v>Agustus</v>
      </c>
      <c r="H217" s="2">
        <f>SUMIFS(Tunai[TUNAI],Tunai[BULAN],G217)</f>
        <v>6063000</v>
      </c>
      <c r="I217" s="2" cm="1">
        <f t="array" ref="I217">_xlfn.XLOOKUP(TRUE,Tunai[BULAN]=G217,Tunai[TOTAL],,,-1)</f>
        <v>74691000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>
        <v>306000</v>
      </c>
      <c r="E218" s="2">
        <f>SUM($D$2:$D218)</f>
        <v>70584000</v>
      </c>
      <c r="G218" s="1" t="str">
        <f t="shared" si="11"/>
        <v>Agustus</v>
      </c>
      <c r="H218" s="2">
        <f>SUMIFS(Tunai[TUNAI],Tunai[BULAN],G218)</f>
        <v>6063000</v>
      </c>
      <c r="I218" s="2" cm="1">
        <f t="array" ref="I218">_xlfn.XLOOKUP(TRUE,Tunai[BULAN]=G218,Tunai[TOTAL],,,-1)</f>
        <v>74691000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>
        <v>457000</v>
      </c>
      <c r="E219" s="2">
        <f>SUM($D$2:$D219)</f>
        <v>71041000</v>
      </c>
      <c r="G219" s="1" t="str">
        <f t="shared" si="11"/>
        <v>Agustus</v>
      </c>
      <c r="H219" s="2">
        <f>SUMIFS(Tunai[TUNAI],Tunai[BULAN],G219)</f>
        <v>6063000</v>
      </c>
      <c r="I219" s="2" cm="1">
        <f t="array" ref="I219">_xlfn.XLOOKUP(TRUE,Tunai[BULAN]=G219,Tunai[TOTAL],,,-1)</f>
        <v>74691000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>
        <v>368000</v>
      </c>
      <c r="E220" s="2">
        <f>SUM($D$2:$D220)</f>
        <v>71409000</v>
      </c>
      <c r="G220" s="1" t="str">
        <f t="shared" si="11"/>
        <v>Agustus</v>
      </c>
      <c r="H220" s="2">
        <f>SUMIFS(Tunai[TUNAI],Tunai[BULAN],G220)</f>
        <v>6063000</v>
      </c>
      <c r="I220" s="2" cm="1">
        <f t="array" ref="I220">_xlfn.XLOOKUP(TRUE,Tunai[BULAN]=G220,Tunai[TOTAL],,,-1)</f>
        <v>74691000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>
        <v>320000</v>
      </c>
      <c r="E221" s="2">
        <f>SUM($D$2:$D221)</f>
        <v>71729000</v>
      </c>
      <c r="G221" s="1" t="str">
        <f t="shared" si="11"/>
        <v>Agustus</v>
      </c>
      <c r="H221" s="2">
        <f>SUMIFS(Tunai[TUNAI],Tunai[BULAN],G221)</f>
        <v>6063000</v>
      </c>
      <c r="I221" s="2" cm="1">
        <f t="array" ref="I221">_xlfn.XLOOKUP(TRUE,Tunai[BULAN]=G221,Tunai[TOTAL],,,-1)</f>
        <v>74691000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>
        <v>262000</v>
      </c>
      <c r="E222" s="2">
        <f>SUM($D$2:$D222)</f>
        <v>71991000</v>
      </c>
      <c r="G222" s="1" t="str">
        <f t="shared" si="11"/>
        <v>Agustus</v>
      </c>
      <c r="H222" s="2">
        <f>SUMIFS(Tunai[TUNAI],Tunai[BULAN],G222)</f>
        <v>6063000</v>
      </c>
      <c r="I222" s="2" cm="1">
        <f t="array" ref="I222">_xlfn.XLOOKUP(TRUE,Tunai[BULAN]=G222,Tunai[TOTAL],,,-1)</f>
        <v>74691000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>
        <v>324000</v>
      </c>
      <c r="E223" s="2">
        <f>SUM($D$2:$D223)</f>
        <v>72315000</v>
      </c>
      <c r="G223" s="1" t="str">
        <f t="shared" si="11"/>
        <v>Agustus</v>
      </c>
      <c r="H223" s="2">
        <f>SUMIFS(Tunai[TUNAI],Tunai[BULAN],G223)</f>
        <v>6063000</v>
      </c>
      <c r="I223" s="2" cm="1">
        <f t="array" ref="I223">_xlfn.XLOOKUP(TRUE,Tunai[BULAN]=G223,Tunai[TOTAL],,,-1)</f>
        <v>74691000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>
        <v>223000</v>
      </c>
      <c r="E224" s="2">
        <f>SUM($D$2:$D224)</f>
        <v>72538000</v>
      </c>
      <c r="G224" s="1" t="str">
        <f t="shared" si="11"/>
        <v>Agustus</v>
      </c>
      <c r="H224" s="2">
        <f>SUMIFS(Tunai[TUNAI],Tunai[BULAN],G224)</f>
        <v>6063000</v>
      </c>
      <c r="I224" s="2" cm="1">
        <f t="array" ref="I224">_xlfn.XLOOKUP(TRUE,Tunai[BULAN]=G224,Tunai[TOTAL],,,-1)</f>
        <v>74691000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>
        <v>320000</v>
      </c>
      <c r="E225" s="2">
        <f>SUM($D$2:$D225)</f>
        <v>72858000</v>
      </c>
      <c r="G225" s="1" t="str">
        <f t="shared" si="11"/>
        <v>Agustus</v>
      </c>
      <c r="H225" s="2">
        <f>SUMIFS(Tunai[TUNAI],Tunai[BULAN],G225)</f>
        <v>6063000</v>
      </c>
      <c r="I225" s="2" cm="1">
        <f t="array" ref="I225">_xlfn.XLOOKUP(TRUE,Tunai[BULAN]=G225,Tunai[TOTAL],,,-1)</f>
        <v>74691000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>
        <v>233000</v>
      </c>
      <c r="E226" s="2">
        <f>SUM($D$2:$D226)</f>
        <v>73091000</v>
      </c>
      <c r="G226" s="1" t="str">
        <f t="shared" si="11"/>
        <v>Agustus</v>
      </c>
      <c r="H226" s="2">
        <f>SUMIFS(Tunai[TUNAI],Tunai[BULAN],G226)</f>
        <v>6063000</v>
      </c>
      <c r="I226" s="2" cm="1">
        <f t="array" ref="I226">_xlfn.XLOOKUP(TRUE,Tunai[BULAN]=G226,Tunai[TOTAL],,,-1)</f>
        <v>74691000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>
        <v>425000</v>
      </c>
      <c r="E227" s="2">
        <f>SUM($D$2:$D227)</f>
        <v>73516000</v>
      </c>
      <c r="G227" s="1" t="str">
        <f t="shared" si="11"/>
        <v>Agustus</v>
      </c>
      <c r="H227" s="2">
        <f>SUMIFS(Tunai[TUNAI],Tunai[BULAN],G227)</f>
        <v>6063000</v>
      </c>
      <c r="I227" s="2" cm="1">
        <f t="array" ref="I227">_xlfn.XLOOKUP(TRUE,Tunai[BULAN]=G227,Tunai[TOTAL],,,-1)</f>
        <v>74691000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>
        <v>196000</v>
      </c>
      <c r="E228" s="2">
        <f>SUM($D$2:$D228)</f>
        <v>73712000</v>
      </c>
      <c r="G228" s="1" t="str">
        <f t="shared" si="11"/>
        <v>Agustus</v>
      </c>
      <c r="H228" s="2">
        <f>SUMIFS(Tunai[TUNAI],Tunai[BULAN],G228)</f>
        <v>6063000</v>
      </c>
      <c r="I228" s="2" cm="1">
        <f t="array" ref="I228">_xlfn.XLOOKUP(TRUE,Tunai[BULAN]=G228,Tunai[TOTAL],,,-1)</f>
        <v>74691000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>
        <v>190000</v>
      </c>
      <c r="E229" s="2">
        <f>SUM($D$2:$D229)</f>
        <v>73902000</v>
      </c>
      <c r="G229" s="1" t="str">
        <f t="shared" si="11"/>
        <v>Agustus</v>
      </c>
      <c r="H229" s="2">
        <f>SUMIFS(Tunai[TUNAI],Tunai[BULAN],G229)</f>
        <v>6063000</v>
      </c>
      <c r="I229" s="2" cm="1">
        <f t="array" ref="I229">_xlfn.XLOOKUP(TRUE,Tunai[BULAN]=G229,Tunai[TOTAL],,,-1)</f>
        <v>74691000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>
        <v>194000</v>
      </c>
      <c r="E230" s="2">
        <f>SUM($D$2:$D230)</f>
        <v>74096000</v>
      </c>
      <c r="G230" s="1" t="str">
        <f t="shared" si="11"/>
        <v>Agustus</v>
      </c>
      <c r="H230" s="2">
        <f>SUMIFS(Tunai[TUNAI],Tunai[BULAN],G230)</f>
        <v>6063000</v>
      </c>
      <c r="I230" s="2" cm="1">
        <f t="array" ref="I230">_xlfn.XLOOKUP(TRUE,Tunai[BULAN]=G230,Tunai[TOTAL],,,-1)</f>
        <v>74691000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>
        <v>249000</v>
      </c>
      <c r="E231" s="2">
        <f>SUM($D$2:$D231)</f>
        <v>74345000</v>
      </c>
      <c r="G231" s="1" t="str">
        <f t="shared" si="11"/>
        <v>Agustus</v>
      </c>
      <c r="H231" s="2">
        <f>SUMIFS(Tunai[TUNAI],Tunai[BULAN],G231)</f>
        <v>6063000</v>
      </c>
      <c r="I231" s="2" cm="1">
        <f t="array" ref="I231">_xlfn.XLOOKUP(TRUE,Tunai[BULAN]=G231,Tunai[TOTAL],,,-1)</f>
        <v>74691000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>
        <v>201000</v>
      </c>
      <c r="E232" s="2">
        <f>SUM($D$2:$D232)</f>
        <v>74546000</v>
      </c>
      <c r="G232" s="1" t="str">
        <f t="shared" si="11"/>
        <v>Agustus</v>
      </c>
      <c r="H232" s="2">
        <f>SUMIFS(Tunai[TUNAI],Tunai[BULAN],G232)</f>
        <v>6063000</v>
      </c>
      <c r="I232" s="2" cm="1">
        <f t="array" ref="I232">_xlfn.XLOOKUP(TRUE,Tunai[BULAN]=G232,Tunai[TOTAL],,,-1)</f>
        <v>74691000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>
        <v>145000</v>
      </c>
      <c r="E233" s="2">
        <f>SUM($D$2:$D233)</f>
        <v>74691000</v>
      </c>
      <c r="G233" s="1" t="str">
        <f t="shared" si="11"/>
        <v>Agustus</v>
      </c>
      <c r="H233" s="2">
        <f>SUMIFS(Tunai[TUNAI],Tunai[BULAN],G233)</f>
        <v>6063000</v>
      </c>
      <c r="I233" s="2" cm="1">
        <f t="array" ref="I233">_xlfn.XLOOKUP(TRUE,Tunai[BULAN]=G233,Tunai[TOTAL],,,-1)</f>
        <v>74691000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74691000</v>
      </c>
      <c r="G234" s="1" t="str">
        <f t="shared" si="11"/>
        <v>Agustus</v>
      </c>
      <c r="H234" s="2">
        <f>SUMIFS(Tunai[TUNAI],Tunai[BULAN],G234)</f>
        <v>6063000</v>
      </c>
      <c r="I234" s="2" cm="1">
        <f t="array" ref="I234">_xlfn.XLOOKUP(TRUE,Tunai[BULAN]=G234,Tunai[TOTAL],,,-1)</f>
        <v>74691000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74691000</v>
      </c>
      <c r="G235" s="1" t="str">
        <f t="shared" si="11"/>
        <v>Agustus</v>
      </c>
      <c r="H235" s="2">
        <f>SUMIFS(Tunai[TUNAI],Tunai[BULAN],G235)</f>
        <v>6063000</v>
      </c>
      <c r="I235" s="2" cm="1">
        <f t="array" ref="I235">_xlfn.XLOOKUP(TRUE,Tunai[BULAN]=G235,Tunai[TOTAL],,,-1)</f>
        <v>74691000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74691000</v>
      </c>
      <c r="G236" s="1" t="str">
        <f t="shared" si="11"/>
        <v>Agustus</v>
      </c>
      <c r="H236" s="2">
        <f>SUMIFS(Tunai[TUNAI],Tunai[BULAN],G236)</f>
        <v>6063000</v>
      </c>
      <c r="I236" s="2" cm="1">
        <f t="array" ref="I236">_xlfn.XLOOKUP(TRUE,Tunai[BULAN]=G236,Tunai[TOTAL],,,-1)</f>
        <v>74691000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74691000</v>
      </c>
      <c r="G237" s="1" t="str">
        <f t="shared" si="11"/>
        <v>Agustus</v>
      </c>
      <c r="H237" s="2">
        <f>SUMIFS(Tunai[TUNAI],Tunai[BULAN],G237)</f>
        <v>6063000</v>
      </c>
      <c r="I237" s="2" cm="1">
        <f t="array" ref="I237">_xlfn.XLOOKUP(TRUE,Tunai[BULAN]=G237,Tunai[TOTAL],,,-1)</f>
        <v>74691000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74691000</v>
      </c>
      <c r="G238" s="1" t="str">
        <f t="shared" si="11"/>
        <v>Agustus</v>
      </c>
      <c r="H238" s="2">
        <f>SUMIFS(Tunai[TUNAI],Tunai[BULAN],G238)</f>
        <v>6063000</v>
      </c>
      <c r="I238" s="2" cm="1">
        <f t="array" ref="I238">_xlfn.XLOOKUP(TRUE,Tunai[BULAN]=G238,Tunai[TOTAL],,,-1)</f>
        <v>74691000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74691000</v>
      </c>
      <c r="G239" s="1" t="str">
        <f t="shared" si="11"/>
        <v>Agustus</v>
      </c>
      <c r="H239" s="2">
        <f>SUMIFS(Tunai[TUNAI],Tunai[BULAN],G239)</f>
        <v>6063000</v>
      </c>
      <c r="I239" s="2" cm="1">
        <f t="array" ref="I239">_xlfn.XLOOKUP(TRUE,Tunai[BULAN]=G239,Tunai[TOTAL],,,-1)</f>
        <v>74691000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74691000</v>
      </c>
      <c r="G240" s="1" t="str">
        <f t="shared" si="11"/>
        <v>Agustus</v>
      </c>
      <c r="H240" s="2">
        <f>SUMIFS(Tunai[TUNAI],Tunai[BULAN],G240)</f>
        <v>6063000</v>
      </c>
      <c r="I240" s="2" cm="1">
        <f t="array" ref="I240">_xlfn.XLOOKUP(TRUE,Tunai[BULAN]=G240,Tunai[TOTAL],,,-1)</f>
        <v>74691000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74691000</v>
      </c>
      <c r="G241" s="1" t="str">
        <f t="shared" si="11"/>
        <v>Agustus</v>
      </c>
      <c r="H241" s="2">
        <f>SUMIFS(Tunai[TUNAI],Tunai[BULAN],G241)</f>
        <v>6063000</v>
      </c>
      <c r="I241" s="2" cm="1">
        <f t="array" ref="I241">_xlfn.XLOOKUP(TRUE,Tunai[BULAN]=G241,Tunai[TOTAL],,,-1)</f>
        <v>74691000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74691000</v>
      </c>
      <c r="G242" s="1" t="str">
        <f t="shared" si="11"/>
        <v>Agustus</v>
      </c>
      <c r="H242" s="2">
        <f>SUMIFS(Tunai[TUNAI],Tunai[BULAN],G242)</f>
        <v>6063000</v>
      </c>
      <c r="I242" s="2" cm="1">
        <f t="array" ref="I242">_xlfn.XLOOKUP(TRUE,Tunai[BULAN]=G242,Tunai[TOTAL],,,-1)</f>
        <v>74691000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74691000</v>
      </c>
      <c r="G243" s="1" t="str">
        <f t="shared" si="11"/>
        <v>Agustus</v>
      </c>
      <c r="H243" s="2">
        <f>SUMIFS(Tunai[TUNAI],Tunai[BULAN],G243)</f>
        <v>6063000</v>
      </c>
      <c r="I243" s="2" cm="1">
        <f t="array" ref="I243">_xlfn.XLOOKUP(TRUE,Tunai[BULAN]=G243,Tunai[TOTAL],,,-1)</f>
        <v>74691000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74691000</v>
      </c>
      <c r="G244" s="1" t="str">
        <f t="shared" si="11"/>
        <v>Agustus</v>
      </c>
      <c r="H244" s="2">
        <f>SUMIFS(Tunai[TUNAI],Tunai[BULAN],G244)</f>
        <v>6063000</v>
      </c>
      <c r="I244" s="2" cm="1">
        <f t="array" ref="I244">_xlfn.XLOOKUP(TRUE,Tunai[BULAN]=G244,Tunai[TOTAL],,,-1)</f>
        <v>74691000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74691000</v>
      </c>
      <c r="G245" s="1" t="str">
        <f t="shared" si="11"/>
        <v>Agustus</v>
      </c>
      <c r="H245" s="2">
        <f>SUMIFS(Tunai[TUNAI],Tunai[BULAN],G245)</f>
        <v>6063000</v>
      </c>
      <c r="I245" s="2" cm="1">
        <f t="array" ref="I245">_xlfn.XLOOKUP(TRUE,Tunai[BULAN]=G245,Tunai[TOTAL],,,-1)</f>
        <v>74691000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74691000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74691000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74691000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74691000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74691000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74691000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74691000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74691000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74691000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74691000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74691000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74691000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74691000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74691000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74691000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74691000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74691000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74691000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74691000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74691000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74691000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74691000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74691000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74691000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74691000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74691000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74691000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74691000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74691000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74691000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74691000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74691000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74691000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74691000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74691000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74691000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74691000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74691000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74691000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74691000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74691000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74691000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74691000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74691000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74691000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74691000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74691000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74691000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74691000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74691000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74691000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74691000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74691000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74691000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74691000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74691000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74691000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74691000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74691000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74691000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74691000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74691000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74691000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74691000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74691000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74691000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74691000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74691000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74691000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74691000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74691000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74691000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74691000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74691000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74691000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74691000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74691000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74691000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74691000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74691000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74691000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74691000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74691000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74691000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74691000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74691000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74691000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74691000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74691000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74691000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74691000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74691000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74691000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74691000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74691000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74691000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74691000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74691000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74691000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74691000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74691000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74691000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74691000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74691000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74691000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74691000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74691000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74691000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74691000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74691000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74691000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74691000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74691000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74691000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74691000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74691000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74691000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74691000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74691000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74691000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74691000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74691000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74691000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74691000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74691000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74691000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74691000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74691000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74691000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74691000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74691000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74691000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74691000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74691000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74691000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74691000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74691000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74691000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74691000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74691000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74691000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74691000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74691000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74691000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74691000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74691000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74691000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74691000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74691000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74691000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74691000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74691000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74691000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74691000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74691000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74691000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74691000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74691000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74691000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74691000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74691000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74691000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74691000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74691000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74691000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74691000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74691000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74691000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74691000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74691000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74691000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74691000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74691000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74691000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74691000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74691000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74691000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74691000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74691000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74691000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74691000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74691000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74691000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74691000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74691000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74691000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74691000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74691000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74691000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74691000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74691000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74691000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74691000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74691000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74691000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74691000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74691000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74691000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74691000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74691000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74691000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74691000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74691000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74691000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74691000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74691000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74691000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74691000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74691000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74691000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74691000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74691000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74691000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74691000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74691000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74691000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74691000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74691000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74691000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74691000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74691000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74691000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74691000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74691000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74691000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74691000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74691000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74691000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74691000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74691000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74691000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74691000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74691000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74691000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74691000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74691000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74691000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74691000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74691000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74691000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74691000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74691000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74691000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74691000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workbookViewId="0">
      <pane xSplit="3" ySplit="1" topLeftCell="D218" activePane="bottomRight" state="frozen"/>
      <selection pane="topRight"/>
      <selection pane="bottomLeft"/>
      <selection pane="bottomRight" activeCell="D234" sqref="D234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65091000</v>
      </c>
      <c r="J184" s="2" cm="1">
        <f t="array" ref="J184">_xlfn.XLOOKUP(TRUE,Belanja[BULAN]=H184,Belanja[TOTAL],,,-1)</f>
        <v>495181000</v>
      </c>
    </row>
    <row r="185" spans="1:10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65091000</v>
      </c>
      <c r="J185" s="2" cm="1">
        <f t="array" ref="J185">_xlfn.XLOOKUP(TRUE,Belanja[BULAN]=H185,Belanja[TOTAL],,,-1)</f>
        <v>495181000</v>
      </c>
    </row>
    <row r="186" spans="1:10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65091000</v>
      </c>
      <c r="J186" s="2" cm="1">
        <f t="array" ref="J186">_xlfn.XLOOKUP(TRUE,Belanja[BULAN]=H186,Belanja[TOTAL],,,-1)</f>
        <v>495181000</v>
      </c>
    </row>
    <row r="187" spans="1:10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65091000</v>
      </c>
      <c r="J187" s="2" cm="1">
        <f t="array" ref="J187">_xlfn.XLOOKUP(TRUE,Belanja[BULAN]=H187,Belanja[TOTAL],,,-1)</f>
        <v>495181000</v>
      </c>
    </row>
    <row r="188" spans="1:10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65091000</v>
      </c>
      <c r="J188" s="2" cm="1">
        <f t="array" ref="J188">_xlfn.XLOOKUP(TRUE,Belanja[BULAN]=H188,Belanja[TOTAL],,,-1)</f>
        <v>495181000</v>
      </c>
    </row>
    <row r="189" spans="1:10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65091000</v>
      </c>
      <c r="J189" s="2" cm="1">
        <f t="array" ref="J189">_xlfn.XLOOKUP(TRUE,Belanja[BULAN]=H189,Belanja[TOTAL],,,-1)</f>
        <v>495181000</v>
      </c>
    </row>
    <row r="190" spans="1:10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65091000</v>
      </c>
      <c r="J190" s="2" cm="1">
        <f t="array" ref="J190">_xlfn.XLOOKUP(TRUE,Belanja[BULAN]=H190,Belanja[TOTAL],,,-1)</f>
        <v>495181000</v>
      </c>
    </row>
    <row r="191" spans="1:10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65091000</v>
      </c>
      <c r="J191" s="2" cm="1">
        <f t="array" ref="J191">_xlfn.XLOOKUP(TRUE,Belanja[BULAN]=H191,Belanja[TOTAL],,,-1)</f>
        <v>495181000</v>
      </c>
    </row>
    <row r="192" spans="1:10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65091000</v>
      </c>
      <c r="J192" s="2" cm="1">
        <f t="array" ref="J192">_xlfn.XLOOKUP(TRUE,Belanja[BULAN]=H192,Belanja[TOTAL],,,-1)</f>
        <v>495181000</v>
      </c>
    </row>
    <row r="193" spans="1:10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65091000</v>
      </c>
      <c r="J193" s="2" cm="1">
        <f t="array" ref="J193">_xlfn.XLOOKUP(TRUE,Belanja[BULAN]=H193,Belanja[TOTAL],,,-1)</f>
        <v>495181000</v>
      </c>
    </row>
    <row r="194" spans="1:10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7"/>
        <v>Juli</v>
      </c>
      <c r="I194" s="2">
        <f>SUMIFS(Belanja[Pasar],Belanja[BULAN],H194)</f>
        <v>65091000</v>
      </c>
      <c r="J194" s="2" cm="1">
        <f t="array" ref="J194">_xlfn.XLOOKUP(TRUE,Belanja[BULAN]=H194,Belanja[TOTAL],,,-1)</f>
        <v>495181000</v>
      </c>
    </row>
    <row r="195" spans="1:10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0">B195</f>
        <v>Juli</v>
      </c>
      <c r="I195" s="2">
        <f>SUMIFS(Belanja[Pasar],Belanja[BULAN],H195)</f>
        <v>65091000</v>
      </c>
      <c r="J195" s="2" cm="1">
        <f t="array" ref="J195">_xlfn.XLOOKUP(TRUE,Belanja[BULAN]=H195,Belanja[TOTAL],,,-1)</f>
        <v>495181000</v>
      </c>
    </row>
    <row r="196" spans="1:10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0"/>
        <v>Juli</v>
      </c>
      <c r="I196" s="2">
        <f>SUMIFS(Belanja[Pasar],Belanja[BULAN],H196)</f>
        <v>65091000</v>
      </c>
      <c r="J196" s="2" cm="1">
        <f t="array" ref="J196">_xlfn.XLOOKUP(TRUE,Belanja[BULAN]=H196,Belanja[TOTAL],,,-1)</f>
        <v>495181000</v>
      </c>
    </row>
    <row r="197" spans="1:10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0"/>
        <v>Juli</v>
      </c>
      <c r="I197" s="2">
        <f>SUMIFS(Belanja[Pasar],Belanja[BULAN],H197)</f>
        <v>65091000</v>
      </c>
      <c r="J197" s="2" cm="1">
        <f t="array" ref="J197">_xlfn.XLOOKUP(TRUE,Belanja[BULAN]=H197,Belanja[TOTAL],,,-1)</f>
        <v>495181000</v>
      </c>
    </row>
    <row r="198" spans="1:10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0"/>
        <v>Juli</v>
      </c>
      <c r="I198" s="2">
        <f>SUMIFS(Belanja[Pasar],Belanja[BULAN],H198)</f>
        <v>65091000</v>
      </c>
      <c r="J198" s="2" cm="1">
        <f t="array" ref="J198">_xlfn.XLOOKUP(TRUE,Belanja[BULAN]=H198,Belanja[TOTAL],,,-1)</f>
        <v>495181000</v>
      </c>
    </row>
    <row r="199" spans="1:10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0"/>
        <v>Juli</v>
      </c>
      <c r="I199" s="2">
        <f>SUMIFS(Belanja[Pasar],Belanja[BULAN],H199)</f>
        <v>65091000</v>
      </c>
      <c r="J199" s="2" cm="1">
        <f t="array" ref="J199">_xlfn.XLOOKUP(TRUE,Belanja[BULAN]=H199,Belanja[TOTAL],,,-1)</f>
        <v>495181000</v>
      </c>
    </row>
    <row r="200" spans="1:10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0"/>
        <v>Juli</v>
      </c>
      <c r="I200" s="2">
        <f>SUMIFS(Belanja[Pasar],Belanja[BULAN],H200)</f>
        <v>65091000</v>
      </c>
      <c r="J200" s="2" cm="1">
        <f t="array" ref="J200">_xlfn.XLOOKUP(TRUE,Belanja[BULAN]=H200,Belanja[TOTAL],,,-1)</f>
        <v>495181000</v>
      </c>
    </row>
    <row r="201" spans="1:10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0"/>
        <v>Juli</v>
      </c>
      <c r="I201" s="2">
        <f>SUMIFS(Belanja[Pasar],Belanja[BULAN],H201)</f>
        <v>65091000</v>
      </c>
      <c r="J201" s="2" cm="1">
        <f t="array" ref="J201">_xlfn.XLOOKUP(TRUE,Belanja[BULAN]=H201,Belanja[TOTAL],,,-1)</f>
        <v>495181000</v>
      </c>
    </row>
    <row r="202" spans="1:10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0"/>
        <v>Juli</v>
      </c>
      <c r="I202" s="2">
        <f>SUMIFS(Belanja[Pasar],Belanja[BULAN],H202)</f>
        <v>65091000</v>
      </c>
      <c r="J202" s="2" cm="1">
        <f t="array" ref="J202">_xlfn.XLOOKUP(TRUE,Belanja[BULAN]=H202,Belanja[TOTAL],,,-1)</f>
        <v>495181000</v>
      </c>
    </row>
    <row r="203" spans="1:10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0"/>
        <v>Juli</v>
      </c>
      <c r="I203" s="2">
        <f>SUMIFS(Belanja[Pasar],Belanja[BULAN],H203)</f>
        <v>65091000</v>
      </c>
      <c r="J203" s="2" cm="1">
        <f t="array" ref="J203">_xlfn.XLOOKUP(TRUE,Belanja[BULAN]=H203,Belanja[TOTAL],,,-1)</f>
        <v>495181000</v>
      </c>
    </row>
    <row r="204" spans="1:10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0"/>
        <v>Juli</v>
      </c>
      <c r="I204" s="2">
        <f>SUMIFS(Belanja[Pasar],Belanja[BULAN],H204)</f>
        <v>65091000</v>
      </c>
      <c r="J204" s="2" cm="1">
        <f t="array" ref="J204">_xlfn.XLOOKUP(TRUE,Belanja[BULAN]=H204,Belanja[TOTAL],,,-1)</f>
        <v>495181000</v>
      </c>
    </row>
    <row r="205" spans="1:10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0"/>
        <v>Juli</v>
      </c>
      <c r="I205" s="2">
        <f>SUMIFS(Belanja[Pasar],Belanja[BULAN],H205)</f>
        <v>65091000</v>
      </c>
      <c r="J205" s="2" cm="1">
        <f t="array" ref="J205">_xlfn.XLOOKUP(TRUE,Belanja[BULAN]=H205,Belanja[TOTAL],,,-1)</f>
        <v>495181000</v>
      </c>
    </row>
    <row r="206" spans="1:10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0"/>
        <v>Juli</v>
      </c>
      <c r="I206" s="2">
        <f>SUMIFS(Belanja[Pasar],Belanja[BULAN],H206)</f>
        <v>65091000</v>
      </c>
      <c r="J206" s="2" cm="1">
        <f t="array" ref="J206">_xlfn.XLOOKUP(TRUE,Belanja[BULAN]=H206,Belanja[TOTAL],,,-1)</f>
        <v>495181000</v>
      </c>
    </row>
    <row r="207" spans="1:10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v>3137000</v>
      </c>
      <c r="F207" s="2">
        <f>SUM($D$2:$D207)</f>
        <v>481796000</v>
      </c>
      <c r="H207" s="1" t="str">
        <f t="shared" si="10"/>
        <v>Juli</v>
      </c>
      <c r="I207" s="2">
        <f>SUMIFS(Belanja[Pasar],Belanja[BULAN],H207)</f>
        <v>65091000</v>
      </c>
      <c r="J207" s="2" cm="1">
        <f t="array" ref="J207">_xlfn.XLOOKUP(TRUE,Belanja[BULAN]=H207,Belanja[TOTAL],,,-1)</f>
        <v>495181000</v>
      </c>
    </row>
    <row r="208" spans="1:10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6">
        <v>3399000</v>
      </c>
      <c r="F208" s="2">
        <f>SUM($D$2:$D208)</f>
        <v>483604000</v>
      </c>
      <c r="H208" s="1" t="str">
        <f t="shared" si="10"/>
        <v>Juli</v>
      </c>
      <c r="I208" s="2">
        <f>SUMIFS(Belanja[Pasar],Belanja[BULAN],H208)</f>
        <v>65091000</v>
      </c>
      <c r="J208" s="2" cm="1">
        <f t="array" ref="J208">_xlfn.XLOOKUP(TRUE,Belanja[BULAN]=H208,Belanja[TOTAL],,,-1)</f>
        <v>495181000</v>
      </c>
    </row>
    <row r="209" spans="1:10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v>3316000</v>
      </c>
      <c r="F209" s="2">
        <f>SUM($D$2:$D209)</f>
        <v>485421000</v>
      </c>
      <c r="H209" s="1" t="str">
        <f t="shared" si="10"/>
        <v>Juli</v>
      </c>
      <c r="I209" s="2">
        <f>SUMIFS(Belanja[Pasar],Belanja[BULAN],H209)</f>
        <v>65091000</v>
      </c>
      <c r="J209" s="2" cm="1">
        <f t="array" ref="J209">_xlfn.XLOOKUP(TRUE,Belanja[BULAN]=H209,Belanja[TOTAL],,,-1)</f>
        <v>495181000</v>
      </c>
    </row>
    <row r="210" spans="1:10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6">
        <v>2562000</v>
      </c>
      <c r="F210" s="2">
        <f>SUM($D$2:$D210)</f>
        <v>487498000</v>
      </c>
      <c r="H210" s="1" t="str">
        <f t="shared" si="10"/>
        <v>Juli</v>
      </c>
      <c r="I210" s="2">
        <f>SUMIFS(Belanja[Pasar],Belanja[BULAN],H210)</f>
        <v>65091000</v>
      </c>
      <c r="J210" s="2" cm="1">
        <f t="array" ref="J210">_xlfn.XLOOKUP(TRUE,Belanja[BULAN]=H210,Belanja[TOTAL],,,-1)</f>
        <v>495181000</v>
      </c>
    </row>
    <row r="211" spans="1:10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v>2137000</v>
      </c>
      <c r="F211" s="2">
        <f>SUM($D$2:$D211)</f>
        <v>489259000</v>
      </c>
      <c r="H211" s="1" t="str">
        <f t="shared" si="10"/>
        <v>Juli</v>
      </c>
      <c r="I211" s="2">
        <f>SUMIFS(Belanja[Pasar],Belanja[BULAN],H211)</f>
        <v>65091000</v>
      </c>
      <c r="J211" s="2" cm="1">
        <f t="array" ref="J211">_xlfn.XLOOKUP(TRUE,Belanja[BULAN]=H211,Belanja[TOTAL],,,-1)</f>
        <v>495181000</v>
      </c>
    </row>
    <row r="212" spans="1:10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6">
        <v>2500000</v>
      </c>
      <c r="F212" s="2">
        <f>SUM($D$2:$D212)</f>
        <v>491319000</v>
      </c>
      <c r="H212" s="1" t="str">
        <f t="shared" si="10"/>
        <v>Juli</v>
      </c>
      <c r="I212" s="2">
        <f>SUMIFS(Belanja[Pasar],Belanja[BULAN],H212)</f>
        <v>65091000</v>
      </c>
      <c r="J212" s="2" cm="1">
        <f t="array" ref="J212">_xlfn.XLOOKUP(TRUE,Belanja[BULAN]=H212,Belanja[TOTAL],,,-1)</f>
        <v>495181000</v>
      </c>
    </row>
    <row r="213" spans="1:10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v>2764000</v>
      </c>
      <c r="F213" s="2">
        <f>SUM($D$2:$D213)</f>
        <v>493170000</v>
      </c>
      <c r="H213" s="1" t="str">
        <f t="shared" si="10"/>
        <v>Juli</v>
      </c>
      <c r="I213" s="2">
        <f>SUMIFS(Belanja[Pasar],Belanja[BULAN],H213)</f>
        <v>65091000</v>
      </c>
      <c r="J213" s="2" cm="1">
        <f t="array" ref="J213">_xlfn.XLOOKUP(TRUE,Belanja[BULAN]=H213,Belanja[TOTAL],,,-1)</f>
        <v>495181000</v>
      </c>
    </row>
    <row r="214" spans="1:10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6">
        <v>2449000</v>
      </c>
      <c r="F214" s="2">
        <f>SUM($D$2:$D214)</f>
        <v>495181000</v>
      </c>
      <c r="H214" s="1" t="str">
        <f t="shared" si="10"/>
        <v>Juli</v>
      </c>
      <c r="I214" s="2">
        <f>SUMIFS(Belanja[Pasar],Belanja[BULAN],H214)</f>
        <v>65091000</v>
      </c>
      <c r="J214" s="2" cm="1">
        <f t="array" ref="J214">_xlfn.XLOOKUP(TRUE,Belanja[BULAN]=H214,Belanja[TOTAL],,,-1)</f>
        <v>495181000</v>
      </c>
    </row>
    <row r="215" spans="1:10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v>2343000</v>
      </c>
      <c r="F215" s="2">
        <f>SUM($D$2:$D215)</f>
        <v>497208000</v>
      </c>
      <c r="H215" s="1" t="str">
        <f t="shared" si="10"/>
        <v>Agustus</v>
      </c>
      <c r="I215" s="2">
        <f>SUMIFS(Belanja[Pasar],Belanja[BULAN],H215)</f>
        <v>38752000</v>
      </c>
      <c r="J215" s="2" cm="1">
        <f t="array" ref="J215">_xlfn.XLOOKUP(TRUE,Belanja[BULAN]=H215,Belanja[TOTAL],,,-1)</f>
        <v>533933000</v>
      </c>
    </row>
    <row r="216" spans="1:10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6">
        <v>2634000</v>
      </c>
      <c r="F216" s="2">
        <f>SUM($D$2:$D216)</f>
        <v>499446000</v>
      </c>
      <c r="H216" s="1" t="str">
        <f t="shared" si="10"/>
        <v>Agustus</v>
      </c>
      <c r="I216" s="2">
        <f>SUMIFS(Belanja[Pasar],Belanja[BULAN],H216)</f>
        <v>38752000</v>
      </c>
      <c r="J216" s="2" cm="1">
        <f t="array" ref="J216">_xlfn.XLOOKUP(TRUE,Belanja[BULAN]=H216,Belanja[TOTAL],,,-1)</f>
        <v>533933000</v>
      </c>
    </row>
    <row r="217" spans="1:10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v>2700000</v>
      </c>
      <c r="F217" s="2">
        <f>SUM($D$2:$D217)</f>
        <v>501917000</v>
      </c>
      <c r="H217" s="1" t="str">
        <f t="shared" si="10"/>
        <v>Agustus</v>
      </c>
      <c r="I217" s="2">
        <f>SUMIFS(Belanja[Pasar],Belanja[BULAN],H217)</f>
        <v>38752000</v>
      </c>
      <c r="J217" s="2" cm="1">
        <f t="array" ref="J217">_xlfn.XLOOKUP(TRUE,Belanja[BULAN]=H217,Belanja[TOTAL],,,-1)</f>
        <v>533933000</v>
      </c>
    </row>
    <row r="218" spans="1:10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6">
        <v>2640000</v>
      </c>
      <c r="F218" s="2">
        <f>SUM($D$2:$D218)</f>
        <v>504099000</v>
      </c>
      <c r="H218" s="1" t="str">
        <f t="shared" si="10"/>
        <v>Agustus</v>
      </c>
      <c r="I218" s="2">
        <f>SUMIFS(Belanja[Pasar],Belanja[BULAN],H218)</f>
        <v>38752000</v>
      </c>
      <c r="J218" s="2" cm="1">
        <f t="array" ref="J218">_xlfn.XLOOKUP(TRUE,Belanja[BULAN]=H218,Belanja[TOTAL],,,-1)</f>
        <v>533933000</v>
      </c>
    </row>
    <row r="219" spans="1:10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v>2459000</v>
      </c>
      <c r="F219" s="2">
        <f>SUM($D$2:$D219)</f>
        <v>506470000</v>
      </c>
      <c r="H219" s="1" t="str">
        <f t="shared" si="10"/>
        <v>Agustus</v>
      </c>
      <c r="I219" s="2">
        <f>SUMIFS(Belanja[Pasar],Belanja[BULAN],H219)</f>
        <v>38752000</v>
      </c>
      <c r="J219" s="2" cm="1">
        <f t="array" ref="J219">_xlfn.XLOOKUP(TRUE,Belanja[BULAN]=H219,Belanja[TOTAL],,,-1)</f>
        <v>533933000</v>
      </c>
    </row>
    <row r="220" spans="1:10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6">
        <v>2516000</v>
      </c>
      <c r="F220" s="2">
        <f>SUM($D$2:$D220)</f>
        <v>508662000</v>
      </c>
      <c r="H220" s="1" t="str">
        <f t="shared" si="10"/>
        <v>Agustus</v>
      </c>
      <c r="I220" s="2">
        <f>SUMIFS(Belanja[Pasar],Belanja[BULAN],H220)</f>
        <v>38752000</v>
      </c>
      <c r="J220" s="2" cm="1">
        <f t="array" ref="J220">_xlfn.XLOOKUP(TRUE,Belanja[BULAN]=H220,Belanja[TOTAL],,,-1)</f>
        <v>533933000</v>
      </c>
    </row>
    <row r="221" spans="1:10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v>3123000</v>
      </c>
      <c r="F221" s="2">
        <f>SUM($D$2:$D221)</f>
        <v>510652000</v>
      </c>
      <c r="H221" s="1" t="str">
        <f t="shared" si="10"/>
        <v>Agustus</v>
      </c>
      <c r="I221" s="2">
        <f>SUMIFS(Belanja[Pasar],Belanja[BULAN],H221)</f>
        <v>38752000</v>
      </c>
      <c r="J221" s="2" cm="1">
        <f t="array" ref="J221">_xlfn.XLOOKUP(TRUE,Belanja[BULAN]=H221,Belanja[TOTAL],,,-1)</f>
        <v>533933000</v>
      </c>
    </row>
    <row r="222" spans="1:10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6">
        <v>2737000</v>
      </c>
      <c r="F222" s="2">
        <f>SUM($D$2:$D222)</f>
        <v>512569000</v>
      </c>
      <c r="H222" s="1" t="str">
        <f t="shared" si="10"/>
        <v>Agustus</v>
      </c>
      <c r="I222" s="2">
        <f>SUMIFS(Belanja[Pasar],Belanja[BULAN],H222)</f>
        <v>38752000</v>
      </c>
      <c r="J222" s="2" cm="1">
        <f t="array" ref="J222">_xlfn.XLOOKUP(TRUE,Belanja[BULAN]=H222,Belanja[TOTAL],,,-1)</f>
        <v>533933000</v>
      </c>
    </row>
    <row r="223" spans="1:10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v>3285000</v>
      </c>
      <c r="F223" s="2">
        <f>SUM($D$2:$D223)</f>
        <v>514767000</v>
      </c>
      <c r="H223" s="1" t="str">
        <f t="shared" si="10"/>
        <v>Agustus</v>
      </c>
      <c r="I223" s="2">
        <f>SUMIFS(Belanja[Pasar],Belanja[BULAN],H223)</f>
        <v>38752000</v>
      </c>
      <c r="J223" s="2" cm="1">
        <f t="array" ref="J223">_xlfn.XLOOKUP(TRUE,Belanja[BULAN]=H223,Belanja[TOTAL],,,-1)</f>
        <v>533933000</v>
      </c>
    </row>
    <row r="224" spans="1:10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2160000</v>
      </c>
      <c r="E224" s="6">
        <v>2635000</v>
      </c>
      <c r="F224" s="2">
        <f>SUM($D$2:$D224)</f>
        <v>516927000</v>
      </c>
      <c r="H224" s="1" t="str">
        <f t="shared" si="10"/>
        <v>Agustus</v>
      </c>
      <c r="I224" s="2">
        <f>SUMIFS(Belanja[Pasar],Belanja[BULAN],H224)</f>
        <v>38752000</v>
      </c>
      <c r="J224" s="2" cm="1">
        <f t="array" ref="J224">_xlfn.XLOOKUP(TRUE,Belanja[BULAN]=H224,Belanja[TOTAL],,,-1)</f>
        <v>533933000</v>
      </c>
    </row>
    <row r="225" spans="1:10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v>1873000</v>
      </c>
      <c r="F225" s="2">
        <f>SUM($D$2:$D225)</f>
        <v>519309000</v>
      </c>
      <c r="H225" s="1" t="str">
        <f t="shared" si="10"/>
        <v>Agustus</v>
      </c>
      <c r="I225" s="2">
        <f>SUMIFS(Belanja[Pasar],Belanja[BULAN],H225)</f>
        <v>38752000</v>
      </c>
      <c r="J225" s="2" cm="1">
        <f t="array" ref="J225">_xlfn.XLOOKUP(TRUE,Belanja[BULAN]=H225,Belanja[TOTAL],,,-1)</f>
        <v>533933000</v>
      </c>
    </row>
    <row r="226" spans="1:10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6">
        <v>2666000</v>
      </c>
      <c r="F226" s="2">
        <f>SUM($D$2:$D226)</f>
        <v>521491000</v>
      </c>
      <c r="H226" s="1" t="str">
        <f t="shared" si="10"/>
        <v>Agustus</v>
      </c>
      <c r="I226" s="2">
        <f>SUMIFS(Belanja[Pasar],Belanja[BULAN],H226)</f>
        <v>38752000</v>
      </c>
      <c r="J226" s="2" cm="1">
        <f t="array" ref="J226">_xlfn.XLOOKUP(TRUE,Belanja[BULAN]=H226,Belanja[TOTAL],,,-1)</f>
        <v>533933000</v>
      </c>
    </row>
    <row r="227" spans="1:10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v>3401000</v>
      </c>
      <c r="F227" s="2">
        <f>SUM($D$2:$D227)</f>
        <v>523477000</v>
      </c>
      <c r="H227" s="1" t="str">
        <f t="shared" si="10"/>
        <v>Agustus</v>
      </c>
      <c r="I227" s="2">
        <f>SUMIFS(Belanja[Pasar],Belanja[BULAN],H227)</f>
        <v>38752000</v>
      </c>
      <c r="J227" s="2" cm="1">
        <f t="array" ref="J227">_xlfn.XLOOKUP(TRUE,Belanja[BULAN]=H227,Belanja[TOTAL],,,-1)</f>
        <v>533933000</v>
      </c>
    </row>
    <row r="228" spans="1:10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6">
        <v>3360000</v>
      </c>
      <c r="F228" s="2">
        <f>SUM($D$2:$D228)</f>
        <v>525459000</v>
      </c>
      <c r="H228" s="1" t="str">
        <f t="shared" si="10"/>
        <v>Agustus</v>
      </c>
      <c r="I228" s="2">
        <f>SUMIFS(Belanja[Pasar],Belanja[BULAN],H228)</f>
        <v>38752000</v>
      </c>
      <c r="J228" s="2" cm="1">
        <f t="array" ref="J228">_xlfn.XLOOKUP(TRUE,Belanja[BULAN]=H228,Belanja[TOTAL],,,-1)</f>
        <v>533933000</v>
      </c>
    </row>
    <row r="229" spans="1:10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v>2737000</v>
      </c>
      <c r="F229" s="2">
        <f>SUM($D$2:$D229)</f>
        <v>527240000</v>
      </c>
      <c r="H229" s="1" t="str">
        <f t="shared" si="10"/>
        <v>Agustus</v>
      </c>
      <c r="I229" s="2">
        <f>SUMIFS(Belanja[Pasar],Belanja[BULAN],H229)</f>
        <v>38752000</v>
      </c>
      <c r="J229" s="2" cm="1">
        <f t="array" ref="J229">_xlfn.XLOOKUP(TRUE,Belanja[BULAN]=H229,Belanja[TOTAL],,,-1)</f>
        <v>533933000</v>
      </c>
    </row>
    <row r="230" spans="1:10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6">
        <v>2560000</v>
      </c>
      <c r="F230" s="2">
        <f>SUM($D$2:$D230)</f>
        <v>528934000</v>
      </c>
      <c r="H230" s="1" t="str">
        <f t="shared" si="10"/>
        <v>Agustus</v>
      </c>
      <c r="I230" s="2">
        <f>SUMIFS(Belanja[Pasar],Belanja[BULAN],H230)</f>
        <v>38752000</v>
      </c>
      <c r="J230" s="2" cm="1">
        <f t="array" ref="J230">_xlfn.XLOOKUP(TRUE,Belanja[BULAN]=H230,Belanja[TOTAL],,,-1)</f>
        <v>533933000</v>
      </c>
    </row>
    <row r="231" spans="1:10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v>1200000</v>
      </c>
      <c r="F231" s="2">
        <f>SUM($D$2:$D231)</f>
        <v>530882000</v>
      </c>
      <c r="H231" s="1" t="str">
        <f t="shared" si="10"/>
        <v>Agustus</v>
      </c>
      <c r="I231" s="2">
        <f>SUMIFS(Belanja[Pasar],Belanja[BULAN],H231)</f>
        <v>38752000</v>
      </c>
      <c r="J231" s="2" cm="1">
        <f t="array" ref="J231">_xlfn.XLOOKUP(TRUE,Belanja[BULAN]=H231,Belanja[TOTAL],,,-1)</f>
        <v>533933000</v>
      </c>
    </row>
    <row r="232" spans="1:10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6">
        <v>2094000</v>
      </c>
      <c r="F232" s="2">
        <f>SUM($D$2:$D232)</f>
        <v>532192000</v>
      </c>
      <c r="H232" s="1" t="str">
        <f t="shared" si="10"/>
        <v>Agustus</v>
      </c>
      <c r="I232" s="2">
        <f>SUMIFS(Belanja[Pasar],Belanja[BULAN],H232)</f>
        <v>38752000</v>
      </c>
      <c r="J232" s="2" cm="1">
        <f t="array" ref="J232">_xlfn.XLOOKUP(TRUE,Belanja[BULAN]=H232,Belanja[TOTAL],,,-1)</f>
        <v>533933000</v>
      </c>
    </row>
    <row r="233" spans="1:10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v>2324000</v>
      </c>
      <c r="F233" s="2">
        <f>SUM($D$2:$D233)</f>
        <v>533933000</v>
      </c>
      <c r="H233" s="1" t="str">
        <f t="shared" si="10"/>
        <v>Agustus</v>
      </c>
      <c r="I233" s="2">
        <f>SUMIFS(Belanja[Pasar],Belanja[BULAN],H233)</f>
        <v>38752000</v>
      </c>
      <c r="J233" s="2" cm="1">
        <f t="array" ref="J233">_xlfn.XLOOKUP(TRUE,Belanja[BULAN]=H233,Belanja[TOTAL],,,-1)</f>
        <v>533933000</v>
      </c>
    </row>
    <row r="234" spans="1:10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6"/>
      <c r="F234" s="2">
        <f>SUM($D$2:$D234)</f>
        <v>533933000</v>
      </c>
      <c r="H234" s="1" t="str">
        <f t="shared" si="10"/>
        <v>Agustus</v>
      </c>
      <c r="I234" s="2">
        <f>SUMIFS(Belanja[Pasar],Belanja[BULAN],H234)</f>
        <v>38752000</v>
      </c>
      <c r="J234" s="2" cm="1">
        <f t="array" ref="J234">_xlfn.XLOOKUP(TRUE,Belanja[BULAN]=H234,Belanja[TOTAL],,,-1)</f>
        <v>533933000</v>
      </c>
    </row>
    <row r="235" spans="1:10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/>
      <c r="F235" s="2">
        <f>SUM($D$2:$D235)</f>
        <v>533933000</v>
      </c>
      <c r="H235" s="1" t="str">
        <f t="shared" si="10"/>
        <v>Agustus</v>
      </c>
      <c r="I235" s="2">
        <f>SUMIFS(Belanja[Pasar],Belanja[BULAN],H235)</f>
        <v>38752000</v>
      </c>
      <c r="J235" s="2" cm="1">
        <f t="array" ref="J235">_xlfn.XLOOKUP(TRUE,Belanja[BULAN]=H235,Belanja[TOTAL],,,-1)</f>
        <v>533933000</v>
      </c>
    </row>
    <row r="236" spans="1:10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6"/>
      <c r="F236" s="2">
        <f>SUM($D$2:$D236)</f>
        <v>533933000</v>
      </c>
      <c r="H236" s="1" t="str">
        <f t="shared" si="10"/>
        <v>Agustus</v>
      </c>
      <c r="I236" s="2">
        <f>SUMIFS(Belanja[Pasar],Belanja[BULAN],H236)</f>
        <v>38752000</v>
      </c>
      <c r="J236" s="2" cm="1">
        <f t="array" ref="J236">_xlfn.XLOOKUP(TRUE,Belanja[BULAN]=H236,Belanja[TOTAL],,,-1)</f>
        <v>533933000</v>
      </c>
    </row>
    <row r="237" spans="1:10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/>
      <c r="F237" s="2">
        <f>SUM($D$2:$D237)</f>
        <v>533933000</v>
      </c>
      <c r="H237" s="1" t="str">
        <f t="shared" si="10"/>
        <v>Agustus</v>
      </c>
      <c r="I237" s="2">
        <f>SUMIFS(Belanja[Pasar],Belanja[BULAN],H237)</f>
        <v>38752000</v>
      </c>
      <c r="J237" s="2" cm="1">
        <f t="array" ref="J237">_xlfn.XLOOKUP(TRUE,Belanja[BULAN]=H237,Belanja[TOTAL],,,-1)</f>
        <v>533933000</v>
      </c>
    </row>
    <row r="238" spans="1:10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6"/>
      <c r="F238" s="2">
        <f>SUM($D$2:$D238)</f>
        <v>533933000</v>
      </c>
      <c r="H238" s="1" t="str">
        <f t="shared" si="10"/>
        <v>Agustus</v>
      </c>
      <c r="I238" s="2">
        <f>SUMIFS(Belanja[Pasar],Belanja[BULAN],H238)</f>
        <v>38752000</v>
      </c>
      <c r="J238" s="2" cm="1">
        <f t="array" ref="J238">_xlfn.XLOOKUP(TRUE,Belanja[BULAN]=H238,Belanja[TOTAL],,,-1)</f>
        <v>533933000</v>
      </c>
    </row>
    <row r="239" spans="1:10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/>
      <c r="F239" s="2">
        <f>SUM($D$2:$D239)</f>
        <v>533933000</v>
      </c>
      <c r="H239" s="1" t="str">
        <f t="shared" si="10"/>
        <v>Agustus</v>
      </c>
      <c r="I239" s="2">
        <f>SUMIFS(Belanja[Pasar],Belanja[BULAN],H239)</f>
        <v>38752000</v>
      </c>
      <c r="J239" s="2" cm="1">
        <f t="array" ref="J239">_xlfn.XLOOKUP(TRUE,Belanja[BULAN]=H239,Belanja[TOTAL],,,-1)</f>
        <v>533933000</v>
      </c>
    </row>
    <row r="240" spans="1:10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6"/>
      <c r="F240" s="2">
        <f>SUM($D$2:$D240)</f>
        <v>533933000</v>
      </c>
      <c r="H240" s="1" t="str">
        <f t="shared" si="10"/>
        <v>Agustus</v>
      </c>
      <c r="I240" s="2">
        <f>SUMIFS(Belanja[Pasar],Belanja[BULAN],H240)</f>
        <v>38752000</v>
      </c>
      <c r="J240" s="2" cm="1">
        <f t="array" ref="J240">_xlfn.XLOOKUP(TRUE,Belanja[BULAN]=H240,Belanja[TOTAL],,,-1)</f>
        <v>533933000</v>
      </c>
    </row>
    <row r="241" spans="1:10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/>
      <c r="F241" s="2">
        <f>SUM($D$2:$D241)</f>
        <v>533933000</v>
      </c>
      <c r="H241" s="1" t="str">
        <f t="shared" si="10"/>
        <v>Agustus</v>
      </c>
      <c r="I241" s="2">
        <f>SUMIFS(Belanja[Pasar],Belanja[BULAN],H241)</f>
        <v>38752000</v>
      </c>
      <c r="J241" s="2" cm="1">
        <f t="array" ref="J241">_xlfn.XLOOKUP(TRUE,Belanja[BULAN]=H241,Belanja[TOTAL],,,-1)</f>
        <v>533933000</v>
      </c>
    </row>
    <row r="242" spans="1:10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6"/>
      <c r="F242" s="2">
        <f>SUM($D$2:$D242)</f>
        <v>533933000</v>
      </c>
      <c r="H242" s="1" t="str">
        <f t="shared" si="10"/>
        <v>Agustus</v>
      </c>
      <c r="I242" s="2">
        <f>SUMIFS(Belanja[Pasar],Belanja[BULAN],H242)</f>
        <v>38752000</v>
      </c>
      <c r="J242" s="2" cm="1">
        <f t="array" ref="J242">_xlfn.XLOOKUP(TRUE,Belanja[BULAN]=H242,Belanja[TOTAL],,,-1)</f>
        <v>533933000</v>
      </c>
    </row>
    <row r="243" spans="1:10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/>
      <c r="F243" s="2">
        <f>SUM($D$2:$D243)</f>
        <v>533933000</v>
      </c>
      <c r="H243" s="1" t="str">
        <f t="shared" si="10"/>
        <v>Agustus</v>
      </c>
      <c r="I243" s="2">
        <f>SUMIFS(Belanja[Pasar],Belanja[BULAN],H243)</f>
        <v>38752000</v>
      </c>
      <c r="J243" s="2" cm="1">
        <f t="array" ref="J243">_xlfn.XLOOKUP(TRUE,Belanja[BULAN]=H243,Belanja[TOTAL],,,-1)</f>
        <v>533933000</v>
      </c>
    </row>
    <row r="244" spans="1:10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6"/>
      <c r="F244" s="2">
        <f>SUM($D$2:$D244)</f>
        <v>533933000</v>
      </c>
      <c r="H244" s="1" t="str">
        <f t="shared" si="10"/>
        <v>Agustus</v>
      </c>
      <c r="I244" s="2">
        <f>SUMIFS(Belanja[Pasar],Belanja[BULAN],H244)</f>
        <v>38752000</v>
      </c>
      <c r="J244" s="2" cm="1">
        <f t="array" ref="J244">_xlfn.XLOOKUP(TRUE,Belanja[BULAN]=H244,Belanja[TOTAL],,,-1)</f>
        <v>533933000</v>
      </c>
    </row>
    <row r="245" spans="1:10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/>
      <c r="F245" s="2">
        <f>SUM($D$2:$D245)</f>
        <v>533933000</v>
      </c>
      <c r="H245" s="1" t="str">
        <f t="shared" si="10"/>
        <v>Agustus</v>
      </c>
      <c r="I245" s="2">
        <f>SUMIFS(Belanja[Pasar],Belanja[BULAN],H245)</f>
        <v>38752000</v>
      </c>
      <c r="J245" s="2" cm="1">
        <f t="array" ref="J245">_xlfn.XLOOKUP(TRUE,Belanja[BULAN]=H245,Belanja[TOTAL],,,-1)</f>
        <v>533933000</v>
      </c>
    </row>
    <row r="246" spans="1:10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6"/>
      <c r="F246" s="2">
        <f>SUM($D$2:$D246)</f>
        <v>533933000</v>
      </c>
      <c r="H246" s="1" t="str">
        <f t="shared" si="10"/>
        <v>September</v>
      </c>
      <c r="I246" s="2">
        <f>SUMIFS(Belanja[Pasar],Belanja[BULAN],H246)</f>
        <v>0</v>
      </c>
      <c r="J246" s="2" cm="1">
        <f t="array" ref="J246">_xlfn.XLOOKUP(TRUE,Belanja[BULAN]=H246,Belanja[TOTAL],,,-1)</f>
        <v>533933000</v>
      </c>
    </row>
    <row r="247" spans="1:10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/>
      <c r="F247" s="2">
        <f>SUM($D$2:$D247)</f>
        <v>533933000</v>
      </c>
      <c r="H247" s="1" t="str">
        <f t="shared" si="10"/>
        <v>September</v>
      </c>
      <c r="I247" s="2">
        <f>SUMIFS(Belanja[Pasar],Belanja[BULAN],H247)</f>
        <v>0</v>
      </c>
      <c r="J247" s="2" cm="1">
        <f t="array" ref="J247">_xlfn.XLOOKUP(TRUE,Belanja[BULAN]=H247,Belanja[TOTAL],,,-1)</f>
        <v>533933000</v>
      </c>
    </row>
    <row r="248" spans="1:10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6"/>
      <c r="F248" s="2">
        <f>SUM($D$2:$D248)</f>
        <v>533933000</v>
      </c>
      <c r="H248" s="1" t="str">
        <f t="shared" si="10"/>
        <v>September</v>
      </c>
      <c r="I248" s="2">
        <f>SUMIFS(Belanja[Pasar],Belanja[BULAN],H248)</f>
        <v>0</v>
      </c>
      <c r="J248" s="2" cm="1">
        <f t="array" ref="J248">_xlfn.XLOOKUP(TRUE,Belanja[BULAN]=H248,Belanja[TOTAL],,,-1)</f>
        <v>533933000</v>
      </c>
    </row>
    <row r="249" spans="1:10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/>
      <c r="F249" s="2">
        <f>SUM($D$2:$D249)</f>
        <v>533933000</v>
      </c>
      <c r="H249" s="1" t="str">
        <f t="shared" si="10"/>
        <v>September</v>
      </c>
      <c r="I249" s="2">
        <f>SUMIFS(Belanja[Pasar],Belanja[BULAN],H249)</f>
        <v>0</v>
      </c>
      <c r="J249" s="2" cm="1">
        <f t="array" ref="J249">_xlfn.XLOOKUP(TRUE,Belanja[BULAN]=H249,Belanja[TOTAL],,,-1)</f>
        <v>533933000</v>
      </c>
    </row>
    <row r="250" spans="1:10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6"/>
      <c r="F250" s="2">
        <f>SUM($D$2:$D250)</f>
        <v>533933000</v>
      </c>
      <c r="H250" s="1" t="str">
        <f t="shared" si="10"/>
        <v>September</v>
      </c>
      <c r="I250" s="2">
        <f>SUMIFS(Belanja[Pasar],Belanja[BULAN],H250)</f>
        <v>0</v>
      </c>
      <c r="J250" s="2" cm="1">
        <f t="array" ref="J250">_xlfn.XLOOKUP(TRUE,Belanja[BULAN]=H250,Belanja[TOTAL],,,-1)</f>
        <v>533933000</v>
      </c>
    </row>
    <row r="251" spans="1:10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/>
      <c r="F251" s="2">
        <f>SUM($D$2:$D251)</f>
        <v>533933000</v>
      </c>
      <c r="H251" s="1" t="str">
        <f t="shared" si="10"/>
        <v>September</v>
      </c>
      <c r="I251" s="2">
        <f>SUMIFS(Belanja[Pasar],Belanja[BULAN],H251)</f>
        <v>0</v>
      </c>
      <c r="J251" s="2" cm="1">
        <f t="array" ref="J251">_xlfn.XLOOKUP(TRUE,Belanja[BULAN]=H251,Belanja[TOTAL],,,-1)</f>
        <v>533933000</v>
      </c>
    </row>
    <row r="252" spans="1:10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6"/>
      <c r="F252" s="2">
        <f>SUM($D$2:$D252)</f>
        <v>533933000</v>
      </c>
      <c r="H252" s="1" t="str">
        <f t="shared" si="10"/>
        <v>September</v>
      </c>
      <c r="I252" s="2">
        <f>SUMIFS(Belanja[Pasar],Belanja[BULAN],H252)</f>
        <v>0</v>
      </c>
      <c r="J252" s="2" cm="1">
        <f t="array" ref="J252">_xlfn.XLOOKUP(TRUE,Belanja[BULAN]=H252,Belanja[TOTAL],,,-1)</f>
        <v>533933000</v>
      </c>
    </row>
    <row r="253" spans="1:10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/>
      <c r="F253" s="2">
        <f>SUM($D$2:$D253)</f>
        <v>533933000</v>
      </c>
      <c r="H253" s="1" t="str">
        <f t="shared" si="10"/>
        <v>September</v>
      </c>
      <c r="I253" s="2">
        <f>SUMIFS(Belanja[Pasar],Belanja[BULAN],H253)</f>
        <v>0</v>
      </c>
      <c r="J253" s="2" cm="1">
        <f t="array" ref="J253">_xlfn.XLOOKUP(TRUE,Belanja[BULAN]=H253,Belanja[TOTAL],,,-1)</f>
        <v>533933000</v>
      </c>
    </row>
    <row r="254" spans="1:10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6"/>
      <c r="F254" s="2">
        <f>SUM($D$2:$D254)</f>
        <v>533933000</v>
      </c>
      <c r="H254" s="1" t="str">
        <f t="shared" si="10"/>
        <v>September</v>
      </c>
      <c r="I254" s="2">
        <f>SUMIFS(Belanja[Pasar],Belanja[BULAN],H254)</f>
        <v>0</v>
      </c>
      <c r="J254" s="2" cm="1">
        <f t="array" ref="J254">_xlfn.XLOOKUP(TRUE,Belanja[BULAN]=H254,Belanja[TOTAL],,,-1)</f>
        <v>533933000</v>
      </c>
    </row>
    <row r="255" spans="1:10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/>
      <c r="F255" s="2">
        <f>SUM($D$2:$D255)</f>
        <v>533933000</v>
      </c>
      <c r="H255" s="1" t="str">
        <f t="shared" si="10"/>
        <v>September</v>
      </c>
      <c r="I255" s="2">
        <f>SUMIFS(Belanja[Pasar],Belanja[BULAN],H255)</f>
        <v>0</v>
      </c>
      <c r="J255" s="2" cm="1">
        <f t="array" ref="J255">_xlfn.XLOOKUP(TRUE,Belanja[BULAN]=H255,Belanja[TOTAL],,,-1)</f>
        <v>533933000</v>
      </c>
    </row>
    <row r="256" spans="1:10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6"/>
      <c r="F256" s="2">
        <f>SUM($D$2:$D256)</f>
        <v>533933000</v>
      </c>
      <c r="H256" s="1" t="str">
        <f t="shared" si="10"/>
        <v>September</v>
      </c>
      <c r="I256" s="2">
        <f>SUMIFS(Belanja[Pasar],Belanja[BULAN],H256)</f>
        <v>0</v>
      </c>
      <c r="J256" s="2" cm="1">
        <f t="array" ref="J256">_xlfn.XLOOKUP(TRUE,Belanja[BULAN]=H256,Belanja[TOTAL],,,-1)</f>
        <v>533933000</v>
      </c>
    </row>
    <row r="257" spans="1:10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/>
      <c r="F257" s="2">
        <f>SUM($D$2:$D257)</f>
        <v>533933000</v>
      </c>
      <c r="H257" s="1" t="str">
        <f t="shared" si="10"/>
        <v>September</v>
      </c>
      <c r="I257" s="2">
        <f>SUMIFS(Belanja[Pasar],Belanja[BULAN],H257)</f>
        <v>0</v>
      </c>
      <c r="J257" s="2" cm="1">
        <f t="array" ref="J257">_xlfn.XLOOKUP(TRUE,Belanja[BULAN]=H257,Belanja[TOTAL],,,-1)</f>
        <v>533933000</v>
      </c>
    </row>
    <row r="258" spans="1:10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6"/>
      <c r="F258" s="2">
        <f>SUM($D$2:$D258)</f>
        <v>533933000</v>
      </c>
      <c r="H258" s="1" t="str">
        <f t="shared" si="10"/>
        <v>September</v>
      </c>
      <c r="I258" s="2">
        <f>SUMIFS(Belanja[Pasar],Belanja[BULAN],H258)</f>
        <v>0</v>
      </c>
      <c r="J258" s="2" cm="1">
        <f t="array" ref="J258">_xlfn.XLOOKUP(TRUE,Belanja[BULAN]=H258,Belanja[TOTAL],,,-1)</f>
        <v>533933000</v>
      </c>
    </row>
    <row r="259" spans="1:10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/>
      <c r="F259" s="2">
        <f>SUM($D$2:$D259)</f>
        <v>533933000</v>
      </c>
      <c r="H259" s="1" t="str">
        <f t="shared" ref="H259:H322" si="13">B259</f>
        <v>September</v>
      </c>
      <c r="I259" s="2">
        <f>SUMIFS(Belanja[Pasar],Belanja[BULAN],H259)</f>
        <v>0</v>
      </c>
      <c r="J259" s="2" cm="1">
        <f t="array" ref="J259">_xlfn.XLOOKUP(TRUE,Belanja[BULAN]=H259,Belanja[TOTAL],,,-1)</f>
        <v>533933000</v>
      </c>
    </row>
    <row r="260" spans="1:10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6"/>
      <c r="F260" s="2">
        <f>SUM($D$2:$D260)</f>
        <v>533933000</v>
      </c>
      <c r="H260" s="1" t="str">
        <f t="shared" si="13"/>
        <v>September</v>
      </c>
      <c r="I260" s="2">
        <f>SUMIFS(Belanja[Pasar],Belanja[BULAN],H260)</f>
        <v>0</v>
      </c>
      <c r="J260" s="2" cm="1">
        <f t="array" ref="J260">_xlfn.XLOOKUP(TRUE,Belanja[BULAN]=H260,Belanja[TOTAL],,,-1)</f>
        <v>533933000</v>
      </c>
    </row>
    <row r="261" spans="1:10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/>
      <c r="F261" s="2">
        <f>SUM($D$2:$D261)</f>
        <v>533933000</v>
      </c>
      <c r="H261" s="1" t="str">
        <f t="shared" si="13"/>
        <v>September</v>
      </c>
      <c r="I261" s="2">
        <f>SUMIFS(Belanja[Pasar],Belanja[BULAN],H261)</f>
        <v>0</v>
      </c>
      <c r="J261" s="2" cm="1">
        <f t="array" ref="J261">_xlfn.XLOOKUP(TRUE,Belanja[BULAN]=H261,Belanja[TOTAL],,,-1)</f>
        <v>533933000</v>
      </c>
    </row>
    <row r="262" spans="1:10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6"/>
      <c r="F262" s="2">
        <f>SUM($D$2:$D262)</f>
        <v>533933000</v>
      </c>
      <c r="H262" s="1" t="str">
        <f t="shared" si="13"/>
        <v>September</v>
      </c>
      <c r="I262" s="2">
        <f>SUMIFS(Belanja[Pasar],Belanja[BULAN],H262)</f>
        <v>0</v>
      </c>
      <c r="J262" s="2" cm="1">
        <f t="array" ref="J262">_xlfn.XLOOKUP(TRUE,Belanja[BULAN]=H262,Belanja[TOTAL],,,-1)</f>
        <v>533933000</v>
      </c>
    </row>
    <row r="263" spans="1:10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/>
      <c r="F263" s="2">
        <f>SUM($D$2:$D263)</f>
        <v>533933000</v>
      </c>
      <c r="H263" s="1" t="str">
        <f t="shared" si="13"/>
        <v>September</v>
      </c>
      <c r="I263" s="2">
        <f>SUMIFS(Belanja[Pasar],Belanja[BULAN],H263)</f>
        <v>0</v>
      </c>
      <c r="J263" s="2" cm="1">
        <f t="array" ref="J263">_xlfn.XLOOKUP(TRUE,Belanja[BULAN]=H263,Belanja[TOTAL],,,-1)</f>
        <v>533933000</v>
      </c>
    </row>
    <row r="264" spans="1:10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6"/>
      <c r="F264" s="2">
        <f>SUM($D$2:$D264)</f>
        <v>533933000</v>
      </c>
      <c r="H264" s="1" t="str">
        <f t="shared" si="13"/>
        <v>September</v>
      </c>
      <c r="I264" s="2">
        <f>SUMIFS(Belanja[Pasar],Belanja[BULAN],H264)</f>
        <v>0</v>
      </c>
      <c r="J264" s="2" cm="1">
        <f t="array" ref="J264">_xlfn.XLOOKUP(TRUE,Belanja[BULAN]=H264,Belanja[TOTAL],,,-1)</f>
        <v>533933000</v>
      </c>
    </row>
    <row r="265" spans="1:10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/>
      <c r="F265" s="2">
        <f>SUM($D$2:$D265)</f>
        <v>533933000</v>
      </c>
      <c r="H265" s="1" t="str">
        <f t="shared" si="13"/>
        <v>September</v>
      </c>
      <c r="I265" s="2">
        <f>SUMIFS(Belanja[Pasar],Belanja[BULAN],H265)</f>
        <v>0</v>
      </c>
      <c r="J265" s="2" cm="1">
        <f t="array" ref="J265">_xlfn.XLOOKUP(TRUE,Belanja[BULAN]=H265,Belanja[TOTAL],,,-1)</f>
        <v>533933000</v>
      </c>
    </row>
    <row r="266" spans="1:10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6"/>
      <c r="F266" s="2">
        <f>SUM($D$2:$D266)</f>
        <v>533933000</v>
      </c>
      <c r="H266" s="1" t="str">
        <f t="shared" si="13"/>
        <v>September</v>
      </c>
      <c r="I266" s="2">
        <f>SUMIFS(Belanja[Pasar],Belanja[BULAN],H266)</f>
        <v>0</v>
      </c>
      <c r="J266" s="2" cm="1">
        <f t="array" ref="J266">_xlfn.XLOOKUP(TRUE,Belanja[BULAN]=H266,Belanja[TOTAL],,,-1)</f>
        <v>533933000</v>
      </c>
    </row>
    <row r="267" spans="1:10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/>
      <c r="F267" s="2">
        <f>SUM($D$2:$D267)</f>
        <v>533933000</v>
      </c>
      <c r="H267" s="1" t="str">
        <f t="shared" si="13"/>
        <v>September</v>
      </c>
      <c r="I267" s="2">
        <f>SUMIFS(Belanja[Pasar],Belanja[BULAN],H267)</f>
        <v>0</v>
      </c>
      <c r="J267" s="2" cm="1">
        <f t="array" ref="J267">_xlfn.XLOOKUP(TRUE,Belanja[BULAN]=H267,Belanja[TOTAL],,,-1)</f>
        <v>533933000</v>
      </c>
    </row>
    <row r="268" spans="1:10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6"/>
      <c r="F268" s="2">
        <f>SUM($D$2:$D268)</f>
        <v>533933000</v>
      </c>
      <c r="H268" s="1" t="str">
        <f t="shared" si="13"/>
        <v>September</v>
      </c>
      <c r="I268" s="2">
        <f>SUMIFS(Belanja[Pasar],Belanja[BULAN],H268)</f>
        <v>0</v>
      </c>
      <c r="J268" s="2" cm="1">
        <f t="array" ref="J268">_xlfn.XLOOKUP(TRUE,Belanja[BULAN]=H268,Belanja[TOTAL],,,-1)</f>
        <v>533933000</v>
      </c>
    </row>
    <row r="269" spans="1:10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/>
      <c r="F269" s="2">
        <f>SUM($D$2:$D269)</f>
        <v>533933000</v>
      </c>
      <c r="H269" s="1" t="str">
        <f t="shared" si="13"/>
        <v>September</v>
      </c>
      <c r="I269" s="2">
        <f>SUMIFS(Belanja[Pasar],Belanja[BULAN],H269)</f>
        <v>0</v>
      </c>
      <c r="J269" s="2" cm="1">
        <f t="array" ref="J269">_xlfn.XLOOKUP(TRUE,Belanja[BULAN]=H269,Belanja[TOTAL],,,-1)</f>
        <v>533933000</v>
      </c>
    </row>
    <row r="270" spans="1:10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6"/>
      <c r="F270" s="2">
        <f>SUM($D$2:$D270)</f>
        <v>533933000</v>
      </c>
      <c r="H270" s="1" t="str">
        <f t="shared" si="13"/>
        <v>September</v>
      </c>
      <c r="I270" s="2">
        <f>SUMIFS(Belanja[Pasar],Belanja[BULAN],H270)</f>
        <v>0</v>
      </c>
      <c r="J270" s="2" cm="1">
        <f t="array" ref="J270">_xlfn.XLOOKUP(TRUE,Belanja[BULAN]=H270,Belanja[TOTAL],,,-1)</f>
        <v>533933000</v>
      </c>
    </row>
    <row r="271" spans="1:10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/>
      <c r="F271" s="2">
        <f>SUM($D$2:$D271)</f>
        <v>533933000</v>
      </c>
      <c r="H271" s="1" t="str">
        <f t="shared" si="13"/>
        <v>September</v>
      </c>
      <c r="I271" s="2">
        <f>SUMIFS(Belanja[Pasar],Belanja[BULAN],H271)</f>
        <v>0</v>
      </c>
      <c r="J271" s="2" cm="1">
        <f t="array" ref="J271">_xlfn.XLOOKUP(TRUE,Belanja[BULAN]=H271,Belanja[TOTAL],,,-1)</f>
        <v>533933000</v>
      </c>
    </row>
    <row r="272" spans="1:10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6"/>
      <c r="F272" s="2">
        <f>SUM($D$2:$D272)</f>
        <v>533933000</v>
      </c>
      <c r="H272" s="1" t="str">
        <f t="shared" si="13"/>
        <v>September</v>
      </c>
      <c r="I272" s="2">
        <f>SUMIFS(Belanja[Pasar],Belanja[BULAN],H272)</f>
        <v>0</v>
      </c>
      <c r="J272" s="2" cm="1">
        <f t="array" ref="J272">_xlfn.XLOOKUP(TRUE,Belanja[BULAN]=H272,Belanja[TOTAL],,,-1)</f>
        <v>533933000</v>
      </c>
    </row>
    <row r="273" spans="1:10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533933000</v>
      </c>
      <c r="H273" s="1" t="str">
        <f t="shared" si="13"/>
        <v>September</v>
      </c>
      <c r="I273" s="2">
        <f>SUMIFS(Belanja[Pasar],Belanja[BULAN],H273)</f>
        <v>0</v>
      </c>
      <c r="J273" s="2" cm="1">
        <f t="array" ref="J273">_xlfn.XLOOKUP(TRUE,Belanja[BULAN]=H273,Belanja[TOTAL],,,-1)</f>
        <v>533933000</v>
      </c>
    </row>
    <row r="274" spans="1:10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533933000</v>
      </c>
      <c r="H274" s="1" t="str">
        <f t="shared" si="13"/>
        <v>September</v>
      </c>
      <c r="I274" s="2">
        <f>SUMIFS(Belanja[Pasar],Belanja[BULAN],H274)</f>
        <v>0</v>
      </c>
      <c r="J274" s="2" cm="1">
        <f t="array" ref="J274">_xlfn.XLOOKUP(TRUE,Belanja[BULAN]=H274,Belanja[TOTAL],,,-1)</f>
        <v>533933000</v>
      </c>
    </row>
    <row r="275" spans="1:10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533933000</v>
      </c>
      <c r="H275" s="1" t="str">
        <f t="shared" si="13"/>
        <v>September</v>
      </c>
      <c r="I275" s="2">
        <f>SUMIFS(Belanja[Pasar],Belanja[BULAN],H275)</f>
        <v>0</v>
      </c>
      <c r="J275" s="2" cm="1">
        <f t="array" ref="J275">_xlfn.XLOOKUP(TRUE,Belanja[BULAN]=H275,Belanja[TOTAL],,,-1)</f>
        <v>533933000</v>
      </c>
    </row>
    <row r="276" spans="1:10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533933000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533933000</v>
      </c>
    </row>
    <row r="277" spans="1:10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533933000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533933000</v>
      </c>
    </row>
    <row r="278" spans="1:10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533933000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533933000</v>
      </c>
    </row>
    <row r="279" spans="1:10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533933000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533933000</v>
      </c>
    </row>
    <row r="280" spans="1:10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533933000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533933000</v>
      </c>
    </row>
    <row r="281" spans="1:10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533933000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533933000</v>
      </c>
    </row>
    <row r="282" spans="1:10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533933000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533933000</v>
      </c>
    </row>
    <row r="283" spans="1:10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533933000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533933000</v>
      </c>
    </row>
    <row r="284" spans="1:10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533933000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533933000</v>
      </c>
    </row>
    <row r="285" spans="1:10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533933000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533933000</v>
      </c>
    </row>
    <row r="286" spans="1:10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533933000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533933000</v>
      </c>
    </row>
    <row r="287" spans="1:10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533933000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533933000</v>
      </c>
    </row>
    <row r="288" spans="1:10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533933000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533933000</v>
      </c>
    </row>
    <row r="289" spans="1:10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533933000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533933000</v>
      </c>
    </row>
    <row r="290" spans="1:10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533933000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533933000</v>
      </c>
    </row>
    <row r="291" spans="1:10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533933000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533933000</v>
      </c>
    </row>
    <row r="292" spans="1:10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533933000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533933000</v>
      </c>
    </row>
    <row r="293" spans="1:10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533933000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533933000</v>
      </c>
    </row>
    <row r="294" spans="1:10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533933000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533933000</v>
      </c>
    </row>
    <row r="295" spans="1:10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533933000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533933000</v>
      </c>
    </row>
    <row r="296" spans="1:10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533933000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533933000</v>
      </c>
    </row>
    <row r="297" spans="1:10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533933000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533933000</v>
      </c>
    </row>
    <row r="298" spans="1:10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533933000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533933000</v>
      </c>
    </row>
    <row r="299" spans="1:10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533933000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533933000</v>
      </c>
    </row>
    <row r="300" spans="1:10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533933000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533933000</v>
      </c>
    </row>
    <row r="301" spans="1:10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533933000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533933000</v>
      </c>
    </row>
    <row r="302" spans="1:10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533933000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533933000</v>
      </c>
    </row>
    <row r="303" spans="1:10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533933000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533933000</v>
      </c>
    </row>
    <row r="304" spans="1:10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533933000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533933000</v>
      </c>
    </row>
    <row r="305" spans="1:10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533933000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533933000</v>
      </c>
    </row>
    <row r="306" spans="1:10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533933000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533933000</v>
      </c>
    </row>
    <row r="307" spans="1:10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533933000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533933000</v>
      </c>
    </row>
    <row r="308" spans="1:10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533933000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533933000</v>
      </c>
    </row>
    <row r="309" spans="1:10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533933000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533933000</v>
      </c>
    </row>
    <row r="310" spans="1:10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533933000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533933000</v>
      </c>
    </row>
    <row r="311" spans="1:10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533933000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533933000</v>
      </c>
    </row>
    <row r="312" spans="1:10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533933000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533933000</v>
      </c>
    </row>
    <row r="313" spans="1:10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533933000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533933000</v>
      </c>
    </row>
    <row r="314" spans="1:10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533933000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533933000</v>
      </c>
    </row>
    <row r="315" spans="1:10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533933000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533933000</v>
      </c>
    </row>
    <row r="316" spans="1:10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533933000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533933000</v>
      </c>
    </row>
    <row r="317" spans="1:10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533933000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533933000</v>
      </c>
    </row>
    <row r="318" spans="1:10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533933000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533933000</v>
      </c>
    </row>
    <row r="319" spans="1:10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533933000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533933000</v>
      </c>
    </row>
    <row r="320" spans="1:10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533933000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533933000</v>
      </c>
    </row>
    <row r="321" spans="1:10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533933000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533933000</v>
      </c>
    </row>
    <row r="322" spans="1:10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533933000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533933000</v>
      </c>
    </row>
    <row r="323" spans="1:10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533933000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533933000</v>
      </c>
    </row>
    <row r="324" spans="1:10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533933000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533933000</v>
      </c>
    </row>
    <row r="325" spans="1:10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533933000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533933000</v>
      </c>
    </row>
    <row r="326" spans="1:10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533933000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533933000</v>
      </c>
    </row>
    <row r="327" spans="1:10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533933000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533933000</v>
      </c>
    </row>
    <row r="328" spans="1:10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533933000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533933000</v>
      </c>
    </row>
    <row r="329" spans="1:10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533933000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533933000</v>
      </c>
    </row>
    <row r="330" spans="1:10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533933000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533933000</v>
      </c>
    </row>
    <row r="331" spans="1:10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533933000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533933000</v>
      </c>
    </row>
    <row r="332" spans="1:10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533933000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533933000</v>
      </c>
    </row>
    <row r="333" spans="1:10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533933000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533933000</v>
      </c>
    </row>
    <row r="334" spans="1:10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533933000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533933000</v>
      </c>
    </row>
    <row r="335" spans="1:10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533933000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533933000</v>
      </c>
    </row>
    <row r="336" spans="1:10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533933000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533933000</v>
      </c>
    </row>
    <row r="337" spans="1:10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533933000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533933000</v>
      </c>
    </row>
    <row r="338" spans="1:10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533933000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533933000</v>
      </c>
    </row>
    <row r="339" spans="1:10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533933000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533933000</v>
      </c>
    </row>
    <row r="340" spans="1:10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533933000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533933000</v>
      </c>
    </row>
    <row r="341" spans="1:10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533933000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533933000</v>
      </c>
    </row>
    <row r="342" spans="1:10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533933000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533933000</v>
      </c>
    </row>
    <row r="343" spans="1:10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533933000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533933000</v>
      </c>
    </row>
    <row r="344" spans="1:10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533933000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533933000</v>
      </c>
    </row>
    <row r="345" spans="1:10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533933000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533933000</v>
      </c>
    </row>
    <row r="346" spans="1:10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533933000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533933000</v>
      </c>
    </row>
    <row r="347" spans="1:10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533933000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533933000</v>
      </c>
    </row>
    <row r="348" spans="1:10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533933000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533933000</v>
      </c>
    </row>
    <row r="349" spans="1:10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533933000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533933000</v>
      </c>
    </row>
    <row r="350" spans="1:10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533933000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533933000</v>
      </c>
    </row>
    <row r="351" spans="1:10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533933000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533933000</v>
      </c>
    </row>
    <row r="352" spans="1:10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533933000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533933000</v>
      </c>
    </row>
    <row r="353" spans="1:10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533933000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533933000</v>
      </c>
    </row>
    <row r="354" spans="1:10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533933000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533933000</v>
      </c>
    </row>
    <row r="355" spans="1:10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533933000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533933000</v>
      </c>
    </row>
    <row r="356" spans="1:10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533933000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533933000</v>
      </c>
    </row>
    <row r="357" spans="1:10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533933000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533933000</v>
      </c>
    </row>
    <row r="358" spans="1:10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533933000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533933000</v>
      </c>
    </row>
    <row r="359" spans="1:10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533933000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533933000</v>
      </c>
    </row>
    <row r="360" spans="1:10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533933000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533933000</v>
      </c>
    </row>
    <row r="361" spans="1:10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533933000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533933000</v>
      </c>
    </row>
    <row r="362" spans="1:10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533933000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533933000</v>
      </c>
    </row>
    <row r="363" spans="1:10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533933000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533933000</v>
      </c>
    </row>
    <row r="364" spans="1:10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533933000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533933000</v>
      </c>
    </row>
    <row r="365" spans="1:10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533933000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533933000</v>
      </c>
    </row>
    <row r="366" spans="1:10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533933000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533933000</v>
      </c>
    </row>
    <row r="367" spans="1:10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533933000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533933000</v>
      </c>
    </row>
  </sheetData>
  <conditionalFormatting sqref="A367:C367 F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:E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H367:J367">
    <cfRule type="expression" dxfId="5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216" activePane="bottomRight" state="frozen"/>
      <selection pane="topRight"/>
      <selection pane="bottomLeft"/>
      <selection pane="bottomRight" activeCell="D234" sqref="D23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65091000</v>
      </c>
      <c r="I184" s="2" cm="1">
        <f t="array" ref="I184">_xlfn.XLOOKUP(TRUE,Transferan[BULAN]=G184,Transferan[TOTAL],,,-1)</f>
        <v>366071000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65091000</v>
      </c>
      <c r="I185" s="2" cm="1">
        <f t="array" ref="I185">_xlfn.XLOOKUP(TRUE,Transferan[BULAN]=G185,Transferan[TOTAL],,,-1)</f>
        <v>366071000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65091000</v>
      </c>
      <c r="I186" s="2" cm="1">
        <f t="array" ref="I186">_xlfn.XLOOKUP(TRUE,Transferan[BULAN]=G186,Transferan[TOTAL],,,-1)</f>
        <v>366071000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65091000</v>
      </c>
      <c r="I187" s="2" cm="1">
        <f t="array" ref="I187">_xlfn.XLOOKUP(TRUE,Transferan[BULAN]=G187,Transferan[TOTAL],,,-1)</f>
        <v>366071000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65091000</v>
      </c>
      <c r="I188" s="2" cm="1">
        <f t="array" ref="I188">_xlfn.XLOOKUP(TRUE,Transferan[BULAN]=G188,Transferan[TOTAL],,,-1)</f>
        <v>366071000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65091000</v>
      </c>
      <c r="I189" s="2" cm="1">
        <f t="array" ref="I189">_xlfn.XLOOKUP(TRUE,Transferan[BULAN]=G189,Transferan[TOTAL],,,-1)</f>
        <v>366071000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65091000</v>
      </c>
      <c r="I190" s="2" cm="1">
        <f t="array" ref="I190">_xlfn.XLOOKUP(TRUE,Transferan[BULAN]=G190,Transferan[TOTAL],,,-1)</f>
        <v>366071000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65091000</v>
      </c>
      <c r="I191" s="2" cm="1">
        <f t="array" ref="I191">_xlfn.XLOOKUP(TRUE,Transferan[BULAN]=G191,Transferan[TOTAL],,,-1)</f>
        <v>366071000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65091000</v>
      </c>
      <c r="I192" s="2" cm="1">
        <f t="array" ref="I192">_xlfn.XLOOKUP(TRUE,Transferan[BULAN]=G192,Transferan[TOTAL],,,-1)</f>
        <v>366071000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65091000</v>
      </c>
      <c r="I193" s="2" cm="1">
        <f t="array" ref="I193">_xlfn.XLOOKUP(TRUE,Transferan[BULAN]=G193,Transferan[TOTAL],,,-1)</f>
        <v>366071000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65091000</v>
      </c>
      <c r="I194" s="2" cm="1">
        <f t="array" ref="I194">_xlfn.XLOOKUP(TRUE,Transferan[BULAN]=G194,Transferan[TOTAL],,,-1)</f>
        <v>366071000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65091000</v>
      </c>
      <c r="I195" s="2" cm="1">
        <f t="array" ref="I195">_xlfn.XLOOKUP(TRUE,Transferan[BULAN]=G195,Transferan[TOTAL],,,-1)</f>
        <v>366071000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65091000</v>
      </c>
      <c r="I196" s="2" cm="1">
        <f t="array" ref="I196">_xlfn.XLOOKUP(TRUE,Transferan[BULAN]=G196,Transferan[TOTAL],,,-1)</f>
        <v>366071000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65091000</v>
      </c>
      <c r="I197" s="2" cm="1">
        <f t="array" ref="I197">_xlfn.XLOOKUP(TRUE,Transferan[BULAN]=G197,Transferan[TOTAL],,,-1)</f>
        <v>366071000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65091000</v>
      </c>
      <c r="I198" s="2" cm="1">
        <f t="array" ref="I198">_xlfn.XLOOKUP(TRUE,Transferan[BULAN]=G198,Transferan[TOTAL],,,-1)</f>
        <v>366071000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65091000</v>
      </c>
      <c r="I199" s="2" cm="1">
        <f t="array" ref="I199">_xlfn.XLOOKUP(TRUE,Transferan[BULAN]=G199,Transferan[TOTAL],,,-1)</f>
        <v>366071000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65091000</v>
      </c>
      <c r="I200" s="2" cm="1">
        <f t="array" ref="I200">_xlfn.XLOOKUP(TRUE,Transferan[BULAN]=G200,Transferan[TOTAL],,,-1)</f>
        <v>366071000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65091000</v>
      </c>
      <c r="I201" s="2" cm="1">
        <f t="array" ref="I201">_xlfn.XLOOKUP(TRUE,Transferan[BULAN]=G201,Transferan[TOTAL],,,-1)</f>
        <v>366071000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65091000</v>
      </c>
      <c r="I202" s="2" cm="1">
        <f t="array" ref="I202">_xlfn.XLOOKUP(TRUE,Transferan[BULAN]=G202,Transferan[TOTAL],,,-1)</f>
        <v>366071000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65091000</v>
      </c>
      <c r="I203" s="2" cm="1">
        <f t="array" ref="I203">_xlfn.XLOOKUP(TRUE,Transferan[BULAN]=G203,Transferan[TOTAL],,,-1)</f>
        <v>366071000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65091000</v>
      </c>
      <c r="I204" s="2" cm="1">
        <f t="array" ref="I204">_xlfn.XLOOKUP(TRUE,Transferan[BULAN]=G204,Transferan[TOTAL],,,-1)</f>
        <v>366071000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65091000</v>
      </c>
      <c r="I205" s="2" cm="1">
        <f t="array" ref="I205">_xlfn.XLOOKUP(TRUE,Transferan[BULAN]=G205,Transferan[TOTAL],,,-1)</f>
        <v>366071000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65091000</v>
      </c>
      <c r="I206" s="2" cm="1">
        <f t="array" ref="I206">_xlfn.XLOOKUP(TRUE,Transferan[BULAN]=G206,Transferan[TOTAL],,,-1)</f>
        <v>366071000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f>SUM($D$2:$D207)</f>
        <v>352686000</v>
      </c>
      <c r="G207" s="1" t="str">
        <f t="shared" si="10"/>
        <v>Juli</v>
      </c>
      <c r="H207" s="2">
        <f>SUMIFS(Transferan[Transferan],Transferan[BULAN],G207)</f>
        <v>65091000</v>
      </c>
      <c r="I207" s="2" cm="1">
        <f t="array" ref="I207">_xlfn.XLOOKUP(TRUE,Transferan[BULAN]=G207,Transferan[TOTAL],,,-1)</f>
        <v>366071000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2">
        <f>SUM($D$2:$D208)</f>
        <v>354494000</v>
      </c>
      <c r="G208" s="1" t="str">
        <f t="shared" si="10"/>
        <v>Juli</v>
      </c>
      <c r="H208" s="2">
        <f>SUMIFS(Transferan[Transferan],Transferan[BULAN],G208)</f>
        <v>65091000</v>
      </c>
      <c r="I208" s="2" cm="1">
        <f t="array" ref="I208">_xlfn.XLOOKUP(TRUE,Transferan[BULAN]=G208,Transferan[TOTAL],,,-1)</f>
        <v>366071000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f>SUM($D$2:$D209)</f>
        <v>356311000</v>
      </c>
      <c r="G209" s="1" t="str">
        <f t="shared" si="10"/>
        <v>Juli</v>
      </c>
      <c r="H209" s="2">
        <f>SUMIFS(Transferan[Transferan],Transferan[BULAN],G209)</f>
        <v>65091000</v>
      </c>
      <c r="I209" s="2" cm="1">
        <f t="array" ref="I209">_xlfn.XLOOKUP(TRUE,Transferan[BULAN]=G209,Transferan[TOTAL],,,-1)</f>
        <v>366071000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2">
        <f>SUM($D$2:$D210)</f>
        <v>358388000</v>
      </c>
      <c r="G210" s="1" t="str">
        <f t="shared" si="10"/>
        <v>Juli</v>
      </c>
      <c r="H210" s="2">
        <f>SUMIFS(Transferan[Transferan],Transferan[BULAN],G210)</f>
        <v>65091000</v>
      </c>
      <c r="I210" s="2" cm="1">
        <f t="array" ref="I210">_xlfn.XLOOKUP(TRUE,Transferan[BULAN]=G210,Transferan[TOTAL],,,-1)</f>
        <v>366071000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f>SUM($D$2:$D211)</f>
        <v>360149000</v>
      </c>
      <c r="G211" s="1" t="str">
        <f t="shared" si="10"/>
        <v>Juli</v>
      </c>
      <c r="H211" s="2">
        <f>SUMIFS(Transferan[Transferan],Transferan[BULAN],G211)</f>
        <v>65091000</v>
      </c>
      <c r="I211" s="2" cm="1">
        <f t="array" ref="I211">_xlfn.XLOOKUP(TRUE,Transferan[BULAN]=G211,Transferan[TOTAL],,,-1)</f>
        <v>366071000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2">
        <f>SUM($D$2:$D212)</f>
        <v>362209000</v>
      </c>
      <c r="G212" s="1" t="str">
        <f t="shared" si="10"/>
        <v>Juli</v>
      </c>
      <c r="H212" s="2">
        <f>SUMIFS(Transferan[Transferan],Transferan[BULAN],G212)</f>
        <v>65091000</v>
      </c>
      <c r="I212" s="2" cm="1">
        <f t="array" ref="I212">_xlfn.XLOOKUP(TRUE,Transferan[BULAN]=G212,Transferan[TOTAL],,,-1)</f>
        <v>366071000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f>SUM($D$2:$D213)</f>
        <v>364060000</v>
      </c>
      <c r="G213" s="1" t="str">
        <f t="shared" si="10"/>
        <v>Juli</v>
      </c>
      <c r="H213" s="2">
        <f>SUMIFS(Transferan[Transferan],Transferan[BULAN],G213)</f>
        <v>65091000</v>
      </c>
      <c r="I213" s="2" cm="1">
        <f t="array" ref="I213">_xlfn.XLOOKUP(TRUE,Transferan[BULAN]=G213,Transferan[TOTAL],,,-1)</f>
        <v>366071000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2">
        <f>SUM($D$2:$D214)</f>
        <v>366071000</v>
      </c>
      <c r="G214" s="1" t="str">
        <f t="shared" si="10"/>
        <v>Juli</v>
      </c>
      <c r="H214" s="2">
        <f>SUMIFS(Transferan[Transferan],Transferan[BULAN],G214)</f>
        <v>65091000</v>
      </c>
      <c r="I214" s="2" cm="1">
        <f t="array" ref="I214">_xlfn.XLOOKUP(TRUE,Transferan[BULAN]=G214,Transferan[TOTAL],,,-1)</f>
        <v>366071000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f>SUM($D$2:$D215)</f>
        <v>368098000</v>
      </c>
      <c r="G215" s="1" t="str">
        <f t="shared" si="10"/>
        <v>Agustus</v>
      </c>
      <c r="H215" s="2">
        <f>SUMIFS(Transferan[Transferan],Transferan[BULAN],G215)</f>
        <v>38754000</v>
      </c>
      <c r="I215" s="2" cm="1">
        <f t="array" ref="I215">_xlfn.XLOOKUP(TRUE,Transferan[BULAN]=G215,Transferan[TOTAL],,,-1)</f>
        <v>404825000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2">
        <f>SUM($D$2:$D216)</f>
        <v>370336000</v>
      </c>
      <c r="G216" s="1" t="str">
        <f t="shared" si="10"/>
        <v>Agustus</v>
      </c>
      <c r="H216" s="2">
        <f>SUMIFS(Transferan[Transferan],Transferan[BULAN],G216)</f>
        <v>38754000</v>
      </c>
      <c r="I216" s="2" cm="1">
        <f t="array" ref="I216">_xlfn.XLOOKUP(TRUE,Transferan[BULAN]=G216,Transferan[TOTAL],,,-1)</f>
        <v>404825000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f>SUM($D$2:$D217)</f>
        <v>372807000</v>
      </c>
      <c r="G217" s="1" t="str">
        <f t="shared" si="10"/>
        <v>Agustus</v>
      </c>
      <c r="H217" s="2">
        <f>SUMIFS(Transferan[Transferan],Transferan[BULAN],G217)</f>
        <v>38754000</v>
      </c>
      <c r="I217" s="2" cm="1">
        <f t="array" ref="I217">_xlfn.XLOOKUP(TRUE,Transferan[BULAN]=G217,Transferan[TOTAL],,,-1)</f>
        <v>404825000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2">
        <f>SUM($D$2:$D218)</f>
        <v>374989000</v>
      </c>
      <c r="G218" s="1" t="str">
        <f t="shared" si="10"/>
        <v>Agustus</v>
      </c>
      <c r="H218" s="2">
        <f>SUMIFS(Transferan[Transferan],Transferan[BULAN],G218)</f>
        <v>38754000</v>
      </c>
      <c r="I218" s="2" cm="1">
        <f t="array" ref="I218">_xlfn.XLOOKUP(TRUE,Transferan[BULAN]=G218,Transferan[TOTAL],,,-1)</f>
        <v>404825000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f>SUM($D$2:$D219)</f>
        <v>377360000</v>
      </c>
      <c r="G219" s="1" t="str">
        <f t="shared" si="10"/>
        <v>Agustus</v>
      </c>
      <c r="H219" s="2">
        <f>SUMIFS(Transferan[Transferan],Transferan[BULAN],G219)</f>
        <v>38754000</v>
      </c>
      <c r="I219" s="2" cm="1">
        <f t="array" ref="I219">_xlfn.XLOOKUP(TRUE,Transferan[BULAN]=G219,Transferan[TOTAL],,,-1)</f>
        <v>404825000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2">
        <f>SUM($D$2:$D220)</f>
        <v>379552000</v>
      </c>
      <c r="G220" s="1" t="str">
        <f t="shared" si="10"/>
        <v>Agustus</v>
      </c>
      <c r="H220" s="2">
        <f>SUMIFS(Transferan[Transferan],Transferan[BULAN],G220)</f>
        <v>38754000</v>
      </c>
      <c r="I220" s="2" cm="1">
        <f t="array" ref="I220">_xlfn.XLOOKUP(TRUE,Transferan[BULAN]=G220,Transferan[TOTAL],,,-1)</f>
        <v>404825000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f>SUM($D$2:$D221)</f>
        <v>381542000</v>
      </c>
      <c r="G221" s="1" t="str">
        <f t="shared" si="10"/>
        <v>Agustus</v>
      </c>
      <c r="H221" s="2">
        <f>SUMIFS(Transferan[Transferan],Transferan[BULAN],G221)</f>
        <v>38754000</v>
      </c>
      <c r="I221" s="2" cm="1">
        <f t="array" ref="I221">_xlfn.XLOOKUP(TRUE,Transferan[BULAN]=G221,Transferan[TOTAL],,,-1)</f>
        <v>404825000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2">
        <f>SUM($D$2:$D222)</f>
        <v>383459000</v>
      </c>
      <c r="G222" s="1" t="str">
        <f t="shared" si="10"/>
        <v>Agustus</v>
      </c>
      <c r="H222" s="2">
        <f>SUMIFS(Transferan[Transferan],Transferan[BULAN],G222)</f>
        <v>38754000</v>
      </c>
      <c r="I222" s="2" cm="1">
        <f t="array" ref="I222">_xlfn.XLOOKUP(TRUE,Transferan[BULAN]=G222,Transferan[TOTAL],,,-1)</f>
        <v>404825000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f>SUM($D$2:$D223)</f>
        <v>385657000</v>
      </c>
      <c r="G223" s="1" t="str">
        <f t="shared" si="10"/>
        <v>Agustus</v>
      </c>
      <c r="H223" s="2">
        <f>SUMIFS(Transferan[Transferan],Transferan[BULAN],G223)</f>
        <v>38754000</v>
      </c>
      <c r="I223" s="2" cm="1">
        <f t="array" ref="I223">_xlfn.XLOOKUP(TRUE,Transferan[BULAN]=G223,Transferan[TOTAL],,,-1)</f>
        <v>404825000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2162000</v>
      </c>
      <c r="E224" s="2">
        <f>SUM($D$2:$D224)</f>
        <v>387819000</v>
      </c>
      <c r="G224" s="1" t="str">
        <f t="shared" si="10"/>
        <v>Agustus</v>
      </c>
      <c r="H224" s="2">
        <f>SUMIFS(Transferan[Transferan],Transferan[BULAN],G224)</f>
        <v>38754000</v>
      </c>
      <c r="I224" s="2" cm="1">
        <f t="array" ref="I224">_xlfn.XLOOKUP(TRUE,Transferan[BULAN]=G224,Transferan[TOTAL],,,-1)</f>
        <v>404825000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f>SUM($D$2:$D225)</f>
        <v>390201000</v>
      </c>
      <c r="G225" s="1" t="str">
        <f t="shared" si="10"/>
        <v>Agustus</v>
      </c>
      <c r="H225" s="2">
        <f>SUMIFS(Transferan[Transferan],Transferan[BULAN],G225)</f>
        <v>38754000</v>
      </c>
      <c r="I225" s="2" cm="1">
        <f t="array" ref="I225">_xlfn.XLOOKUP(TRUE,Transferan[BULAN]=G225,Transferan[TOTAL],,,-1)</f>
        <v>404825000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2">
        <f>SUM($D$2:$D226)</f>
        <v>392383000</v>
      </c>
      <c r="G226" s="1" t="str">
        <f t="shared" si="10"/>
        <v>Agustus</v>
      </c>
      <c r="H226" s="2">
        <f>SUMIFS(Transferan[Transferan],Transferan[BULAN],G226)</f>
        <v>38754000</v>
      </c>
      <c r="I226" s="2" cm="1">
        <f t="array" ref="I226">_xlfn.XLOOKUP(TRUE,Transferan[BULAN]=G226,Transferan[TOTAL],,,-1)</f>
        <v>404825000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f>SUM($D$2:$D227)</f>
        <v>394369000</v>
      </c>
      <c r="G227" s="1" t="str">
        <f t="shared" si="10"/>
        <v>Agustus</v>
      </c>
      <c r="H227" s="2">
        <f>SUMIFS(Transferan[Transferan],Transferan[BULAN],G227)</f>
        <v>38754000</v>
      </c>
      <c r="I227" s="2" cm="1">
        <f t="array" ref="I227">_xlfn.XLOOKUP(TRUE,Transferan[BULAN]=G227,Transferan[TOTAL],,,-1)</f>
        <v>404825000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2">
        <f>SUM($D$2:$D228)</f>
        <v>396351000</v>
      </c>
      <c r="G228" s="1" t="str">
        <f t="shared" si="10"/>
        <v>Agustus</v>
      </c>
      <c r="H228" s="2">
        <f>SUMIFS(Transferan[Transferan],Transferan[BULAN],G228)</f>
        <v>38754000</v>
      </c>
      <c r="I228" s="2" cm="1">
        <f t="array" ref="I228">_xlfn.XLOOKUP(TRUE,Transferan[BULAN]=G228,Transferan[TOTAL],,,-1)</f>
        <v>404825000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f>SUM($D$2:$D229)</f>
        <v>398132000</v>
      </c>
      <c r="G229" s="1" t="str">
        <f t="shared" si="10"/>
        <v>Agustus</v>
      </c>
      <c r="H229" s="2">
        <f>SUMIFS(Transferan[Transferan],Transferan[BULAN],G229)</f>
        <v>38754000</v>
      </c>
      <c r="I229" s="2" cm="1">
        <f t="array" ref="I229">_xlfn.XLOOKUP(TRUE,Transferan[BULAN]=G229,Transferan[TOTAL],,,-1)</f>
        <v>404825000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2">
        <f>SUM($D$2:$D230)</f>
        <v>399826000</v>
      </c>
      <c r="G230" s="1" t="str">
        <f t="shared" si="10"/>
        <v>Agustus</v>
      </c>
      <c r="H230" s="2">
        <f>SUMIFS(Transferan[Transferan],Transferan[BULAN],G230)</f>
        <v>38754000</v>
      </c>
      <c r="I230" s="2" cm="1">
        <f t="array" ref="I230">_xlfn.XLOOKUP(TRUE,Transferan[BULAN]=G230,Transferan[TOTAL],,,-1)</f>
        <v>404825000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f>SUM($D$2:$D231)</f>
        <v>401774000</v>
      </c>
      <c r="G231" s="1" t="str">
        <f t="shared" si="10"/>
        <v>Agustus</v>
      </c>
      <c r="H231" s="2">
        <f>SUMIFS(Transferan[Transferan],Transferan[BULAN],G231)</f>
        <v>38754000</v>
      </c>
      <c r="I231" s="2" cm="1">
        <f t="array" ref="I231">_xlfn.XLOOKUP(TRUE,Transferan[BULAN]=G231,Transferan[TOTAL],,,-1)</f>
        <v>404825000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2">
        <f>SUM($D$2:$D232)</f>
        <v>403084000</v>
      </c>
      <c r="G232" s="1" t="str">
        <f t="shared" si="10"/>
        <v>Agustus</v>
      </c>
      <c r="H232" s="2">
        <f>SUMIFS(Transferan[Transferan],Transferan[BULAN],G232)</f>
        <v>38754000</v>
      </c>
      <c r="I232" s="2" cm="1">
        <f t="array" ref="I232">_xlfn.XLOOKUP(TRUE,Transferan[BULAN]=G232,Transferan[TOTAL],,,-1)</f>
        <v>404825000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f>SUM($D$2:$D233)</f>
        <v>404825000</v>
      </c>
      <c r="G233" s="1" t="str">
        <f t="shared" si="10"/>
        <v>Agustus</v>
      </c>
      <c r="H233" s="2">
        <f>SUMIFS(Transferan[Transferan],Transferan[BULAN],G233)</f>
        <v>38754000</v>
      </c>
      <c r="I233" s="2" cm="1">
        <f t="array" ref="I233">_xlfn.XLOOKUP(TRUE,Transferan[BULAN]=G233,Transferan[TOTAL],,,-1)</f>
        <v>404825000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404825000</v>
      </c>
      <c r="G234" s="1" t="str">
        <f t="shared" si="10"/>
        <v>Agustus</v>
      </c>
      <c r="H234" s="2">
        <f>SUMIFS(Transferan[Transferan],Transferan[BULAN],G234)</f>
        <v>38754000</v>
      </c>
      <c r="I234" s="2" cm="1">
        <f t="array" ref="I234">_xlfn.XLOOKUP(TRUE,Transferan[BULAN]=G234,Transferan[TOTAL],,,-1)</f>
        <v>404825000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404825000</v>
      </c>
      <c r="G235" s="1" t="str">
        <f t="shared" si="10"/>
        <v>Agustus</v>
      </c>
      <c r="H235" s="2">
        <f>SUMIFS(Transferan[Transferan],Transferan[BULAN],G235)</f>
        <v>38754000</v>
      </c>
      <c r="I235" s="2" cm="1">
        <f t="array" ref="I235">_xlfn.XLOOKUP(TRUE,Transferan[BULAN]=G235,Transferan[TOTAL],,,-1)</f>
        <v>404825000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404825000</v>
      </c>
      <c r="G236" s="1" t="str">
        <f t="shared" si="10"/>
        <v>Agustus</v>
      </c>
      <c r="H236" s="2">
        <f>SUMIFS(Transferan[Transferan],Transferan[BULAN],G236)</f>
        <v>38754000</v>
      </c>
      <c r="I236" s="2" cm="1">
        <f t="array" ref="I236">_xlfn.XLOOKUP(TRUE,Transferan[BULAN]=G236,Transferan[TOTAL],,,-1)</f>
        <v>404825000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404825000</v>
      </c>
      <c r="G237" s="1" t="str">
        <f t="shared" si="10"/>
        <v>Agustus</v>
      </c>
      <c r="H237" s="2">
        <f>SUMIFS(Transferan[Transferan],Transferan[BULAN],G237)</f>
        <v>38754000</v>
      </c>
      <c r="I237" s="2" cm="1">
        <f t="array" ref="I237">_xlfn.XLOOKUP(TRUE,Transferan[BULAN]=G237,Transferan[TOTAL],,,-1)</f>
        <v>404825000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404825000</v>
      </c>
      <c r="G238" s="1" t="str">
        <f t="shared" si="10"/>
        <v>Agustus</v>
      </c>
      <c r="H238" s="2">
        <f>SUMIFS(Transferan[Transferan],Transferan[BULAN],G238)</f>
        <v>38754000</v>
      </c>
      <c r="I238" s="2" cm="1">
        <f t="array" ref="I238">_xlfn.XLOOKUP(TRUE,Transferan[BULAN]=G238,Transferan[TOTAL],,,-1)</f>
        <v>404825000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404825000</v>
      </c>
      <c r="G239" s="1" t="str">
        <f t="shared" si="10"/>
        <v>Agustus</v>
      </c>
      <c r="H239" s="2">
        <f>SUMIFS(Transferan[Transferan],Transferan[BULAN],G239)</f>
        <v>38754000</v>
      </c>
      <c r="I239" s="2" cm="1">
        <f t="array" ref="I239">_xlfn.XLOOKUP(TRUE,Transferan[BULAN]=G239,Transferan[TOTAL],,,-1)</f>
        <v>404825000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404825000</v>
      </c>
      <c r="G240" s="1" t="str">
        <f t="shared" si="10"/>
        <v>Agustus</v>
      </c>
      <c r="H240" s="2">
        <f>SUMIFS(Transferan[Transferan],Transferan[BULAN],G240)</f>
        <v>38754000</v>
      </c>
      <c r="I240" s="2" cm="1">
        <f t="array" ref="I240">_xlfn.XLOOKUP(TRUE,Transferan[BULAN]=G240,Transferan[TOTAL],,,-1)</f>
        <v>404825000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404825000</v>
      </c>
      <c r="G241" s="1" t="str">
        <f t="shared" si="10"/>
        <v>Agustus</v>
      </c>
      <c r="H241" s="2">
        <f>SUMIFS(Transferan[Transferan],Transferan[BULAN],G241)</f>
        <v>38754000</v>
      </c>
      <c r="I241" s="2" cm="1">
        <f t="array" ref="I241">_xlfn.XLOOKUP(TRUE,Transferan[BULAN]=G241,Transferan[TOTAL],,,-1)</f>
        <v>404825000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404825000</v>
      </c>
      <c r="G242" s="1" t="str">
        <f t="shared" si="10"/>
        <v>Agustus</v>
      </c>
      <c r="H242" s="2">
        <f>SUMIFS(Transferan[Transferan],Transferan[BULAN],G242)</f>
        <v>38754000</v>
      </c>
      <c r="I242" s="2" cm="1">
        <f t="array" ref="I242">_xlfn.XLOOKUP(TRUE,Transferan[BULAN]=G242,Transferan[TOTAL],,,-1)</f>
        <v>404825000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404825000</v>
      </c>
      <c r="G243" s="1" t="str">
        <f t="shared" si="10"/>
        <v>Agustus</v>
      </c>
      <c r="H243" s="2">
        <f>SUMIFS(Transferan[Transferan],Transferan[BULAN],G243)</f>
        <v>38754000</v>
      </c>
      <c r="I243" s="2" cm="1">
        <f t="array" ref="I243">_xlfn.XLOOKUP(TRUE,Transferan[BULAN]=G243,Transferan[TOTAL],,,-1)</f>
        <v>404825000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404825000</v>
      </c>
      <c r="G244" s="1" t="str">
        <f t="shared" si="10"/>
        <v>Agustus</v>
      </c>
      <c r="H244" s="2">
        <f>SUMIFS(Transferan[Transferan],Transferan[BULAN],G244)</f>
        <v>38754000</v>
      </c>
      <c r="I244" s="2" cm="1">
        <f t="array" ref="I244">_xlfn.XLOOKUP(TRUE,Transferan[BULAN]=G244,Transferan[TOTAL],,,-1)</f>
        <v>404825000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404825000</v>
      </c>
      <c r="G245" s="1" t="str">
        <f t="shared" si="10"/>
        <v>Agustus</v>
      </c>
      <c r="H245" s="2">
        <f>SUMIFS(Transferan[Transferan],Transferan[BULAN],G245)</f>
        <v>38754000</v>
      </c>
      <c r="I245" s="2" cm="1">
        <f t="array" ref="I245">_xlfn.XLOOKUP(TRUE,Transferan[BULAN]=G245,Transferan[TOTAL],,,-1)</f>
        <v>404825000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404825000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404825000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404825000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404825000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404825000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404825000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404825000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404825000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404825000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404825000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404825000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404825000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404825000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404825000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404825000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404825000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404825000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404825000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404825000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404825000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404825000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404825000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404825000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404825000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404825000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404825000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404825000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404825000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404825000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404825000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404825000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404825000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404825000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404825000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404825000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404825000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404825000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404825000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404825000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404825000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404825000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404825000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404825000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404825000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404825000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404825000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404825000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404825000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404825000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404825000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404825000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404825000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404825000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404825000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404825000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404825000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404825000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404825000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404825000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404825000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404825000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404825000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404825000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404825000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404825000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404825000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404825000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404825000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404825000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404825000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404825000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404825000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404825000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404825000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404825000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404825000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404825000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404825000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404825000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404825000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404825000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404825000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404825000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404825000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404825000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404825000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404825000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404825000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404825000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404825000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404825000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404825000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404825000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404825000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404825000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404825000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404825000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404825000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404825000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404825000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404825000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404825000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404825000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404825000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404825000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404825000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404825000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404825000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404825000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404825000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404825000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404825000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404825000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404825000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404825000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404825000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404825000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404825000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404825000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404825000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404825000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404825000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404825000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404825000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404825000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404825000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404825000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404825000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404825000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404825000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404825000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404825000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404825000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404825000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404825000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404825000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404825000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404825000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404825000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404825000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404825000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404825000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404825000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404825000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404825000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404825000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404825000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404825000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404825000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404825000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404825000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404825000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404825000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404825000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404825000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404825000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404825000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404825000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404825000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404825000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404825000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404825000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404825000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404825000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404825000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404825000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404825000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404825000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404825000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404825000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404825000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404825000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404825000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404825000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404825000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404825000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404825000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404825000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404825000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404825000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404825000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404825000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404825000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404825000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404825000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404825000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404825000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404825000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404825000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404825000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404825000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404825000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404825000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404825000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404825000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404825000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404825000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404825000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404825000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404825000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404825000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404825000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404825000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404825000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404825000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404825000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404825000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404825000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404825000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404825000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404825000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404825000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404825000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404825000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404825000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404825000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404825000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404825000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404825000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404825000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404825000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404825000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404825000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404825000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404825000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404825000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404825000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404825000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404825000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404825000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404825000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404825000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404825000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404825000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404825000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404825000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404825000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404825000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404825000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404825000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404825000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404825000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404825000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404825000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2024-08-20T08:50:40Z</dcterms:modified>
  <cp:category/>
  <cp:contentStatus/>
</cp:coreProperties>
</file>