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341" documentId="13_ncr:1_{9A698A35-11EF-477C-882B-3C655332DD57}" xr6:coauthVersionLast="47" xr6:coauthVersionMax="47" xr10:uidLastSave="{4C0C0BDC-A997-4C56-BB63-F2F6342C9C73}"/>
  <bookViews>
    <workbookView xWindow="-120" yWindow="-120" windowWidth="20730" windowHeight="11040" firstSheet="1" activeTab="1" xr2:uid="{00000000-000D-0000-FFFF-FFFF00000000}"/>
  </bookViews>
  <sheets>
    <sheet name="SETUP" sheetId="2" r:id="rId1"/>
    <sheet name="Tunai" sheetId="4" r:id="rId2"/>
    <sheet name="Belanja" sheetId="6" r:id="rId3"/>
    <sheet name="tra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5" i="6" l="1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<sst xmlns="http://schemas.openxmlformats.org/spreadsheetml/2006/main" count="29" uniqueCount="11">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</sst>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0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9" dataDxfId="48">
  <autoFilter ref="A1:E367" xr:uid="{1935B11C-1E19-4BC4-8FDF-6A44A49D5DDA}"/>
  <tableColumns count="5">
    <tableColumn id="1" xr3:uid="{C3BD1D2A-E164-41AA-BBDE-EFFD376DFAF1}" name="TAHUN" dataDxfId="47">
      <calculatedColumnFormula>$A$2</calculatedColumnFormula>
    </tableColumn>
    <tableColumn id="2" xr3:uid="{D0DB4FBE-45D1-4416-A93F-61ABD56A8C3E}" name="BULAN" dataDxfId="46"/>
    <tableColumn id="3" xr3:uid="{C911B6EF-BE59-4BD1-9E35-DCD10EA2510B}" name="TANGGAL" dataDxfId="45"/>
    <tableColumn id="4" xr3:uid="{004F33A0-2557-42C6-8515-E3DEC111C592}" name="TUNAI" dataDxfId="44"/>
    <tableColumn id="5" xr3:uid="{0AEE5035-4849-406D-847F-9F00AAA0081D}" name="TOTAL" dataDxfId="43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2" dataDxfId="41">
  <autoFilter ref="G1:I367" xr:uid="{0214D86D-BB69-4998-B625-B9DFE893C5E7}"/>
  <tableColumns count="3">
    <tableColumn id="1" xr3:uid="{168F7A93-EB14-42D8-961C-76A3FCDF6D17}" name="BULAN" dataDxfId="40">
      <calculatedColumnFormula>B2</calculatedColumnFormula>
    </tableColumn>
    <tableColumn id="2" xr3:uid="{81EB93C1-4577-42DD-B546-13BB455AB07D}" name="TOTAL" dataDxfId="39">
      <calculatedColumnFormula>SUMIFS(Tunai[TUNAI],Tunai[BULAN],G2)</calculatedColumnFormula>
    </tableColumn>
    <tableColumn id="3" xr3:uid="{38588356-6BBA-42C2-8B35-B4BD116E4572}" name="AKUMULASI" dataDxfId="38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37" dataDxfId="36">
  <autoFilter ref="A1:F367" xr:uid="{1935B11C-1E19-4BC4-8FDF-6A44A49D5DDA}"/>
  <tableColumns count="6">
    <tableColumn id="1" xr3:uid="{7739462E-E071-4351-941F-AD4217689CFC}" name="TAHUN" dataDxfId="35">
      <calculatedColumnFormula>$A$2</calculatedColumnFormula>
    </tableColumn>
    <tableColumn id="2" xr3:uid="{DD3F6007-C66A-4980-8892-5F3DA4788547}" name="BULAN" dataDxfId="34"/>
    <tableColumn id="3" xr3:uid="{383E710D-02DD-4A54-817E-0722DECF2602}" name="TANGGAL" dataDxfId="33"/>
    <tableColumn id="4" xr3:uid="{AB8BE370-D8FE-4DAA-938F-BECFD44328FF}" name="Pasar" dataDxfId="32"/>
    <tableColumn id="6" xr3:uid="{F932324B-0F88-432B-A80B-30D9C6CA3B6C}" name="Indogrosir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29" dataDxfId="28">
  <autoFilter ref="H1:J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SUMIFS(Belanja[Pasar],Belanja[BULAN],H2)</calculatedColumnFormula>
    </tableColumn>
    <tableColumn id="3" xr3:uid="{CAD894AB-C777-4C2F-9EFD-8FB522C69811}" name="AKUMULASI" dataDxfId="25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tabSelected="1" workbookViewId="0">
      <pane xSplit="3" ySplit="1" topLeftCell="D266" activePane="bottomRight" state="frozen"/>
      <selection pane="topRight"/>
      <selection pane="bottomLeft"/>
      <selection pane="bottomRight" activeCell="D276" sqref="D276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11776000</v>
      </c>
      <c r="I184" s="2" cm="1">
        <f t="array" ref="I184">_xlfn.XLOOKUP(TRUE,Tunai[BULAN]=G184,Tunai[TOTAL],,,-1)</f>
        <v>68628000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11776000</v>
      </c>
      <c r="I185" s="2" cm="1">
        <f t="array" ref="I185">_xlfn.XLOOKUP(TRUE,Tunai[BULAN]=G185,Tunai[TOTAL],,,-1)</f>
        <v>68628000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11776000</v>
      </c>
      <c r="I186" s="2" cm="1">
        <f t="array" ref="I186">_xlfn.XLOOKUP(TRUE,Tunai[BULAN]=G186,Tunai[TOTAL],,,-1)</f>
        <v>68628000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11776000</v>
      </c>
      <c r="I187" s="2" cm="1">
        <f t="array" ref="I187">_xlfn.XLOOKUP(TRUE,Tunai[BULAN]=G187,Tunai[TOTAL],,,-1)</f>
        <v>68628000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11776000</v>
      </c>
      <c r="I188" s="2" cm="1">
        <f t="array" ref="I188">_xlfn.XLOOKUP(TRUE,Tunai[BULAN]=G188,Tunai[TOTAL],,,-1)</f>
        <v>68628000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11776000</v>
      </c>
      <c r="I189" s="2" cm="1">
        <f t="array" ref="I189">_xlfn.XLOOKUP(TRUE,Tunai[BULAN]=G189,Tunai[TOTAL],,,-1)</f>
        <v>68628000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11776000</v>
      </c>
      <c r="I190" s="2" cm="1">
        <f t="array" ref="I190">_xlfn.XLOOKUP(TRUE,Tunai[BULAN]=G190,Tunai[TOTAL],,,-1)</f>
        <v>68628000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459000</v>
      </c>
      <c r="E191" s="2">
        <f>SUM($D$2:$D191)</f>
        <v>60029000</v>
      </c>
      <c r="G191" s="1" t="str">
        <f t="shared" si="8"/>
        <v>Juli</v>
      </c>
      <c r="H191" s="2">
        <f>SUMIFS(Tunai[TUNAI],Tunai[BULAN],G191)</f>
        <v>11776000</v>
      </c>
      <c r="I191" s="2" cm="1">
        <f t="array" ref="I191">_xlfn.XLOOKUP(TRUE,Tunai[BULAN]=G191,Tunai[TOTAL],,,-1)</f>
        <v>68628000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60616000</v>
      </c>
      <c r="G192" s="1" t="str">
        <f t="shared" si="8"/>
        <v>Juli</v>
      </c>
      <c r="H192" s="2">
        <f>SUMIFS(Tunai[TUNAI],Tunai[BULAN],G192)</f>
        <v>11776000</v>
      </c>
      <c r="I192" s="2" cm="1">
        <f t="array" ref="I192">_xlfn.XLOOKUP(TRUE,Tunai[BULAN]=G192,Tunai[TOTAL],,,-1)</f>
        <v>68628000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60964000</v>
      </c>
      <c r="G193" s="1" t="str">
        <f t="shared" si="8"/>
        <v>Juli</v>
      </c>
      <c r="H193" s="2">
        <f>SUMIFS(Tunai[TUNAI],Tunai[BULAN],G193)</f>
        <v>11776000</v>
      </c>
      <c r="I193" s="2" cm="1">
        <f t="array" ref="I193">_xlfn.XLOOKUP(TRUE,Tunai[BULAN]=G193,Tunai[TOTAL],,,-1)</f>
        <v>68628000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>
        <v>264000</v>
      </c>
      <c r="E194" s="2">
        <f>SUM($D$2:$D194)</f>
        <v>61228000</v>
      </c>
      <c r="G194" s="1" t="str">
        <f t="shared" si="8"/>
        <v>Juli</v>
      </c>
      <c r="H194" s="2">
        <f>SUMIFS(Tunai[TUNAI],Tunai[BULAN],G194)</f>
        <v>11776000</v>
      </c>
      <c r="I194" s="2" cm="1">
        <f t="array" ref="I194">_xlfn.XLOOKUP(TRUE,Tunai[BULAN]=G194,Tunai[TOTAL],,,-1)</f>
        <v>68628000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>
        <v>424000</v>
      </c>
      <c r="E195" s="2">
        <f>SUM($D$2:$D195)</f>
        <v>61652000</v>
      </c>
      <c r="G195" s="1" t="str">
        <f t="shared" ref="G195:G258" si="11">B195</f>
        <v>Juli</v>
      </c>
      <c r="H195" s="2">
        <f>SUMIFS(Tunai[TUNAI],Tunai[BULAN],G195)</f>
        <v>11776000</v>
      </c>
      <c r="I195" s="2" cm="1">
        <f t="array" ref="I195">_xlfn.XLOOKUP(TRUE,Tunai[BULAN]=G195,Tunai[TOTAL],,,-1)</f>
        <v>68628000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>
        <v>327000</v>
      </c>
      <c r="E196" s="2">
        <f>SUM($D$2:$D196)</f>
        <v>61979000</v>
      </c>
      <c r="G196" s="1" t="str">
        <f t="shared" si="11"/>
        <v>Juli</v>
      </c>
      <c r="H196" s="2">
        <f>SUMIFS(Tunai[TUNAI],Tunai[BULAN],G196)</f>
        <v>11776000</v>
      </c>
      <c r="I196" s="2" cm="1">
        <f t="array" ref="I196">_xlfn.XLOOKUP(TRUE,Tunai[BULAN]=G196,Tunai[TOTAL],,,-1)</f>
        <v>68628000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>
        <v>538000</v>
      </c>
      <c r="E197" s="2">
        <f>SUM($D$2:$D197)</f>
        <v>62517000</v>
      </c>
      <c r="G197" s="1" t="str">
        <f t="shared" si="11"/>
        <v>Juli</v>
      </c>
      <c r="H197" s="2">
        <f>SUMIFS(Tunai[TUNAI],Tunai[BULAN],G197)</f>
        <v>11776000</v>
      </c>
      <c r="I197" s="2" cm="1">
        <f t="array" ref="I197">_xlfn.XLOOKUP(TRUE,Tunai[BULAN]=G197,Tunai[TOTAL],,,-1)</f>
        <v>68628000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>
        <v>221000</v>
      </c>
      <c r="E198" s="2">
        <f>SUM($D$2:$D198)</f>
        <v>62738000</v>
      </c>
      <c r="G198" s="1" t="str">
        <f t="shared" si="11"/>
        <v>Juli</v>
      </c>
      <c r="H198" s="2">
        <f>SUMIFS(Tunai[TUNAI],Tunai[BULAN],G198)</f>
        <v>11776000</v>
      </c>
      <c r="I198" s="2" cm="1">
        <f t="array" ref="I198">_xlfn.XLOOKUP(TRUE,Tunai[BULAN]=G198,Tunai[TOTAL],,,-1)</f>
        <v>68628000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>
        <v>428000</v>
      </c>
      <c r="E199" s="2">
        <f>SUM($D$2:$D199)</f>
        <v>63166000</v>
      </c>
      <c r="G199" s="1" t="str">
        <f t="shared" si="11"/>
        <v>Juli</v>
      </c>
      <c r="H199" s="2">
        <f>SUMIFS(Tunai[TUNAI],Tunai[BULAN],G199)</f>
        <v>11776000</v>
      </c>
      <c r="I199" s="2" cm="1">
        <f t="array" ref="I199">_xlfn.XLOOKUP(TRUE,Tunai[BULAN]=G199,Tunai[TOTAL],,,-1)</f>
        <v>68628000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>
        <v>585000</v>
      </c>
      <c r="E200" s="2">
        <f>SUM($D$2:$D200)</f>
        <v>63751000</v>
      </c>
      <c r="G200" s="1" t="str">
        <f t="shared" si="11"/>
        <v>Juli</v>
      </c>
      <c r="H200" s="2">
        <f>SUMIFS(Tunai[TUNAI],Tunai[BULAN],G200)</f>
        <v>11776000</v>
      </c>
      <c r="I200" s="2" cm="1">
        <f t="array" ref="I200">_xlfn.XLOOKUP(TRUE,Tunai[BULAN]=G200,Tunai[TOTAL],,,-1)</f>
        <v>68628000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>
        <v>405000</v>
      </c>
      <c r="E201" s="2">
        <f>SUM($D$2:$D201)</f>
        <v>64156000</v>
      </c>
      <c r="G201" s="1" t="str">
        <f t="shared" si="11"/>
        <v>Juli</v>
      </c>
      <c r="H201" s="2">
        <f>SUMIFS(Tunai[TUNAI],Tunai[BULAN],G201)</f>
        <v>11776000</v>
      </c>
      <c r="I201" s="2" cm="1">
        <f t="array" ref="I201">_xlfn.XLOOKUP(TRUE,Tunai[BULAN]=G201,Tunai[TOTAL],,,-1)</f>
        <v>68628000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>
        <v>387000</v>
      </c>
      <c r="E202" s="2">
        <f>SUM($D$2:$D202)</f>
        <v>64543000</v>
      </c>
      <c r="G202" s="1" t="str">
        <f t="shared" si="11"/>
        <v>Juli</v>
      </c>
      <c r="H202" s="2">
        <f>SUMIFS(Tunai[TUNAI],Tunai[BULAN],G202)</f>
        <v>11776000</v>
      </c>
      <c r="I202" s="2" cm="1">
        <f t="array" ref="I202">_xlfn.XLOOKUP(TRUE,Tunai[BULAN]=G202,Tunai[TOTAL],,,-1)</f>
        <v>68628000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>
        <v>372000</v>
      </c>
      <c r="E203" s="2">
        <f>SUM($D$2:$D203)</f>
        <v>64915000</v>
      </c>
      <c r="G203" s="1" t="str">
        <f t="shared" si="11"/>
        <v>Juli</v>
      </c>
      <c r="H203" s="2">
        <f>SUMIFS(Tunai[TUNAI],Tunai[BULAN],G203)</f>
        <v>11776000</v>
      </c>
      <c r="I203" s="2" cm="1">
        <f t="array" ref="I203">_xlfn.XLOOKUP(TRUE,Tunai[BULAN]=G203,Tunai[TOTAL],,,-1)</f>
        <v>68628000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>
        <v>421000</v>
      </c>
      <c r="E204" s="2">
        <f>SUM($D$2:$D204)</f>
        <v>65336000</v>
      </c>
      <c r="G204" s="1" t="str">
        <f t="shared" si="11"/>
        <v>Juli</v>
      </c>
      <c r="H204" s="2">
        <f>SUMIFS(Tunai[TUNAI],Tunai[BULAN],G204)</f>
        <v>11776000</v>
      </c>
      <c r="I204" s="2" cm="1">
        <f t="array" ref="I204">_xlfn.XLOOKUP(TRUE,Tunai[BULAN]=G204,Tunai[TOTAL],,,-1)</f>
        <v>68628000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>
        <v>420000</v>
      </c>
      <c r="E205" s="2">
        <f>SUM($D$2:$D205)</f>
        <v>65756000</v>
      </c>
      <c r="G205" s="1" t="str">
        <f t="shared" si="11"/>
        <v>Juli</v>
      </c>
      <c r="H205" s="2">
        <f>SUMIFS(Tunai[TUNAI],Tunai[BULAN],G205)</f>
        <v>11776000</v>
      </c>
      <c r="I205" s="2" cm="1">
        <f t="array" ref="I205">_xlfn.XLOOKUP(TRUE,Tunai[BULAN]=G205,Tunai[TOTAL],,,-1)</f>
        <v>68628000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>
        <v>310000</v>
      </c>
      <c r="E206" s="2">
        <f>SUM($D$2:$D206)</f>
        <v>66066000</v>
      </c>
      <c r="G206" s="1" t="str">
        <f t="shared" si="11"/>
        <v>Juli</v>
      </c>
      <c r="H206" s="2">
        <f>SUMIFS(Tunai[TUNAI],Tunai[BULAN],G206)</f>
        <v>11776000</v>
      </c>
      <c r="I206" s="2" cm="1">
        <f t="array" ref="I206">_xlfn.XLOOKUP(TRUE,Tunai[BULAN]=G206,Tunai[TOTAL],,,-1)</f>
        <v>68628000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>
        <v>474000</v>
      </c>
      <c r="E207" s="2">
        <f>SUM($D$2:$D207)</f>
        <v>66540000</v>
      </c>
      <c r="G207" s="1" t="str">
        <f t="shared" si="11"/>
        <v>Juli</v>
      </c>
      <c r="H207" s="2">
        <f>SUMIFS(Tunai[TUNAI],Tunai[BULAN],G207)</f>
        <v>11776000</v>
      </c>
      <c r="I207" s="2" cm="1">
        <f t="array" ref="I207">_xlfn.XLOOKUP(TRUE,Tunai[BULAN]=G207,Tunai[TOTAL],,,-1)</f>
        <v>68628000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>
        <v>343000</v>
      </c>
      <c r="E208" s="2">
        <f>SUM($D$2:$D208)</f>
        <v>66883000</v>
      </c>
      <c r="G208" s="1" t="str">
        <f t="shared" si="11"/>
        <v>Juli</v>
      </c>
      <c r="H208" s="2">
        <f>SUMIFS(Tunai[TUNAI],Tunai[BULAN],G208)</f>
        <v>11776000</v>
      </c>
      <c r="I208" s="2" cm="1">
        <f t="array" ref="I208">_xlfn.XLOOKUP(TRUE,Tunai[BULAN]=G208,Tunai[TOTAL],,,-1)</f>
        <v>68628000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>
        <v>495000</v>
      </c>
      <c r="E209" s="2">
        <f>SUM($D$2:$D209)</f>
        <v>67378000</v>
      </c>
      <c r="G209" s="1" t="str">
        <f t="shared" si="11"/>
        <v>Juli</v>
      </c>
      <c r="H209" s="2">
        <f>SUMIFS(Tunai[TUNAI],Tunai[BULAN],G209)</f>
        <v>11776000</v>
      </c>
      <c r="I209" s="2" cm="1">
        <f t="array" ref="I209">_xlfn.XLOOKUP(TRUE,Tunai[BULAN]=G209,Tunai[TOTAL],,,-1)</f>
        <v>68628000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>
        <v>250000</v>
      </c>
      <c r="E210" s="2">
        <f>SUM($D$2:$D210)</f>
        <v>67628000</v>
      </c>
      <c r="G210" s="1" t="str">
        <f t="shared" si="11"/>
        <v>Juli</v>
      </c>
      <c r="H210" s="2">
        <f>SUMIFS(Tunai[TUNAI],Tunai[BULAN],G210)</f>
        <v>11776000</v>
      </c>
      <c r="I210" s="2" cm="1">
        <f t="array" ref="I210">_xlfn.XLOOKUP(TRUE,Tunai[BULAN]=G210,Tunai[TOTAL],,,-1)</f>
        <v>68628000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>
        <v>295000</v>
      </c>
      <c r="E211" s="2">
        <f>SUM($D$2:$D211)</f>
        <v>67923000</v>
      </c>
      <c r="G211" s="1" t="str">
        <f t="shared" si="11"/>
        <v>Juli</v>
      </c>
      <c r="H211" s="2">
        <f>SUMIFS(Tunai[TUNAI],Tunai[BULAN],G211)</f>
        <v>11776000</v>
      </c>
      <c r="I211" s="2" cm="1">
        <f t="array" ref="I211">_xlfn.XLOOKUP(TRUE,Tunai[BULAN]=G211,Tunai[TOTAL],,,-1)</f>
        <v>68628000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>
        <v>235000</v>
      </c>
      <c r="E212" s="2">
        <f>SUM($D$2:$D212)</f>
        <v>68158000</v>
      </c>
      <c r="G212" s="1" t="str">
        <f t="shared" si="11"/>
        <v>Juli</v>
      </c>
      <c r="H212" s="2">
        <f>SUMIFS(Tunai[TUNAI],Tunai[BULAN],G212)</f>
        <v>11776000</v>
      </c>
      <c r="I212" s="2" cm="1">
        <f t="array" ref="I212">_xlfn.XLOOKUP(TRUE,Tunai[BULAN]=G212,Tunai[TOTAL],,,-1)</f>
        <v>68628000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>
        <v>214000</v>
      </c>
      <c r="E213" s="2">
        <f>SUM($D$2:$D213)</f>
        <v>68372000</v>
      </c>
      <c r="G213" s="1" t="str">
        <f t="shared" si="11"/>
        <v>Juli</v>
      </c>
      <c r="H213" s="2">
        <f>SUMIFS(Tunai[TUNAI],Tunai[BULAN],G213)</f>
        <v>11776000</v>
      </c>
      <c r="I213" s="2" cm="1">
        <f t="array" ref="I213">_xlfn.XLOOKUP(TRUE,Tunai[BULAN]=G213,Tunai[TOTAL],,,-1)</f>
        <v>68628000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>
        <v>256000</v>
      </c>
      <c r="E214" s="2">
        <f>SUM($D$2:$D214)</f>
        <v>68628000</v>
      </c>
      <c r="G214" s="1" t="str">
        <f t="shared" si="11"/>
        <v>Juli</v>
      </c>
      <c r="H214" s="2">
        <f>SUMIFS(Tunai[TUNAI],Tunai[BULAN],G214)</f>
        <v>11776000</v>
      </c>
      <c r="I214" s="2" cm="1">
        <f t="array" ref="I214">_xlfn.XLOOKUP(TRUE,Tunai[BULAN]=G214,Tunai[TOTAL],,,-1)</f>
        <v>68628000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>
        <v>786000</v>
      </c>
      <c r="E215" s="2">
        <f>SUM($D$2:$D215)</f>
        <v>69414000</v>
      </c>
      <c r="G215" s="1" t="str">
        <f t="shared" si="11"/>
        <v>Agustus</v>
      </c>
      <c r="H215" s="2">
        <f>SUMIFS(Tunai[TUNAI],Tunai[BULAN],G215)</f>
        <v>9345000</v>
      </c>
      <c r="I215" s="2" cm="1">
        <f t="array" ref="I215">_xlfn.XLOOKUP(TRUE,Tunai[BULAN]=G215,Tunai[TOTAL],,,-1)</f>
        <v>77973000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>
        <v>595000</v>
      </c>
      <c r="E216" s="2">
        <f>SUM($D$2:$D216)</f>
        <v>70009000</v>
      </c>
      <c r="G216" s="1" t="str">
        <f t="shared" si="11"/>
        <v>Agustus</v>
      </c>
      <c r="H216" s="2">
        <f>SUMIFS(Tunai[TUNAI],Tunai[BULAN],G216)</f>
        <v>9345000</v>
      </c>
      <c r="I216" s="2" cm="1">
        <f t="array" ref="I216">_xlfn.XLOOKUP(TRUE,Tunai[BULAN]=G216,Tunai[TOTAL],,,-1)</f>
        <v>77973000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>
        <v>269000</v>
      </c>
      <c r="E217" s="2">
        <f>SUM($D$2:$D217)</f>
        <v>70278000</v>
      </c>
      <c r="G217" s="1" t="str">
        <f t="shared" si="11"/>
        <v>Agustus</v>
      </c>
      <c r="H217" s="2">
        <f>SUMIFS(Tunai[TUNAI],Tunai[BULAN],G217)</f>
        <v>9345000</v>
      </c>
      <c r="I217" s="2" cm="1">
        <f t="array" ref="I217">_xlfn.XLOOKUP(TRUE,Tunai[BULAN]=G217,Tunai[TOTAL],,,-1)</f>
        <v>77973000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>
        <v>306000</v>
      </c>
      <c r="E218" s="2">
        <f>SUM($D$2:$D218)</f>
        <v>70584000</v>
      </c>
      <c r="G218" s="1" t="str">
        <f t="shared" si="11"/>
        <v>Agustus</v>
      </c>
      <c r="H218" s="2">
        <f>SUMIFS(Tunai[TUNAI],Tunai[BULAN],G218)</f>
        <v>9345000</v>
      </c>
      <c r="I218" s="2" cm="1">
        <f t="array" ref="I218">_xlfn.XLOOKUP(TRUE,Tunai[BULAN]=G218,Tunai[TOTAL],,,-1)</f>
        <v>77973000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>
        <v>457000</v>
      </c>
      <c r="E219" s="2">
        <f>SUM($D$2:$D219)</f>
        <v>71041000</v>
      </c>
      <c r="G219" s="1" t="str">
        <f t="shared" si="11"/>
        <v>Agustus</v>
      </c>
      <c r="H219" s="2">
        <f>SUMIFS(Tunai[TUNAI],Tunai[BULAN],G219)</f>
        <v>9345000</v>
      </c>
      <c r="I219" s="2" cm="1">
        <f t="array" ref="I219">_xlfn.XLOOKUP(TRUE,Tunai[BULAN]=G219,Tunai[TOTAL],,,-1)</f>
        <v>77973000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>
        <v>368000</v>
      </c>
      <c r="E220" s="2">
        <f>SUM($D$2:$D220)</f>
        <v>71409000</v>
      </c>
      <c r="G220" s="1" t="str">
        <f t="shared" si="11"/>
        <v>Agustus</v>
      </c>
      <c r="H220" s="2">
        <f>SUMIFS(Tunai[TUNAI],Tunai[BULAN],G220)</f>
        <v>9345000</v>
      </c>
      <c r="I220" s="2" cm="1">
        <f t="array" ref="I220">_xlfn.XLOOKUP(TRUE,Tunai[BULAN]=G220,Tunai[TOTAL],,,-1)</f>
        <v>77973000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>
        <v>320000</v>
      </c>
      <c r="E221" s="2">
        <f>SUM($D$2:$D221)</f>
        <v>71729000</v>
      </c>
      <c r="G221" s="1" t="str">
        <f t="shared" si="11"/>
        <v>Agustus</v>
      </c>
      <c r="H221" s="2">
        <f>SUMIFS(Tunai[TUNAI],Tunai[BULAN],G221)</f>
        <v>9345000</v>
      </c>
      <c r="I221" s="2" cm="1">
        <f t="array" ref="I221">_xlfn.XLOOKUP(TRUE,Tunai[BULAN]=G221,Tunai[TOTAL],,,-1)</f>
        <v>77973000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>
        <v>262000</v>
      </c>
      <c r="E222" s="2">
        <f>SUM($D$2:$D222)</f>
        <v>71991000</v>
      </c>
      <c r="G222" s="1" t="str">
        <f t="shared" si="11"/>
        <v>Agustus</v>
      </c>
      <c r="H222" s="2">
        <f>SUMIFS(Tunai[TUNAI],Tunai[BULAN],G222)</f>
        <v>9345000</v>
      </c>
      <c r="I222" s="2" cm="1">
        <f t="array" ref="I222">_xlfn.XLOOKUP(TRUE,Tunai[BULAN]=G222,Tunai[TOTAL],,,-1)</f>
        <v>77973000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>
        <v>324000</v>
      </c>
      <c r="E223" s="2">
        <f>SUM($D$2:$D223)</f>
        <v>72315000</v>
      </c>
      <c r="G223" s="1" t="str">
        <f t="shared" si="11"/>
        <v>Agustus</v>
      </c>
      <c r="H223" s="2">
        <f>SUMIFS(Tunai[TUNAI],Tunai[BULAN],G223)</f>
        <v>9345000</v>
      </c>
      <c r="I223" s="2" cm="1">
        <f t="array" ref="I223">_xlfn.XLOOKUP(TRUE,Tunai[BULAN]=G223,Tunai[TOTAL],,,-1)</f>
        <v>77973000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>
        <v>223000</v>
      </c>
      <c r="E224" s="2">
        <f>SUM($D$2:$D224)</f>
        <v>72538000</v>
      </c>
      <c r="G224" s="1" t="str">
        <f t="shared" si="11"/>
        <v>Agustus</v>
      </c>
      <c r="H224" s="2">
        <f>SUMIFS(Tunai[TUNAI],Tunai[BULAN],G224)</f>
        <v>9345000</v>
      </c>
      <c r="I224" s="2" cm="1">
        <f t="array" ref="I224">_xlfn.XLOOKUP(TRUE,Tunai[BULAN]=G224,Tunai[TOTAL],,,-1)</f>
        <v>77973000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>
        <v>320000</v>
      </c>
      <c r="E225" s="2">
        <f>SUM($D$2:$D225)</f>
        <v>72858000</v>
      </c>
      <c r="G225" s="1" t="str">
        <f t="shared" si="11"/>
        <v>Agustus</v>
      </c>
      <c r="H225" s="2">
        <f>SUMIFS(Tunai[TUNAI],Tunai[BULAN],G225)</f>
        <v>9345000</v>
      </c>
      <c r="I225" s="2" cm="1">
        <f t="array" ref="I225">_xlfn.XLOOKUP(TRUE,Tunai[BULAN]=G225,Tunai[TOTAL],,,-1)</f>
        <v>77973000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>
        <v>233000</v>
      </c>
      <c r="E226" s="2">
        <f>SUM($D$2:$D226)</f>
        <v>73091000</v>
      </c>
      <c r="G226" s="1" t="str">
        <f t="shared" si="11"/>
        <v>Agustus</v>
      </c>
      <c r="H226" s="2">
        <f>SUMIFS(Tunai[TUNAI],Tunai[BULAN],G226)</f>
        <v>9345000</v>
      </c>
      <c r="I226" s="2" cm="1">
        <f t="array" ref="I226">_xlfn.XLOOKUP(TRUE,Tunai[BULAN]=G226,Tunai[TOTAL],,,-1)</f>
        <v>77973000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>
        <v>425000</v>
      </c>
      <c r="E227" s="2">
        <f>SUM($D$2:$D227)</f>
        <v>73516000</v>
      </c>
      <c r="G227" s="1" t="str">
        <f t="shared" si="11"/>
        <v>Agustus</v>
      </c>
      <c r="H227" s="2">
        <f>SUMIFS(Tunai[TUNAI],Tunai[BULAN],G227)</f>
        <v>9345000</v>
      </c>
      <c r="I227" s="2" cm="1">
        <f t="array" ref="I227">_xlfn.XLOOKUP(TRUE,Tunai[BULAN]=G227,Tunai[TOTAL],,,-1)</f>
        <v>77973000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>
        <v>196000</v>
      </c>
      <c r="E228" s="2">
        <f>SUM($D$2:$D228)</f>
        <v>73712000</v>
      </c>
      <c r="G228" s="1" t="str">
        <f t="shared" si="11"/>
        <v>Agustus</v>
      </c>
      <c r="H228" s="2">
        <f>SUMIFS(Tunai[TUNAI],Tunai[BULAN],G228)</f>
        <v>9345000</v>
      </c>
      <c r="I228" s="2" cm="1">
        <f t="array" ref="I228">_xlfn.XLOOKUP(TRUE,Tunai[BULAN]=G228,Tunai[TOTAL],,,-1)</f>
        <v>77973000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>
        <v>190000</v>
      </c>
      <c r="E229" s="2">
        <f>SUM($D$2:$D229)</f>
        <v>73902000</v>
      </c>
      <c r="G229" s="1" t="str">
        <f t="shared" si="11"/>
        <v>Agustus</v>
      </c>
      <c r="H229" s="2">
        <f>SUMIFS(Tunai[TUNAI],Tunai[BULAN],G229)</f>
        <v>9345000</v>
      </c>
      <c r="I229" s="2" cm="1">
        <f t="array" ref="I229">_xlfn.XLOOKUP(TRUE,Tunai[BULAN]=G229,Tunai[TOTAL],,,-1)</f>
        <v>77973000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>
        <v>194000</v>
      </c>
      <c r="E230" s="2">
        <f>SUM($D$2:$D230)</f>
        <v>74096000</v>
      </c>
      <c r="G230" s="1" t="str">
        <f t="shared" si="11"/>
        <v>Agustus</v>
      </c>
      <c r="H230" s="2">
        <f>SUMIFS(Tunai[TUNAI],Tunai[BULAN],G230)</f>
        <v>9345000</v>
      </c>
      <c r="I230" s="2" cm="1">
        <f t="array" ref="I230">_xlfn.XLOOKUP(TRUE,Tunai[BULAN]=G230,Tunai[TOTAL],,,-1)</f>
        <v>77973000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>
        <v>249000</v>
      </c>
      <c r="E231" s="2">
        <f>SUM($D$2:$D231)</f>
        <v>74345000</v>
      </c>
      <c r="G231" s="1" t="str">
        <f t="shared" si="11"/>
        <v>Agustus</v>
      </c>
      <c r="H231" s="2">
        <f>SUMIFS(Tunai[TUNAI],Tunai[BULAN],G231)</f>
        <v>9345000</v>
      </c>
      <c r="I231" s="2" cm="1">
        <f t="array" ref="I231">_xlfn.XLOOKUP(TRUE,Tunai[BULAN]=G231,Tunai[TOTAL],,,-1)</f>
        <v>77973000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>
        <v>201000</v>
      </c>
      <c r="E232" s="2">
        <f>SUM($D$2:$D232)</f>
        <v>74546000</v>
      </c>
      <c r="G232" s="1" t="str">
        <f t="shared" si="11"/>
        <v>Agustus</v>
      </c>
      <c r="H232" s="2">
        <f>SUMIFS(Tunai[TUNAI],Tunai[BULAN],G232)</f>
        <v>9345000</v>
      </c>
      <c r="I232" s="2" cm="1">
        <f t="array" ref="I232">_xlfn.XLOOKUP(TRUE,Tunai[BULAN]=G232,Tunai[TOTAL],,,-1)</f>
        <v>77973000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>
        <v>145000</v>
      </c>
      <c r="E233" s="2">
        <f>SUM($D$2:$D233)</f>
        <v>74691000</v>
      </c>
      <c r="G233" s="1" t="str">
        <f t="shared" si="11"/>
        <v>Agustus</v>
      </c>
      <c r="H233" s="2">
        <f>SUMIFS(Tunai[TUNAI],Tunai[BULAN],G233)</f>
        <v>9345000</v>
      </c>
      <c r="I233" s="2" cm="1">
        <f t="array" ref="I233">_xlfn.XLOOKUP(TRUE,Tunai[BULAN]=G233,Tunai[TOTAL],,,-1)</f>
        <v>77973000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>
        <v>336000</v>
      </c>
      <c r="E234" s="2">
        <f>SUM($D$2:$D234)</f>
        <v>75027000</v>
      </c>
      <c r="G234" s="1" t="str">
        <f t="shared" si="11"/>
        <v>Agustus</v>
      </c>
      <c r="H234" s="2">
        <f>SUMIFS(Tunai[TUNAI],Tunai[BULAN],G234)</f>
        <v>9345000</v>
      </c>
      <c r="I234" s="2" cm="1">
        <f t="array" ref="I234">_xlfn.XLOOKUP(TRUE,Tunai[BULAN]=G234,Tunai[TOTAL],,,-1)</f>
        <v>77973000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>
        <v>205000</v>
      </c>
      <c r="E235" s="2">
        <f>SUM($D$2:$D235)</f>
        <v>75232000</v>
      </c>
      <c r="G235" s="1" t="str">
        <f t="shared" si="11"/>
        <v>Agustus</v>
      </c>
      <c r="H235" s="2">
        <f>SUMIFS(Tunai[TUNAI],Tunai[BULAN],G235)</f>
        <v>9345000</v>
      </c>
      <c r="I235" s="2" cm="1">
        <f t="array" ref="I235">_xlfn.XLOOKUP(TRUE,Tunai[BULAN]=G235,Tunai[TOTAL],,,-1)</f>
        <v>77973000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>
        <v>258000</v>
      </c>
      <c r="E236" s="2">
        <f>SUM($D$2:$D236)</f>
        <v>75490000</v>
      </c>
      <c r="G236" s="1" t="str">
        <f t="shared" si="11"/>
        <v>Agustus</v>
      </c>
      <c r="H236" s="2">
        <f>SUMIFS(Tunai[TUNAI],Tunai[BULAN],G236)</f>
        <v>9345000</v>
      </c>
      <c r="I236" s="2" cm="1">
        <f t="array" ref="I236">_xlfn.XLOOKUP(TRUE,Tunai[BULAN]=G236,Tunai[TOTAL],,,-1)</f>
        <v>77973000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>
        <v>158000</v>
      </c>
      <c r="E237" s="2">
        <f>SUM($D$2:$D237)</f>
        <v>75648000</v>
      </c>
      <c r="G237" s="1" t="str">
        <f t="shared" si="11"/>
        <v>Agustus</v>
      </c>
      <c r="H237" s="2">
        <f>SUMIFS(Tunai[TUNAI],Tunai[BULAN],G237)</f>
        <v>9345000</v>
      </c>
      <c r="I237" s="2" cm="1">
        <f t="array" ref="I237">_xlfn.XLOOKUP(TRUE,Tunai[BULAN]=G237,Tunai[TOTAL],,,-1)</f>
        <v>77973000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>
        <v>357000</v>
      </c>
      <c r="E238" s="2">
        <f>SUM($D$2:$D238)</f>
        <v>76005000</v>
      </c>
      <c r="G238" s="1" t="str">
        <f t="shared" si="11"/>
        <v>Agustus</v>
      </c>
      <c r="H238" s="2">
        <f>SUMIFS(Tunai[TUNAI],Tunai[BULAN],G238)</f>
        <v>9345000</v>
      </c>
      <c r="I238" s="2" cm="1">
        <f t="array" ref="I238">_xlfn.XLOOKUP(TRUE,Tunai[BULAN]=G238,Tunai[TOTAL],,,-1)</f>
        <v>77973000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>
        <v>401000</v>
      </c>
      <c r="E239" s="2">
        <f>SUM($D$2:$D239)</f>
        <v>76406000</v>
      </c>
      <c r="G239" s="1" t="str">
        <f t="shared" si="11"/>
        <v>Agustus</v>
      </c>
      <c r="H239" s="2">
        <f>SUMIFS(Tunai[TUNAI],Tunai[BULAN],G239)</f>
        <v>9345000</v>
      </c>
      <c r="I239" s="2" cm="1">
        <f t="array" ref="I239">_xlfn.XLOOKUP(TRUE,Tunai[BULAN]=G239,Tunai[TOTAL],,,-1)</f>
        <v>77973000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>
        <v>214000</v>
      </c>
      <c r="E240" s="2">
        <f>SUM($D$2:$D240)</f>
        <v>76620000</v>
      </c>
      <c r="G240" s="1" t="str">
        <f t="shared" si="11"/>
        <v>Agustus</v>
      </c>
      <c r="H240" s="2">
        <f>SUMIFS(Tunai[TUNAI],Tunai[BULAN],G240)</f>
        <v>9345000</v>
      </c>
      <c r="I240" s="2" cm="1">
        <f t="array" ref="I240">_xlfn.XLOOKUP(TRUE,Tunai[BULAN]=G240,Tunai[TOTAL],,,-1)</f>
        <v>77973000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>
        <v>252000</v>
      </c>
      <c r="E241" s="2">
        <f>SUM($D$2:$D241)</f>
        <v>76872000</v>
      </c>
      <c r="G241" s="1" t="str">
        <f t="shared" si="11"/>
        <v>Agustus</v>
      </c>
      <c r="H241" s="2">
        <f>SUMIFS(Tunai[TUNAI],Tunai[BULAN],G241)</f>
        <v>9345000</v>
      </c>
      <c r="I241" s="2" cm="1">
        <f t="array" ref="I241">_xlfn.XLOOKUP(TRUE,Tunai[BULAN]=G241,Tunai[TOTAL],,,-1)</f>
        <v>77973000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>
        <v>234000</v>
      </c>
      <c r="E242" s="2">
        <f>SUM($D$2:$D242)</f>
        <v>77106000</v>
      </c>
      <c r="G242" s="1" t="str">
        <f t="shared" si="11"/>
        <v>Agustus</v>
      </c>
      <c r="H242" s="2">
        <f>SUMIFS(Tunai[TUNAI],Tunai[BULAN],G242)</f>
        <v>9345000</v>
      </c>
      <c r="I242" s="2" cm="1">
        <f t="array" ref="I242">_xlfn.XLOOKUP(TRUE,Tunai[BULAN]=G242,Tunai[TOTAL],,,-1)</f>
        <v>77973000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>
        <v>294000</v>
      </c>
      <c r="E243" s="2">
        <f>SUM($D$2:$D243)</f>
        <v>77400000</v>
      </c>
      <c r="G243" s="1" t="str">
        <f t="shared" si="11"/>
        <v>Agustus</v>
      </c>
      <c r="H243" s="2">
        <f>SUMIFS(Tunai[TUNAI],Tunai[BULAN],G243)</f>
        <v>9345000</v>
      </c>
      <c r="I243" s="2" cm="1">
        <f t="array" ref="I243">_xlfn.XLOOKUP(TRUE,Tunai[BULAN]=G243,Tunai[TOTAL],,,-1)</f>
        <v>77973000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>
        <v>179000</v>
      </c>
      <c r="E244" s="2">
        <f>SUM($D$2:$D244)</f>
        <v>77579000</v>
      </c>
      <c r="G244" s="1" t="str">
        <f t="shared" si="11"/>
        <v>Agustus</v>
      </c>
      <c r="H244" s="2">
        <f>SUMIFS(Tunai[TUNAI],Tunai[BULAN],G244)</f>
        <v>9345000</v>
      </c>
      <c r="I244" s="2" cm="1">
        <f t="array" ref="I244">_xlfn.XLOOKUP(TRUE,Tunai[BULAN]=G244,Tunai[TOTAL],,,-1)</f>
        <v>77973000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>
        <v>394000</v>
      </c>
      <c r="E245" s="2">
        <f>SUM($D$2:$D245)</f>
        <v>77973000</v>
      </c>
      <c r="G245" s="1" t="str">
        <f t="shared" si="11"/>
        <v>Agustus</v>
      </c>
      <c r="H245" s="2">
        <f>SUMIFS(Tunai[TUNAI],Tunai[BULAN],G245)</f>
        <v>9345000</v>
      </c>
      <c r="I245" s="2" cm="1">
        <f t="array" ref="I245">_xlfn.XLOOKUP(TRUE,Tunai[BULAN]=G245,Tunai[TOTAL],,,-1)</f>
        <v>77973000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>
        <v>381000</v>
      </c>
      <c r="E246" s="2">
        <f>SUM($D$2:$D246)</f>
        <v>78354000</v>
      </c>
      <c r="G246" s="1" t="str">
        <f t="shared" si="11"/>
        <v>September</v>
      </c>
      <c r="H246" s="2">
        <f>SUMIFS(Tunai[TUNAI],Tunai[BULAN],G246)</f>
        <v>8671000</v>
      </c>
      <c r="I246" s="2" cm="1">
        <f t="array" ref="I246">_xlfn.XLOOKUP(TRUE,Tunai[BULAN]=G246,Tunai[TOTAL],,,-1)</f>
        <v>86644000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>
        <v>410000</v>
      </c>
      <c r="E247" s="2">
        <f>SUM($D$2:$D247)</f>
        <v>78764000</v>
      </c>
      <c r="G247" s="1" t="str">
        <f t="shared" si="11"/>
        <v>September</v>
      </c>
      <c r="H247" s="2">
        <f>SUMIFS(Tunai[TUNAI],Tunai[BULAN],G247)</f>
        <v>8671000</v>
      </c>
      <c r="I247" s="2" cm="1">
        <f t="array" ref="I247">_xlfn.XLOOKUP(TRUE,Tunai[BULAN]=G247,Tunai[TOTAL],,,-1)</f>
        <v>86644000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>
        <v>269000</v>
      </c>
      <c r="E248" s="2">
        <f>SUM($D$2:$D248)</f>
        <v>79033000</v>
      </c>
      <c r="G248" s="1" t="str">
        <f t="shared" si="11"/>
        <v>September</v>
      </c>
      <c r="H248" s="2">
        <f>SUMIFS(Tunai[TUNAI],Tunai[BULAN],G248)</f>
        <v>8671000</v>
      </c>
      <c r="I248" s="2" cm="1">
        <f t="array" ref="I248">_xlfn.XLOOKUP(TRUE,Tunai[BULAN]=G248,Tunai[TOTAL],,,-1)</f>
        <v>86644000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>
        <v>302000</v>
      </c>
      <c r="E249" s="2">
        <f>SUM($D$2:$D249)</f>
        <v>79335000</v>
      </c>
      <c r="G249" s="1" t="str">
        <f t="shared" si="11"/>
        <v>September</v>
      </c>
      <c r="H249" s="2">
        <f>SUMIFS(Tunai[TUNAI],Tunai[BULAN],G249)</f>
        <v>8671000</v>
      </c>
      <c r="I249" s="2" cm="1">
        <f t="array" ref="I249">_xlfn.XLOOKUP(TRUE,Tunai[BULAN]=G249,Tunai[TOTAL],,,-1)</f>
        <v>86644000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>
        <v>289000</v>
      </c>
      <c r="E250" s="2">
        <f>SUM($D$2:$D250)</f>
        <v>79624000</v>
      </c>
      <c r="G250" s="1" t="str">
        <f t="shared" si="11"/>
        <v>September</v>
      </c>
      <c r="H250" s="2">
        <f>SUMIFS(Tunai[TUNAI],Tunai[BULAN],G250)</f>
        <v>8671000</v>
      </c>
      <c r="I250" s="2" cm="1">
        <f t="array" ref="I250">_xlfn.XLOOKUP(TRUE,Tunai[BULAN]=G250,Tunai[TOTAL],,,-1)</f>
        <v>86644000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>
        <v>274000</v>
      </c>
      <c r="E251" s="2">
        <f>SUM($D$2:$D251)</f>
        <v>79898000</v>
      </c>
      <c r="G251" s="1" t="str">
        <f t="shared" si="11"/>
        <v>September</v>
      </c>
      <c r="H251" s="2">
        <f>SUMIFS(Tunai[TUNAI],Tunai[BULAN],G251)</f>
        <v>8671000</v>
      </c>
      <c r="I251" s="2" cm="1">
        <f t="array" ref="I251">_xlfn.XLOOKUP(TRUE,Tunai[BULAN]=G251,Tunai[TOTAL],,,-1)</f>
        <v>86644000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>
        <v>257000</v>
      </c>
      <c r="E252" s="2">
        <f>SUM($D$2:$D252)</f>
        <v>80155000</v>
      </c>
      <c r="G252" s="1" t="str">
        <f t="shared" si="11"/>
        <v>September</v>
      </c>
      <c r="H252" s="2">
        <f>SUMIFS(Tunai[TUNAI],Tunai[BULAN],G252)</f>
        <v>8671000</v>
      </c>
      <c r="I252" s="2" cm="1">
        <f t="array" ref="I252">_xlfn.XLOOKUP(TRUE,Tunai[BULAN]=G252,Tunai[TOTAL],,,-1)</f>
        <v>86644000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>
        <v>286000</v>
      </c>
      <c r="E253" s="2">
        <f>SUM($D$2:$D253)</f>
        <v>80441000</v>
      </c>
      <c r="G253" s="1" t="str">
        <f t="shared" si="11"/>
        <v>September</v>
      </c>
      <c r="H253" s="2">
        <f>SUMIFS(Tunai[TUNAI],Tunai[BULAN],G253)</f>
        <v>8671000</v>
      </c>
      <c r="I253" s="2" cm="1">
        <f t="array" ref="I253">_xlfn.XLOOKUP(TRUE,Tunai[BULAN]=G253,Tunai[TOTAL],,,-1)</f>
        <v>86644000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>
        <v>327000</v>
      </c>
      <c r="E254" s="2">
        <f>SUM($D$2:$D254)</f>
        <v>80768000</v>
      </c>
      <c r="G254" s="1" t="str">
        <f t="shared" si="11"/>
        <v>September</v>
      </c>
      <c r="H254" s="2">
        <f>SUMIFS(Tunai[TUNAI],Tunai[BULAN],G254)</f>
        <v>8671000</v>
      </c>
      <c r="I254" s="2" cm="1">
        <f t="array" ref="I254">_xlfn.XLOOKUP(TRUE,Tunai[BULAN]=G254,Tunai[TOTAL],,,-1)</f>
        <v>86644000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>
        <v>201000</v>
      </c>
      <c r="E255" s="2">
        <f>SUM($D$2:$D255)</f>
        <v>80969000</v>
      </c>
      <c r="G255" s="1" t="str">
        <f t="shared" si="11"/>
        <v>September</v>
      </c>
      <c r="H255" s="2">
        <f>SUMIFS(Tunai[TUNAI],Tunai[BULAN],G255)</f>
        <v>8671000</v>
      </c>
      <c r="I255" s="2" cm="1">
        <f t="array" ref="I255">_xlfn.XLOOKUP(TRUE,Tunai[BULAN]=G255,Tunai[TOTAL],,,-1)</f>
        <v>86644000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>
        <v>291000</v>
      </c>
      <c r="E256" s="2">
        <f>SUM($D$2:$D256)</f>
        <v>81260000</v>
      </c>
      <c r="G256" s="1" t="str">
        <f t="shared" si="11"/>
        <v>September</v>
      </c>
      <c r="H256" s="2">
        <f>SUMIFS(Tunai[TUNAI],Tunai[BULAN],G256)</f>
        <v>8671000</v>
      </c>
      <c r="I256" s="2" cm="1">
        <f t="array" ref="I256">_xlfn.XLOOKUP(TRUE,Tunai[BULAN]=G256,Tunai[TOTAL],,,-1)</f>
        <v>86644000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>
        <v>302000</v>
      </c>
      <c r="E257" s="2">
        <f>SUM($D$2:$D257)</f>
        <v>81562000</v>
      </c>
      <c r="G257" s="1" t="str">
        <f t="shared" si="11"/>
        <v>September</v>
      </c>
      <c r="H257" s="2">
        <f>SUMIFS(Tunai[TUNAI],Tunai[BULAN],G257)</f>
        <v>8671000</v>
      </c>
      <c r="I257" s="2" cm="1">
        <f t="array" ref="I257">_xlfn.XLOOKUP(TRUE,Tunai[BULAN]=G257,Tunai[TOTAL],,,-1)</f>
        <v>86644000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>
        <v>299000</v>
      </c>
      <c r="E258" s="2">
        <f>SUM($D$2:$D258)</f>
        <v>81861000</v>
      </c>
      <c r="G258" s="1" t="str">
        <f t="shared" si="11"/>
        <v>September</v>
      </c>
      <c r="H258" s="2">
        <f>SUMIFS(Tunai[TUNAI],Tunai[BULAN],G258)</f>
        <v>8671000</v>
      </c>
      <c r="I258" s="2" cm="1">
        <f t="array" ref="I258">_xlfn.XLOOKUP(TRUE,Tunai[BULAN]=G258,Tunai[TOTAL],,,-1)</f>
        <v>86644000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>
        <v>457000</v>
      </c>
      <c r="E259" s="2">
        <f>SUM($D$2:$D259)</f>
        <v>82318000</v>
      </c>
      <c r="G259" s="1" t="str">
        <f t="shared" ref="G259:G322" si="14">B259</f>
        <v>September</v>
      </c>
      <c r="H259" s="2">
        <f>SUMIFS(Tunai[TUNAI],Tunai[BULAN],G259)</f>
        <v>8671000</v>
      </c>
      <c r="I259" s="2" cm="1">
        <f t="array" ref="I259">_xlfn.XLOOKUP(TRUE,Tunai[BULAN]=G259,Tunai[TOTAL],,,-1)</f>
        <v>86644000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>
        <v>265000</v>
      </c>
      <c r="E260" s="2">
        <f>SUM($D$2:$D260)</f>
        <v>82583000</v>
      </c>
      <c r="G260" s="1" t="str">
        <f t="shared" si="14"/>
        <v>September</v>
      </c>
      <c r="H260" s="2">
        <f>SUMIFS(Tunai[TUNAI],Tunai[BULAN],G260)</f>
        <v>8671000</v>
      </c>
      <c r="I260" s="2" cm="1">
        <f t="array" ref="I260">_xlfn.XLOOKUP(TRUE,Tunai[BULAN]=G260,Tunai[TOTAL],,,-1)</f>
        <v>86644000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>
        <v>354000</v>
      </c>
      <c r="E261" s="2">
        <f>SUM($D$2:$D261)</f>
        <v>82937000</v>
      </c>
      <c r="G261" s="1" t="str">
        <f t="shared" si="14"/>
        <v>September</v>
      </c>
      <c r="H261" s="2">
        <f>SUMIFS(Tunai[TUNAI],Tunai[BULAN],G261)</f>
        <v>8671000</v>
      </c>
      <c r="I261" s="2" cm="1">
        <f t="array" ref="I261">_xlfn.XLOOKUP(TRUE,Tunai[BULAN]=G261,Tunai[TOTAL],,,-1)</f>
        <v>86644000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>
        <v>290000</v>
      </c>
      <c r="E262" s="2">
        <f>SUM($D$2:$D262)</f>
        <v>83227000</v>
      </c>
      <c r="G262" s="1" t="str">
        <f t="shared" si="14"/>
        <v>September</v>
      </c>
      <c r="H262" s="2">
        <f>SUMIFS(Tunai[TUNAI],Tunai[BULAN],G262)</f>
        <v>8671000</v>
      </c>
      <c r="I262" s="2" cm="1">
        <f t="array" ref="I262">_xlfn.XLOOKUP(TRUE,Tunai[BULAN]=G262,Tunai[TOTAL],,,-1)</f>
        <v>86644000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>
        <v>248000</v>
      </c>
      <c r="E263" s="2">
        <f>SUM($D$2:$D263)</f>
        <v>83475000</v>
      </c>
      <c r="G263" s="1" t="str">
        <f t="shared" si="14"/>
        <v>September</v>
      </c>
      <c r="H263" s="2">
        <f>SUMIFS(Tunai[TUNAI],Tunai[BULAN],G263)</f>
        <v>8671000</v>
      </c>
      <c r="I263" s="2" cm="1">
        <f t="array" ref="I263">_xlfn.XLOOKUP(TRUE,Tunai[BULAN]=G263,Tunai[TOTAL],,,-1)</f>
        <v>86644000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>
        <v>357000</v>
      </c>
      <c r="E264" s="2">
        <f>SUM($D$2:$D264)</f>
        <v>83832000</v>
      </c>
      <c r="G264" s="1" t="str">
        <f t="shared" si="14"/>
        <v>September</v>
      </c>
      <c r="H264" s="2">
        <f>SUMIFS(Tunai[TUNAI],Tunai[BULAN],G264)</f>
        <v>8671000</v>
      </c>
      <c r="I264" s="2" cm="1">
        <f t="array" ref="I264">_xlfn.XLOOKUP(TRUE,Tunai[BULAN]=G264,Tunai[TOTAL],,,-1)</f>
        <v>86644000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>
        <v>265000</v>
      </c>
      <c r="E265" s="2">
        <f>SUM($D$2:$D265)</f>
        <v>84097000</v>
      </c>
      <c r="G265" s="1" t="str">
        <f t="shared" si="14"/>
        <v>September</v>
      </c>
      <c r="H265" s="2">
        <f>SUMIFS(Tunai[TUNAI],Tunai[BULAN],G265)</f>
        <v>8671000</v>
      </c>
      <c r="I265" s="2" cm="1">
        <f t="array" ref="I265">_xlfn.XLOOKUP(TRUE,Tunai[BULAN]=G265,Tunai[TOTAL],,,-1)</f>
        <v>86644000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>
        <v>236000</v>
      </c>
      <c r="E266" s="2">
        <f>SUM($D$2:$D266)</f>
        <v>84333000</v>
      </c>
      <c r="G266" s="1" t="str">
        <f t="shared" si="14"/>
        <v>September</v>
      </c>
      <c r="H266" s="2">
        <f>SUMIFS(Tunai[TUNAI],Tunai[BULAN],G266)</f>
        <v>8671000</v>
      </c>
      <c r="I266" s="2" cm="1">
        <f t="array" ref="I266">_xlfn.XLOOKUP(TRUE,Tunai[BULAN]=G266,Tunai[TOTAL],,,-1)</f>
        <v>86644000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>
        <v>402000</v>
      </c>
      <c r="E267" s="2">
        <f>SUM($D$2:$D267)</f>
        <v>84735000</v>
      </c>
      <c r="G267" s="1" t="str">
        <f t="shared" si="14"/>
        <v>September</v>
      </c>
      <c r="H267" s="2">
        <f>SUMIFS(Tunai[TUNAI],Tunai[BULAN],G267)</f>
        <v>8671000</v>
      </c>
      <c r="I267" s="2" cm="1">
        <f t="array" ref="I267">_xlfn.XLOOKUP(TRUE,Tunai[BULAN]=G267,Tunai[TOTAL],,,-1)</f>
        <v>86644000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>
        <v>158000</v>
      </c>
      <c r="E268" s="2">
        <f>SUM($D$2:$D268)</f>
        <v>84893000</v>
      </c>
      <c r="G268" s="1" t="str">
        <f t="shared" si="14"/>
        <v>September</v>
      </c>
      <c r="H268" s="2">
        <f>SUMIFS(Tunai[TUNAI],Tunai[BULAN],G268)</f>
        <v>8671000</v>
      </c>
      <c r="I268" s="2" cm="1">
        <f t="array" ref="I268">_xlfn.XLOOKUP(TRUE,Tunai[BULAN]=G268,Tunai[TOTAL],,,-1)</f>
        <v>86644000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>
        <v>266000</v>
      </c>
      <c r="E269" s="2">
        <f>SUM($D$2:$D269)</f>
        <v>85159000</v>
      </c>
      <c r="G269" s="1" t="str">
        <f t="shared" si="14"/>
        <v>September</v>
      </c>
      <c r="H269" s="2">
        <f>SUMIFS(Tunai[TUNAI],Tunai[BULAN],G269)</f>
        <v>8671000</v>
      </c>
      <c r="I269" s="2" cm="1">
        <f t="array" ref="I269">_xlfn.XLOOKUP(TRUE,Tunai[BULAN]=G269,Tunai[TOTAL],,,-1)</f>
        <v>86644000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>
        <v>212000</v>
      </c>
      <c r="E270" s="2">
        <f>SUM($D$2:$D270)</f>
        <v>85371000</v>
      </c>
      <c r="G270" s="1" t="str">
        <f t="shared" si="14"/>
        <v>September</v>
      </c>
      <c r="H270" s="2">
        <f>SUMIFS(Tunai[TUNAI],Tunai[BULAN],G270)</f>
        <v>8671000</v>
      </c>
      <c r="I270" s="2" cm="1">
        <f t="array" ref="I270">_xlfn.XLOOKUP(TRUE,Tunai[BULAN]=G270,Tunai[TOTAL],,,-1)</f>
        <v>86644000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>
        <v>252000</v>
      </c>
      <c r="E271" s="2">
        <f>SUM($D$2:$D271)</f>
        <v>85623000</v>
      </c>
      <c r="G271" s="1" t="str">
        <f t="shared" si="14"/>
        <v>September</v>
      </c>
      <c r="H271" s="2">
        <f>SUMIFS(Tunai[TUNAI],Tunai[BULAN],G271)</f>
        <v>8671000</v>
      </c>
      <c r="I271" s="2" cm="1">
        <f t="array" ref="I271">_xlfn.XLOOKUP(TRUE,Tunai[BULAN]=G271,Tunai[TOTAL],,,-1)</f>
        <v>86644000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>
        <v>208000</v>
      </c>
      <c r="E272" s="2">
        <f>SUM($D$2:$D272)</f>
        <v>85831000</v>
      </c>
      <c r="G272" s="1" t="str">
        <f t="shared" si="14"/>
        <v>September</v>
      </c>
      <c r="H272" s="2">
        <f>SUMIFS(Tunai[TUNAI],Tunai[BULAN],G272)</f>
        <v>8671000</v>
      </c>
      <c r="I272" s="2" cm="1">
        <f t="array" ref="I272">_xlfn.XLOOKUP(TRUE,Tunai[BULAN]=G272,Tunai[TOTAL],,,-1)</f>
        <v>86644000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>
        <v>233000</v>
      </c>
      <c r="E273" s="2">
        <f>SUM($D$2:$D273)</f>
        <v>86064000</v>
      </c>
      <c r="G273" s="1" t="str">
        <f t="shared" si="14"/>
        <v>September</v>
      </c>
      <c r="H273" s="2">
        <f>SUMIFS(Tunai[TUNAI],Tunai[BULAN],G273)</f>
        <v>8671000</v>
      </c>
      <c r="I273" s="2" cm="1">
        <f t="array" ref="I273">_xlfn.XLOOKUP(TRUE,Tunai[BULAN]=G273,Tunai[TOTAL],,,-1)</f>
        <v>86644000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>
        <v>380000</v>
      </c>
      <c r="E274" s="2">
        <f>SUM($D$2:$D274)</f>
        <v>86444000</v>
      </c>
      <c r="G274" s="1" t="str">
        <f t="shared" si="14"/>
        <v>September</v>
      </c>
      <c r="H274" s="2">
        <f>SUMIFS(Tunai[TUNAI],Tunai[BULAN],G274)</f>
        <v>8671000</v>
      </c>
      <c r="I274" s="2" cm="1">
        <f t="array" ref="I274">_xlfn.XLOOKUP(TRUE,Tunai[BULAN]=G274,Tunai[TOTAL],,,-1)</f>
        <v>86644000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>
        <v>200000</v>
      </c>
      <c r="E275" s="2">
        <f>SUM($D$2:$D275)</f>
        <v>86644000</v>
      </c>
      <c r="G275" s="1" t="str">
        <f t="shared" si="14"/>
        <v>September</v>
      </c>
      <c r="H275" s="2">
        <f>SUMIFS(Tunai[TUNAI],Tunai[BULAN],G275)</f>
        <v>8671000</v>
      </c>
      <c r="I275" s="2" cm="1">
        <f t="array" ref="I275">_xlfn.XLOOKUP(TRUE,Tunai[BULAN]=G275,Tunai[TOTAL],,,-1)</f>
        <v>86644000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86644000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86644000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86644000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86644000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86644000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86644000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86644000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86644000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86644000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86644000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86644000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86644000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86644000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86644000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86644000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86644000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86644000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86644000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86644000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86644000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86644000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86644000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86644000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86644000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86644000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86644000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86644000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86644000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86644000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86644000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86644000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86644000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86644000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86644000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86644000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86644000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86644000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86644000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86644000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86644000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86644000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86644000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86644000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86644000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86644000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86644000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86644000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86644000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86644000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86644000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86644000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86644000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86644000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86644000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86644000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86644000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86644000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86644000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86644000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86644000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86644000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86644000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86644000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86644000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86644000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86644000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86644000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86644000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86644000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86644000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86644000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86644000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86644000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86644000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86644000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86644000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86644000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86644000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86644000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86644000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86644000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86644000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86644000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86644000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86644000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86644000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86644000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86644000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86644000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86644000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86644000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86644000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86644000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86644000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86644000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86644000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86644000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86644000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86644000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86644000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86644000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86644000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86644000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86644000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86644000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86644000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86644000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86644000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86644000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86644000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86644000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86644000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86644000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86644000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86644000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86644000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86644000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86644000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86644000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86644000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86644000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86644000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86644000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86644000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86644000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86644000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86644000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86644000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86644000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86644000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86644000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86644000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86644000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86644000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86644000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86644000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86644000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86644000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86644000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86644000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86644000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86644000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86644000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86644000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86644000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86644000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86644000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86644000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86644000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86644000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86644000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86644000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86644000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86644000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86644000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86644000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86644000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86644000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86644000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86644000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86644000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86644000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86644000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86644000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86644000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86644000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86644000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86644000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86644000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86644000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86644000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86644000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86644000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86644000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86644000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86644000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86644000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86644000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86644000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86644000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86644000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86644000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86644000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86644000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M367"/>
  <sheetViews>
    <sheetView workbookViewId="0">
      <pane xSplit="3" ySplit="1" topLeftCell="D257" activePane="bottomRight" state="frozen"/>
      <selection pane="topRight"/>
      <selection pane="bottomLeft"/>
      <selection pane="bottomRight" activeCell="D273" sqref="D273"/>
    </sheetView>
  </sheetViews>
  <sheetFormatPr defaultRowHeight="15" x14ac:dyDescent="0.2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</row>
    <row r="2" spans="1:13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M2" s="3"/>
    </row>
    <row r="3" spans="1:13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0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</row>
    <row r="4" spans="1:13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0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</row>
    <row r="5" spans="1:13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/>
      <c r="F5" s="2">
        <f>SUM($D$2:$D5)</f>
        <v>5565000</v>
      </c>
      <c r="H5" s="1" t="str">
        <f t="shared" si="0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</row>
    <row r="6" spans="1:13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6"/>
      <c r="F6" s="2">
        <f>SUM($D$2:$D6)</f>
        <v>6646500</v>
      </c>
      <c r="H6" s="1" t="str">
        <f t="shared" si="0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</row>
    <row r="7" spans="1:13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/>
      <c r="F7" s="2">
        <f>SUM($D$2:$D7)</f>
        <v>8575500</v>
      </c>
      <c r="H7" s="1" t="str">
        <f t="shared" si="0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</row>
    <row r="8" spans="1:13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6"/>
      <c r="F8" s="2">
        <f>SUM($D$2:$D8)</f>
        <v>10663500</v>
      </c>
      <c r="H8" s="1" t="str">
        <f t="shared" si="0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</row>
    <row r="9" spans="1:13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/>
      <c r="F9" s="2">
        <f>SUM($D$2:$D9)</f>
        <v>12912500</v>
      </c>
      <c r="H9" s="1" t="str">
        <f t="shared" si="0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</row>
    <row r="10" spans="1:13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6"/>
      <c r="F10" s="2">
        <f>SUM($D$2:$D10)</f>
        <v>15764000</v>
      </c>
      <c r="H10" s="1" t="str">
        <f t="shared" si="0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</row>
    <row r="11" spans="1:13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/>
      <c r="F11" s="2">
        <f>SUM($D$2:$D11)</f>
        <v>18225500</v>
      </c>
      <c r="H11" s="1" t="str">
        <f t="shared" si="0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</row>
    <row r="12" spans="1:13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6"/>
      <c r="F12" s="2">
        <f>SUM($D$2:$D12)</f>
        <v>20925500</v>
      </c>
      <c r="H12" s="1" t="str">
        <f t="shared" si="0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</row>
    <row r="13" spans="1:13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/>
      <c r="F13" s="2">
        <f>SUM($D$2:$D13)</f>
        <v>23501500</v>
      </c>
      <c r="H13" s="1" t="str">
        <f t="shared" si="0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</row>
    <row r="14" spans="1:13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6"/>
      <c r="F14" s="2">
        <f>SUM($D$2:$D14)</f>
        <v>26167500</v>
      </c>
      <c r="H14" s="1" t="str">
        <f t="shared" si="0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</row>
    <row r="15" spans="1:13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/>
      <c r="F15" s="2">
        <f>SUM($D$2:$D15)</f>
        <v>28365000</v>
      </c>
      <c r="H15" s="1" t="str">
        <f t="shared" si="0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</row>
    <row r="16" spans="1:13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6"/>
      <c r="F16" s="2">
        <f>SUM($D$2:$D16)</f>
        <v>30967500</v>
      </c>
      <c r="H16" s="1" t="str">
        <f t="shared" si="0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</row>
    <row r="17" spans="1:10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/>
      <c r="F17" s="2">
        <f>SUM($D$2:$D17)</f>
        <v>33850000</v>
      </c>
      <c r="H17" s="1" t="str">
        <f t="shared" si="0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</row>
    <row r="18" spans="1:10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6"/>
      <c r="F18" s="2">
        <f>SUM($D$2:$D18)</f>
        <v>36671000</v>
      </c>
      <c r="H18" s="1" t="str">
        <f t="shared" si="0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</row>
    <row r="19" spans="1:10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/>
      <c r="F19" s="2">
        <f>SUM($D$2:$D19)</f>
        <v>39111500</v>
      </c>
      <c r="H19" s="1" t="str">
        <f t="shared" si="0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</row>
    <row r="20" spans="1:10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6"/>
      <c r="F20" s="2">
        <f>SUM($D$2:$D20)</f>
        <v>41665500</v>
      </c>
      <c r="H20" s="1" t="str">
        <f t="shared" si="0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</row>
    <row r="21" spans="1:10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/>
      <c r="F21" s="2">
        <f>SUM($D$2:$D21)</f>
        <v>44490500</v>
      </c>
      <c r="H21" s="1" t="str">
        <f t="shared" si="0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</row>
    <row r="22" spans="1:10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6"/>
      <c r="F22" s="2">
        <f>SUM($D$2:$D22)</f>
        <v>47365500</v>
      </c>
      <c r="H22" s="1" t="str">
        <f t="shared" si="0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</row>
    <row r="23" spans="1:10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/>
      <c r="F23" s="2">
        <f>SUM($D$2:$D23)</f>
        <v>49878500</v>
      </c>
      <c r="H23" s="1" t="str">
        <f t="shared" si="0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</row>
    <row r="24" spans="1:10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6"/>
      <c r="F24" s="2">
        <f>SUM($D$2:$D24)</f>
        <v>52323000</v>
      </c>
      <c r="H24" s="1" t="str">
        <f t="shared" si="0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</row>
    <row r="25" spans="1:10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/>
      <c r="F25" s="2">
        <f>SUM($D$2:$D25)</f>
        <v>55041000</v>
      </c>
      <c r="H25" s="1" t="str">
        <f t="shared" si="0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</row>
    <row r="26" spans="1:10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6"/>
      <c r="F26" s="2">
        <f>SUM($D$2:$D26)</f>
        <v>57767000</v>
      </c>
      <c r="H26" s="1" t="str">
        <f t="shared" si="0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</row>
    <row r="27" spans="1:10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/>
      <c r="F27" s="2">
        <f>SUM($D$2:$D27)</f>
        <v>60603000</v>
      </c>
      <c r="H27" s="1" t="str">
        <f t="shared" si="0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</row>
    <row r="28" spans="1:10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6"/>
      <c r="F28" s="2">
        <f>SUM($D$2:$D28)</f>
        <v>62806500</v>
      </c>
      <c r="H28" s="1" t="str">
        <f t="shared" si="0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</row>
    <row r="29" spans="1:10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/>
      <c r="F29" s="2">
        <f>SUM($D$2:$D29)</f>
        <v>64878500</v>
      </c>
      <c r="H29" s="1" t="str">
        <f t="shared" si="0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</row>
    <row r="30" spans="1:10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6"/>
      <c r="F30" s="2">
        <f>SUM($D$2:$D30)</f>
        <v>67627500</v>
      </c>
      <c r="H30" s="1" t="str">
        <f t="shared" si="0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</row>
    <row r="31" spans="1:10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/>
      <c r="F31" s="2">
        <f>SUM($D$2:$D31)</f>
        <v>70142500</v>
      </c>
      <c r="H31" s="1" t="str">
        <f t="shared" si="0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</row>
    <row r="32" spans="1:10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6"/>
      <c r="F32" s="2">
        <f>SUM($D$2:$D32)</f>
        <v>72801000</v>
      </c>
      <c r="H32" s="1" t="str">
        <f t="shared" si="0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</row>
    <row r="33" spans="1:10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/>
      <c r="F33" s="2">
        <f>SUM($D$2:$D33)</f>
        <v>75583000</v>
      </c>
      <c r="H33" s="1" t="str">
        <f t="shared" si="0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</row>
    <row r="34" spans="1:10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6"/>
      <c r="F34" s="2">
        <f>SUM($D$2:$D34)</f>
        <v>78283500</v>
      </c>
      <c r="H34" s="1" t="str">
        <f t="shared" si="0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</row>
    <row r="35" spans="1:10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/>
      <c r="F35" s="2">
        <f>SUM($D$2:$D35)</f>
        <v>80939500</v>
      </c>
      <c r="H35" s="1" t="str">
        <f t="shared" si="0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</row>
    <row r="36" spans="1:10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6"/>
      <c r="F36" s="2">
        <f>SUM($D$2:$D36)</f>
        <v>83480500</v>
      </c>
      <c r="H36" s="1" t="str">
        <f t="shared" si="0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</row>
    <row r="37" spans="1:10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/>
      <c r="F37" s="2">
        <f>SUM($D$2:$D37)</f>
        <v>86010500</v>
      </c>
      <c r="H37" s="1" t="str">
        <f t="shared" si="0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</row>
    <row r="38" spans="1:10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6"/>
      <c r="F38" s="2">
        <f>SUM($D$2:$D38)</f>
        <v>88704500</v>
      </c>
      <c r="H38" s="1" t="str">
        <f t="shared" si="0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</row>
    <row r="39" spans="1:10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/>
      <c r="F39" s="2">
        <f>SUM($D$2:$D39)</f>
        <v>91630500</v>
      </c>
      <c r="H39" s="1" t="str">
        <f t="shared" si="0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</row>
    <row r="40" spans="1:10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6"/>
      <c r="F40" s="2">
        <f>SUM($D$2:$D40)</f>
        <v>94557000</v>
      </c>
      <c r="H40" s="1" t="str">
        <f t="shared" si="0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</row>
    <row r="41" spans="1:10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/>
      <c r="F41" s="2">
        <f>SUM($D$2:$D41)</f>
        <v>97208000</v>
      </c>
      <c r="H41" s="1" t="str">
        <f t="shared" si="0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</row>
    <row r="42" spans="1:10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6"/>
      <c r="F42" s="2">
        <f>SUM($D$2:$D42)</f>
        <v>99704000</v>
      </c>
      <c r="H42" s="1" t="str">
        <f t="shared" si="0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</row>
    <row r="43" spans="1:10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/>
      <c r="F43" s="2">
        <f>SUM($D$2:$D43)</f>
        <v>101820000</v>
      </c>
      <c r="H43" s="1" t="str">
        <f t="shared" si="0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</row>
    <row r="44" spans="1:10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6"/>
      <c r="F44" s="2">
        <f>SUM($D$2:$D44)</f>
        <v>103974000</v>
      </c>
      <c r="H44" s="1" t="str">
        <f t="shared" si="0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</row>
    <row r="45" spans="1:10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/>
      <c r="F45" s="2">
        <f>SUM($D$2:$D45)</f>
        <v>106672000</v>
      </c>
      <c r="H45" s="1" t="str">
        <f t="shared" si="0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</row>
    <row r="46" spans="1:10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6"/>
      <c r="F46" s="2">
        <f>SUM($D$2:$D46)</f>
        <v>109050000</v>
      </c>
      <c r="H46" s="1" t="str">
        <f t="shared" si="0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</row>
    <row r="47" spans="1:10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/>
      <c r="F47" s="2">
        <f>SUM($D$2:$D47)</f>
        <v>111246000</v>
      </c>
      <c r="H47" s="1" t="str">
        <f t="shared" si="0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</row>
    <row r="48" spans="1:10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6"/>
      <c r="F48" s="2">
        <f>SUM($D$2:$D48)</f>
        <v>113640000</v>
      </c>
      <c r="H48" s="1" t="str">
        <f t="shared" si="0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</row>
    <row r="49" spans="1:10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/>
      <c r="F49" s="2">
        <f>SUM($D$2:$D49)</f>
        <v>116341500</v>
      </c>
      <c r="H49" s="1" t="str">
        <f t="shared" si="0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</row>
    <row r="50" spans="1:10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6"/>
      <c r="F50" s="2">
        <f>SUM($D$2:$D50)</f>
        <v>118926500</v>
      </c>
      <c r="H50" s="1" t="str">
        <f t="shared" si="0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</row>
    <row r="51" spans="1:10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/>
      <c r="F51" s="2">
        <f>SUM($D$2:$D51)</f>
        <v>121307500</v>
      </c>
      <c r="H51" s="1" t="str">
        <f t="shared" si="0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</row>
    <row r="52" spans="1:10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6"/>
      <c r="F52" s="2">
        <f>SUM($D$2:$D52)</f>
        <v>123608500</v>
      </c>
      <c r="H52" s="1" t="str">
        <f t="shared" si="0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</row>
    <row r="53" spans="1:10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/>
      <c r="F53" s="2">
        <f>SUM($D$2:$D53)</f>
        <v>126284500</v>
      </c>
      <c r="H53" s="1" t="str">
        <f t="shared" si="0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</row>
    <row r="54" spans="1:10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6"/>
      <c r="F54" s="2">
        <f>SUM($D$2:$D54)</f>
        <v>129194500</v>
      </c>
      <c r="H54" s="1" t="str">
        <f t="shared" si="0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</row>
    <row r="55" spans="1:10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/>
      <c r="F55" s="2">
        <f>SUM($D$2:$D55)</f>
        <v>131973500</v>
      </c>
      <c r="H55" s="1" t="str">
        <f t="shared" si="0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</row>
    <row r="56" spans="1:10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6"/>
      <c r="F56" s="2">
        <f>SUM($D$2:$D56)</f>
        <v>134701500</v>
      </c>
      <c r="H56" s="1" t="str">
        <f t="shared" si="0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</row>
    <row r="57" spans="1:10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/>
      <c r="F57" s="2">
        <f>SUM($D$2:$D57)</f>
        <v>136910500</v>
      </c>
      <c r="H57" s="1" t="str">
        <f t="shared" si="0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</row>
    <row r="58" spans="1:10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6"/>
      <c r="F58" s="2">
        <f>SUM($D$2:$D58)</f>
        <v>139423500</v>
      </c>
      <c r="H58" s="1" t="str">
        <f t="shared" si="0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</row>
    <row r="59" spans="1:10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/>
      <c r="F59" s="2">
        <f>SUM($D$2:$D59)</f>
        <v>142021500</v>
      </c>
      <c r="H59" s="1" t="str">
        <f t="shared" si="0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</row>
    <row r="60" spans="1:10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6"/>
      <c r="F60" s="2">
        <f>SUM($D$2:$D60)</f>
        <v>144440500</v>
      </c>
      <c r="H60" s="1" t="str">
        <f t="shared" si="0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</row>
    <row r="61" spans="1:10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/>
      <c r="F61" s="2">
        <f>SUM($D$2:$D61)</f>
        <v>146939500</v>
      </c>
      <c r="H61" s="1" t="str">
        <f t="shared" si="0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</row>
    <row r="62" spans="1:10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0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</row>
    <row r="63" spans="1:10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0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</row>
    <row r="64" spans="1:10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6"/>
      <c r="F64" s="2">
        <f>SUM($D$2:$D64)</f>
        <v>153898500</v>
      </c>
      <c r="H64" s="1" t="str">
        <f t="shared" si="0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</row>
    <row r="65" spans="1:10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/>
      <c r="F65" s="2">
        <f>SUM($D$2:$D65)</f>
        <v>156298500</v>
      </c>
      <c r="H65" s="1" t="str">
        <f t="shared" si="0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</row>
    <row r="66" spans="1:10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6"/>
      <c r="F66" s="2">
        <f>SUM($D$2:$D66)</f>
        <v>158706500</v>
      </c>
      <c r="H66" s="1" t="str">
        <f t="shared" si="0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</row>
    <row r="67" spans="1:10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/>
      <c r="F67" s="2">
        <f>SUM($D$2:$D67)</f>
        <v>161150500</v>
      </c>
      <c r="H67" s="1" t="str">
        <f t="shared" ref="H67:H130" si="4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</row>
    <row r="68" spans="1:10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6"/>
      <c r="F68" s="2">
        <f>SUM($D$2:$D68)</f>
        <v>163269500</v>
      </c>
      <c r="H68" s="1" t="str">
        <f t="shared" si="4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</row>
    <row r="69" spans="1:10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/>
      <c r="F69" s="2">
        <f>SUM($D$2:$D69)</f>
        <v>165520500</v>
      </c>
      <c r="H69" s="1" t="str">
        <f t="shared" si="4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</row>
    <row r="70" spans="1:10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6"/>
      <c r="F70" s="2">
        <f>SUM($D$2:$D70)</f>
        <v>167820500</v>
      </c>
      <c r="H70" s="1" t="str">
        <f t="shared" si="4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</row>
    <row r="71" spans="1:10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/>
      <c r="F71" s="2">
        <f>SUM($D$2:$D71)</f>
        <v>170094500</v>
      </c>
      <c r="H71" s="1" t="str">
        <f t="shared" si="4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</row>
    <row r="72" spans="1:10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6"/>
      <c r="F72" s="2">
        <f>SUM($D$2:$D72)</f>
        <v>172449500</v>
      </c>
      <c r="H72" s="1" t="str">
        <f t="shared" si="4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</row>
    <row r="73" spans="1:10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/>
      <c r="F73" s="2">
        <f>SUM($D$2:$D73)</f>
        <v>174584500</v>
      </c>
      <c r="H73" s="1" t="str">
        <f t="shared" si="4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</row>
    <row r="74" spans="1:10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6"/>
      <c r="F74" s="2">
        <f>SUM($D$2:$D74)</f>
        <v>176814500</v>
      </c>
      <c r="H74" s="1" t="str">
        <f t="shared" si="4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</row>
    <row r="75" spans="1:10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/>
      <c r="F75" s="2">
        <f>SUM($D$2:$D75)</f>
        <v>179101500</v>
      </c>
      <c r="H75" s="1" t="str">
        <f t="shared" si="4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</row>
    <row r="76" spans="1:10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6"/>
      <c r="F76" s="2">
        <f>SUM($D$2:$D76)</f>
        <v>181410500</v>
      </c>
      <c r="H76" s="1" t="str">
        <f t="shared" si="4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</row>
    <row r="77" spans="1:10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/>
      <c r="F77" s="2">
        <f>SUM($D$2:$D77)</f>
        <v>183965500</v>
      </c>
      <c r="H77" s="1" t="str">
        <f t="shared" si="4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</row>
    <row r="78" spans="1:10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6"/>
      <c r="F78" s="2">
        <f>SUM($D$2:$D78)</f>
        <v>186487500</v>
      </c>
      <c r="H78" s="1" t="str">
        <f t="shared" si="4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</row>
    <row r="79" spans="1:10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/>
      <c r="F79" s="2">
        <f>SUM($D$2:$D79)</f>
        <v>188907500</v>
      </c>
      <c r="H79" s="1" t="str">
        <f t="shared" si="4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</row>
    <row r="80" spans="1:10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6"/>
      <c r="F80" s="2">
        <f>SUM($D$2:$D80)</f>
        <v>191130500</v>
      </c>
      <c r="H80" s="1" t="str">
        <f t="shared" si="4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</row>
    <row r="81" spans="1:10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/>
      <c r="F81" s="2">
        <f>SUM($D$2:$D81)</f>
        <v>193493500</v>
      </c>
      <c r="H81" s="1" t="str">
        <f t="shared" si="4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</row>
    <row r="82" spans="1:10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6"/>
      <c r="F82" s="2">
        <f>SUM($D$2:$D82)</f>
        <v>195875500</v>
      </c>
      <c r="H82" s="1" t="str">
        <f t="shared" si="4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</row>
    <row r="83" spans="1:10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/>
      <c r="F83" s="2">
        <f>SUM($D$2:$D83)</f>
        <v>198074500</v>
      </c>
      <c r="H83" s="1" t="str">
        <f t="shared" si="4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</row>
    <row r="84" spans="1:10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6"/>
      <c r="F84" s="2">
        <f>SUM($D$2:$D84)</f>
        <v>200551500</v>
      </c>
      <c r="H84" s="1" t="str">
        <f t="shared" si="4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</row>
    <row r="85" spans="1:10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/>
      <c r="F85" s="2">
        <f>SUM($D$2:$D85)</f>
        <v>202639500</v>
      </c>
      <c r="H85" s="1" t="str">
        <f t="shared" si="4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</row>
    <row r="86" spans="1:10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6"/>
      <c r="F86" s="2">
        <f>SUM($D$2:$D86)</f>
        <v>205455500</v>
      </c>
      <c r="H86" s="1" t="str">
        <f t="shared" si="4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</row>
    <row r="87" spans="1:10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/>
      <c r="F87" s="2">
        <f>SUM($D$2:$D87)</f>
        <v>207959500</v>
      </c>
      <c r="H87" s="1" t="str">
        <f t="shared" si="4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</row>
    <row r="88" spans="1:10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6"/>
      <c r="F88" s="2">
        <f>SUM($D$2:$D88)</f>
        <v>209959500</v>
      </c>
      <c r="H88" s="1" t="str">
        <f t="shared" si="4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</row>
    <row r="89" spans="1:10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/>
      <c r="F89" s="2">
        <f>SUM($D$2:$D89)</f>
        <v>212058500</v>
      </c>
      <c r="H89" s="1" t="str">
        <f t="shared" si="4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</row>
    <row r="90" spans="1:10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6"/>
      <c r="F90" s="2">
        <f>SUM($D$2:$D90)</f>
        <v>213921500</v>
      </c>
      <c r="H90" s="1" t="str">
        <f t="shared" si="4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</row>
    <row r="91" spans="1:10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/>
      <c r="F91" s="2">
        <f>SUM($D$2:$D91)</f>
        <v>216421500</v>
      </c>
      <c r="H91" s="1" t="str">
        <f t="shared" si="4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</row>
    <row r="92" spans="1:10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6"/>
      <c r="F92" s="2">
        <f>SUM($D$2:$D92)</f>
        <v>218453500</v>
      </c>
      <c r="H92" s="1" t="str">
        <f t="shared" si="4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</row>
    <row r="93" spans="1:10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/>
      <c r="F93" s="2">
        <f>SUM($D$2:$D93)</f>
        <v>220396500</v>
      </c>
      <c r="H93" s="1" t="str">
        <f t="shared" si="4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</row>
    <row r="94" spans="1:10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6"/>
      <c r="F94" s="2">
        <f>SUM($D$2:$D94)</f>
        <v>221896500</v>
      </c>
      <c r="H94" s="1" t="str">
        <f t="shared" si="4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</row>
    <row r="95" spans="1:10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/>
      <c r="F95" s="2">
        <f>SUM($D$2:$D95)</f>
        <v>223309500</v>
      </c>
      <c r="H95" s="1" t="str">
        <f t="shared" si="4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</row>
    <row r="96" spans="1:10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6"/>
      <c r="F96" s="2">
        <f>SUM($D$2:$D96)</f>
        <v>224606500</v>
      </c>
      <c r="H96" s="1" t="str">
        <f t="shared" si="4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</row>
    <row r="97" spans="1:10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/>
      <c r="F97" s="2">
        <f>SUM($D$2:$D97)</f>
        <v>224606500</v>
      </c>
      <c r="H97" s="1" t="str">
        <f t="shared" si="4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</row>
    <row r="98" spans="1:10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6"/>
      <c r="F98" s="2">
        <f>SUM($D$2:$D98)</f>
        <v>224606500</v>
      </c>
      <c r="H98" s="1" t="str">
        <f t="shared" si="4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</row>
    <row r="99" spans="1:10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/>
      <c r="F99" s="2">
        <f>SUM($D$2:$D99)</f>
        <v>224606500</v>
      </c>
      <c r="H99" s="1" t="str">
        <f t="shared" si="4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</row>
    <row r="100" spans="1:10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6"/>
      <c r="F100" s="2">
        <f>SUM($D$2:$D100)</f>
        <v>224606500</v>
      </c>
      <c r="H100" s="1" t="str">
        <f t="shared" si="4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</row>
    <row r="101" spans="1:10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/>
      <c r="F101" s="2">
        <f>SUM($D$2:$D101)</f>
        <v>224606500</v>
      </c>
      <c r="H101" s="1" t="str">
        <f t="shared" si="4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</row>
    <row r="102" spans="1:10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6"/>
      <c r="F102" s="2">
        <f>SUM($D$2:$D102)</f>
        <v>224606500</v>
      </c>
      <c r="H102" s="1" t="str">
        <f t="shared" si="4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</row>
    <row r="103" spans="1:10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/>
      <c r="F103" s="2">
        <f>SUM($D$2:$D103)</f>
        <v>224606500</v>
      </c>
      <c r="H103" s="1" t="str">
        <f t="shared" si="4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</row>
    <row r="104" spans="1:10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6"/>
      <c r="F104" s="2">
        <f>SUM($D$2:$D104)</f>
        <v>224606500</v>
      </c>
      <c r="H104" s="1" t="str">
        <f t="shared" si="4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</row>
    <row r="105" spans="1:10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/>
      <c r="F105" s="2">
        <f>SUM($D$2:$D105)</f>
        <v>224606500</v>
      </c>
      <c r="H105" s="1" t="str">
        <f t="shared" si="4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</row>
    <row r="106" spans="1:10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6"/>
      <c r="F106" s="2">
        <f>SUM($D$2:$D106)</f>
        <v>224606500</v>
      </c>
      <c r="H106" s="1" t="str">
        <f t="shared" si="4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</row>
    <row r="107" spans="1:10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/>
      <c r="F107" s="2">
        <f>SUM($D$2:$D107)</f>
        <v>224606500</v>
      </c>
      <c r="H107" s="1" t="str">
        <f t="shared" si="4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</row>
    <row r="108" spans="1:10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6"/>
      <c r="F108" s="2">
        <f>SUM($D$2:$D108)</f>
        <v>224606500</v>
      </c>
      <c r="H108" s="1" t="str">
        <f t="shared" si="4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</row>
    <row r="109" spans="1:10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/>
      <c r="F109" s="2">
        <f>SUM($D$2:$D109)</f>
        <v>226041500</v>
      </c>
      <c r="H109" s="1" t="str">
        <f t="shared" si="4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</row>
    <row r="110" spans="1:10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6"/>
      <c r="F110" s="2">
        <f>SUM($D$2:$D110)</f>
        <v>227985500</v>
      </c>
      <c r="H110" s="1" t="str">
        <f t="shared" si="4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</row>
    <row r="111" spans="1:10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/>
      <c r="F111" s="2">
        <f>SUM($D$2:$D111)</f>
        <v>230376500</v>
      </c>
      <c r="H111" s="1" t="str">
        <f t="shared" si="4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</row>
    <row r="112" spans="1:10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6"/>
      <c r="F112" s="2">
        <f>SUM($D$2:$D112)</f>
        <v>232907500</v>
      </c>
      <c r="H112" s="1" t="str">
        <f t="shared" si="4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</row>
    <row r="113" spans="1:10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/>
      <c r="F113" s="2">
        <f>SUM($D$2:$D113)</f>
        <v>235646500</v>
      </c>
      <c r="H113" s="1" t="str">
        <f t="shared" si="4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</row>
    <row r="114" spans="1:10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6"/>
      <c r="F114" s="2">
        <f>SUM($D$2:$D114)</f>
        <v>238868500</v>
      </c>
      <c r="H114" s="1" t="str">
        <f t="shared" si="4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</row>
    <row r="115" spans="1:10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/>
      <c r="F115" s="2">
        <f>SUM($D$2:$D115)</f>
        <v>241747500</v>
      </c>
      <c r="H115" s="1" t="str">
        <f t="shared" si="4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</row>
    <row r="116" spans="1:10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6"/>
      <c r="F116" s="2">
        <f>SUM($D$2:$D116)</f>
        <v>244970500</v>
      </c>
      <c r="H116" s="1" t="str">
        <f t="shared" si="4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</row>
    <row r="117" spans="1:10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/>
      <c r="F117" s="2">
        <f>SUM($D$2:$D117)</f>
        <v>248099500</v>
      </c>
      <c r="H117" s="1" t="str">
        <f t="shared" si="4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</row>
    <row r="118" spans="1:10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6"/>
      <c r="F118" s="2">
        <f>SUM($D$2:$D118)</f>
        <v>252126500</v>
      </c>
      <c r="H118" s="1" t="str">
        <f t="shared" si="4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</row>
    <row r="119" spans="1:10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/>
      <c r="F119" s="2">
        <f>SUM($D$2:$D119)</f>
        <v>255941500</v>
      </c>
      <c r="H119" s="1" t="str">
        <f t="shared" si="4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</row>
    <row r="120" spans="1:10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6"/>
      <c r="F120" s="2">
        <f>SUM($D$2:$D120)</f>
        <v>260553500</v>
      </c>
      <c r="H120" s="1" t="str">
        <f t="shared" si="4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</row>
    <row r="121" spans="1:10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/>
      <c r="F121" s="2">
        <f>SUM($D$2:$D121)</f>
        <v>265471500</v>
      </c>
      <c r="H121" s="1" t="str">
        <f t="shared" si="4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</row>
    <row r="122" spans="1:10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6"/>
      <c r="F122" s="2">
        <f>SUM($D$2:$D122)</f>
        <v>269509500</v>
      </c>
      <c r="H122" s="1" t="str">
        <f t="shared" si="4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</row>
    <row r="123" spans="1:10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/>
      <c r="F123" s="2">
        <f>SUM($D$2:$D123)</f>
        <v>274527500</v>
      </c>
      <c r="H123" s="1" t="str">
        <f t="shared" si="4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</row>
    <row r="124" spans="1:10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6"/>
      <c r="F124" s="2">
        <f>SUM($D$2:$D124)</f>
        <v>278140500</v>
      </c>
      <c r="H124" s="1" t="str">
        <f t="shared" si="4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</row>
    <row r="125" spans="1:10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/>
      <c r="F125" s="2">
        <f>SUM($D$2:$D125)</f>
        <v>282129500</v>
      </c>
      <c r="H125" s="1" t="str">
        <f t="shared" si="4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</row>
    <row r="126" spans="1:10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6"/>
      <c r="F126" s="2">
        <f>SUM($D$2:$D126)</f>
        <v>285557500</v>
      </c>
      <c r="H126" s="1" t="str">
        <f t="shared" si="4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</row>
    <row r="127" spans="1:10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4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</row>
    <row r="128" spans="1:10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6"/>
      <c r="F128" s="2">
        <f>SUM($D$2:$D128)</f>
        <v>292869500</v>
      </c>
      <c r="H128" s="1" t="str">
        <f t="shared" si="4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</row>
    <row r="129" spans="1:10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/>
      <c r="F129" s="2">
        <f>SUM($D$2:$D129)</f>
        <v>296754500</v>
      </c>
      <c r="H129" s="1" t="str">
        <f t="shared" si="4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</row>
    <row r="130" spans="1:10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6"/>
      <c r="F130" s="2">
        <f>SUM($D$2:$D130)</f>
        <v>300755500</v>
      </c>
      <c r="H130" s="1" t="str">
        <f t="shared" si="4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</row>
    <row r="131" spans="1:10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7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</row>
    <row r="132" spans="1:10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6"/>
      <c r="F132" s="2">
        <f>SUM($D$2:$D132)</f>
        <v>309702500</v>
      </c>
      <c r="H132" s="1" t="str">
        <f t="shared" si="7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</row>
    <row r="133" spans="1:10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/>
      <c r="F133" s="2">
        <f>SUM($D$2:$D133)</f>
        <v>313948500</v>
      </c>
      <c r="H133" s="1" t="str">
        <f t="shared" si="7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</row>
    <row r="134" spans="1:10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6"/>
      <c r="F134" s="2">
        <f>SUM($D$2:$D134)</f>
        <v>318569500</v>
      </c>
      <c r="H134" s="1" t="str">
        <f t="shared" si="7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</row>
    <row r="135" spans="1:10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/>
      <c r="F135" s="2">
        <f>SUM($D$2:$D135)</f>
        <v>322557500</v>
      </c>
      <c r="H135" s="1" t="str">
        <f t="shared" si="7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</row>
    <row r="136" spans="1:10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6"/>
      <c r="F136" s="2">
        <f>SUM($D$2:$D136)</f>
        <v>326606500</v>
      </c>
      <c r="H136" s="1" t="str">
        <f t="shared" si="7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</row>
    <row r="137" spans="1:10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/>
      <c r="F137" s="2">
        <f>SUM($D$2:$D137)</f>
        <v>330482500</v>
      </c>
      <c r="H137" s="1" t="str">
        <f t="shared" si="7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</row>
    <row r="138" spans="1:10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6"/>
      <c r="F138" s="2">
        <f>SUM($D$2:$D138)</f>
        <v>334372500</v>
      </c>
      <c r="H138" s="1" t="str">
        <f t="shared" si="7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</row>
    <row r="139" spans="1:10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/>
      <c r="F139" s="2">
        <f>SUM($D$2:$D139)</f>
        <v>337598500</v>
      </c>
      <c r="H139" s="1" t="str">
        <f t="shared" si="7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</row>
    <row r="140" spans="1:10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6"/>
      <c r="F140" s="2">
        <f>SUM($D$2:$D140)</f>
        <v>341214500</v>
      </c>
      <c r="H140" s="1" t="str">
        <f t="shared" si="7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</row>
    <row r="141" spans="1:10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/>
      <c r="F141" s="2">
        <f>SUM($D$2:$D141)</f>
        <v>344440500</v>
      </c>
      <c r="H141" s="1" t="str">
        <f t="shared" si="7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</row>
    <row r="142" spans="1:10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6"/>
      <c r="F142" s="2">
        <f>SUM($D$2:$D142)</f>
        <v>347585500</v>
      </c>
      <c r="H142" s="1" t="str">
        <f t="shared" si="7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</row>
    <row r="143" spans="1:10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/>
      <c r="F143" s="2">
        <f>SUM($D$2:$D143)</f>
        <v>350503500</v>
      </c>
      <c r="H143" s="1" t="str">
        <f t="shared" si="7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</row>
    <row r="144" spans="1:10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6"/>
      <c r="F144" s="2">
        <f>SUM($D$2:$D144)</f>
        <v>353998500</v>
      </c>
      <c r="H144" s="1" t="str">
        <f t="shared" si="7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</row>
    <row r="145" spans="1:10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/>
      <c r="F145" s="2">
        <f>SUM($D$2:$D145)</f>
        <v>357082500</v>
      </c>
      <c r="H145" s="1" t="str">
        <f t="shared" si="7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</row>
    <row r="146" spans="1:10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6"/>
      <c r="F146" s="2">
        <f>SUM($D$2:$D146)</f>
        <v>360311500</v>
      </c>
      <c r="H146" s="1" t="str">
        <f t="shared" si="7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</row>
    <row r="147" spans="1:10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/>
      <c r="F147" s="2">
        <f>SUM($D$2:$D147)</f>
        <v>363029500</v>
      </c>
      <c r="H147" s="1" t="str">
        <f t="shared" si="7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</row>
    <row r="148" spans="1:10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6"/>
      <c r="F148" s="2">
        <f>SUM($D$2:$D148)</f>
        <v>365606500</v>
      </c>
      <c r="H148" s="1" t="str">
        <f t="shared" si="7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</row>
    <row r="149" spans="1:10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/>
      <c r="F149" s="2">
        <f>SUM($D$2:$D149)</f>
        <v>368573500</v>
      </c>
      <c r="H149" s="1" t="str">
        <f t="shared" si="7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</row>
    <row r="150" spans="1:10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6"/>
      <c r="F150" s="2">
        <f>SUM($D$2:$D150)</f>
        <v>371409500</v>
      </c>
      <c r="H150" s="1" t="str">
        <f t="shared" si="7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</row>
    <row r="151" spans="1:10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/>
      <c r="F151" s="2">
        <f>SUM($D$2:$D151)</f>
        <v>374794500</v>
      </c>
      <c r="H151" s="1" t="str">
        <f t="shared" si="7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</row>
    <row r="152" spans="1:10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6"/>
      <c r="F152" s="2">
        <f>SUM($D$2:$D152)</f>
        <v>378110500</v>
      </c>
      <c r="H152" s="1" t="str">
        <f t="shared" si="7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</row>
    <row r="153" spans="1:10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/>
      <c r="F153" s="2">
        <f>SUM($D$2:$D153)</f>
        <v>381122500</v>
      </c>
      <c r="H153" s="1" t="str">
        <f t="shared" si="7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</row>
    <row r="154" spans="1:10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7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</row>
    <row r="155" spans="1:10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7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</row>
    <row r="156" spans="1:10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7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</row>
    <row r="157" spans="1:10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7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</row>
    <row r="158" spans="1:10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7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</row>
    <row r="159" spans="1:10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7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</row>
    <row r="160" spans="1:10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7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</row>
    <row r="161" spans="1:13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7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</row>
    <row r="162" spans="1:13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7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</row>
    <row r="163" spans="1:13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7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</row>
    <row r="164" spans="1:13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7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</row>
    <row r="165" spans="1:13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7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M165" s="3">
        <f>SUM(E157:E183)</f>
        <v>33100000</v>
      </c>
    </row>
    <row r="166" spans="1:13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7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</row>
    <row r="167" spans="1:13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7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</row>
    <row r="168" spans="1:13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7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</row>
    <row r="169" spans="1:13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7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</row>
    <row r="170" spans="1:13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7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</row>
    <row r="171" spans="1:13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7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</row>
    <row r="172" spans="1:13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7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</row>
    <row r="173" spans="1:13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7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</row>
    <row r="174" spans="1:13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7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</row>
    <row r="175" spans="1:13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7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</row>
    <row r="176" spans="1:13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7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</row>
    <row r="177" spans="1:10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7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</row>
    <row r="178" spans="1:10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7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</row>
    <row r="179" spans="1:10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7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</row>
    <row r="180" spans="1:10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7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</row>
    <row r="181" spans="1:10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7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</row>
    <row r="182" spans="1:10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7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</row>
    <row r="183" spans="1:10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7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</row>
    <row r="184" spans="1:10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7"/>
        <v>Juli</v>
      </c>
      <c r="I184" s="2">
        <f>SUMIFS(Belanja[Pasar],Belanja[BULAN],H184)</f>
        <v>65091000</v>
      </c>
      <c r="J184" s="2" cm="1">
        <f t="array" ref="J184">_xlfn.XLOOKUP(TRUE,Belanja[BULAN]=H184,Belanja[TOTAL],,,-1)</f>
        <v>495181000</v>
      </c>
    </row>
    <row r="185" spans="1:10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7"/>
        <v>Juli</v>
      </c>
      <c r="I185" s="2">
        <f>SUMIFS(Belanja[Pasar],Belanja[BULAN],H185)</f>
        <v>65091000</v>
      </c>
      <c r="J185" s="2" cm="1">
        <f t="array" ref="J185">_xlfn.XLOOKUP(TRUE,Belanja[BULAN]=H185,Belanja[TOTAL],,,-1)</f>
        <v>495181000</v>
      </c>
    </row>
    <row r="186" spans="1:10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7"/>
        <v>Juli</v>
      </c>
      <c r="I186" s="2">
        <f>SUMIFS(Belanja[Pasar],Belanja[BULAN],H186)</f>
        <v>65091000</v>
      </c>
      <c r="J186" s="2" cm="1">
        <f t="array" ref="J186">_xlfn.XLOOKUP(TRUE,Belanja[BULAN]=H186,Belanja[TOTAL],,,-1)</f>
        <v>495181000</v>
      </c>
    </row>
    <row r="187" spans="1:10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7"/>
        <v>Juli</v>
      </c>
      <c r="I187" s="2">
        <f>SUMIFS(Belanja[Pasar],Belanja[BULAN],H187)</f>
        <v>65091000</v>
      </c>
      <c r="J187" s="2" cm="1">
        <f t="array" ref="J187">_xlfn.XLOOKUP(TRUE,Belanja[BULAN]=H187,Belanja[TOTAL],,,-1)</f>
        <v>495181000</v>
      </c>
    </row>
    <row r="188" spans="1:10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7"/>
        <v>Juli</v>
      </c>
      <c r="I188" s="2">
        <f>SUMIFS(Belanja[Pasar],Belanja[BULAN],H188)</f>
        <v>65091000</v>
      </c>
      <c r="J188" s="2" cm="1">
        <f t="array" ref="J188">_xlfn.XLOOKUP(TRUE,Belanja[BULAN]=H188,Belanja[TOTAL],,,-1)</f>
        <v>495181000</v>
      </c>
    </row>
    <row r="189" spans="1:10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7"/>
        <v>Juli</v>
      </c>
      <c r="I189" s="2">
        <f>SUMIFS(Belanja[Pasar],Belanja[BULAN],H189)</f>
        <v>65091000</v>
      </c>
      <c r="J189" s="2" cm="1">
        <f t="array" ref="J189">_xlfn.XLOOKUP(TRUE,Belanja[BULAN]=H189,Belanja[TOTAL],,,-1)</f>
        <v>495181000</v>
      </c>
    </row>
    <row r="190" spans="1:10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7"/>
        <v>Juli</v>
      </c>
      <c r="I190" s="2">
        <f>SUMIFS(Belanja[Pasar],Belanja[BULAN],H190)</f>
        <v>65091000</v>
      </c>
      <c r="J190" s="2" cm="1">
        <f t="array" ref="J190">_xlfn.XLOOKUP(TRUE,Belanja[BULAN]=H190,Belanja[TOTAL],,,-1)</f>
        <v>495181000</v>
      </c>
    </row>
    <row r="191" spans="1:10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7"/>
        <v>Juli</v>
      </c>
      <c r="I191" s="2">
        <f>SUMIFS(Belanja[Pasar],Belanja[BULAN],H191)</f>
        <v>65091000</v>
      </c>
      <c r="J191" s="2" cm="1">
        <f t="array" ref="J191">_xlfn.XLOOKUP(TRUE,Belanja[BULAN]=H191,Belanja[TOTAL],,,-1)</f>
        <v>495181000</v>
      </c>
    </row>
    <row r="192" spans="1:10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7"/>
        <v>Juli</v>
      </c>
      <c r="I192" s="2">
        <f>SUMIFS(Belanja[Pasar],Belanja[BULAN],H192)</f>
        <v>65091000</v>
      </c>
      <c r="J192" s="2" cm="1">
        <f t="array" ref="J192">_xlfn.XLOOKUP(TRUE,Belanja[BULAN]=H192,Belanja[TOTAL],,,-1)</f>
        <v>495181000</v>
      </c>
    </row>
    <row r="193" spans="1:10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7"/>
        <v>Juli</v>
      </c>
      <c r="I193" s="2">
        <f>SUMIFS(Belanja[Pasar],Belanja[BULAN],H193)</f>
        <v>65091000</v>
      </c>
      <c r="J193" s="2" cm="1">
        <f t="array" ref="J193">_xlfn.XLOOKUP(TRUE,Belanja[BULAN]=H193,Belanja[TOTAL],,,-1)</f>
        <v>495181000</v>
      </c>
    </row>
    <row r="194" spans="1:10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6">
        <v>3801000</v>
      </c>
      <c r="F194" s="2">
        <f>SUM($D$2:$D194)</f>
        <v>451938000</v>
      </c>
      <c r="H194" s="1" t="str">
        <f t="shared" si="7"/>
        <v>Juli</v>
      </c>
      <c r="I194" s="2">
        <f>SUMIFS(Belanja[Pasar],Belanja[BULAN],H194)</f>
        <v>65091000</v>
      </c>
      <c r="J194" s="2" cm="1">
        <f t="array" ref="J194">_xlfn.XLOOKUP(TRUE,Belanja[BULAN]=H194,Belanja[TOTAL],,,-1)</f>
        <v>495181000</v>
      </c>
    </row>
    <row r="195" spans="1:10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v>3778000</v>
      </c>
      <c r="F195" s="2">
        <f>SUM($D$2:$D195)</f>
        <v>453782000</v>
      </c>
      <c r="H195" s="1" t="str">
        <f t="shared" ref="H195:H258" si="10">B195</f>
        <v>Juli</v>
      </c>
      <c r="I195" s="2">
        <f>SUMIFS(Belanja[Pasar],Belanja[BULAN],H195)</f>
        <v>65091000</v>
      </c>
      <c r="J195" s="2" cm="1">
        <f t="array" ref="J195">_xlfn.XLOOKUP(TRUE,Belanja[BULAN]=H195,Belanja[TOTAL],,,-1)</f>
        <v>495181000</v>
      </c>
    </row>
    <row r="196" spans="1:10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6">
        <v>3400000</v>
      </c>
      <c r="F196" s="2">
        <f>SUM($D$2:$D196)</f>
        <v>456239000</v>
      </c>
      <c r="H196" s="1" t="str">
        <f t="shared" si="10"/>
        <v>Juli</v>
      </c>
      <c r="I196" s="2">
        <f>SUMIFS(Belanja[Pasar],Belanja[BULAN],H196)</f>
        <v>65091000</v>
      </c>
      <c r="J196" s="2" cm="1">
        <f t="array" ref="J196">_xlfn.XLOOKUP(TRUE,Belanja[BULAN]=H196,Belanja[TOTAL],,,-1)</f>
        <v>495181000</v>
      </c>
    </row>
    <row r="197" spans="1:10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v>1269000</v>
      </c>
      <c r="F197" s="2">
        <f>SUM($D$2:$D197)</f>
        <v>458583000</v>
      </c>
      <c r="H197" s="1" t="str">
        <f t="shared" si="10"/>
        <v>Juli</v>
      </c>
      <c r="I197" s="2">
        <f>SUMIFS(Belanja[Pasar],Belanja[BULAN],H197)</f>
        <v>65091000</v>
      </c>
      <c r="J197" s="2" cm="1">
        <f t="array" ref="J197">_xlfn.XLOOKUP(TRUE,Belanja[BULAN]=H197,Belanja[TOTAL],,,-1)</f>
        <v>495181000</v>
      </c>
    </row>
    <row r="198" spans="1:10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6">
        <v>3175000</v>
      </c>
      <c r="F198" s="2">
        <f>SUM($D$2:$D198)</f>
        <v>460615000</v>
      </c>
      <c r="H198" s="1" t="str">
        <f t="shared" si="10"/>
        <v>Juli</v>
      </c>
      <c r="I198" s="2">
        <f>SUMIFS(Belanja[Pasar],Belanja[BULAN],H198)</f>
        <v>65091000</v>
      </c>
      <c r="J198" s="2" cm="1">
        <f t="array" ref="J198">_xlfn.XLOOKUP(TRUE,Belanja[BULAN]=H198,Belanja[TOTAL],,,-1)</f>
        <v>495181000</v>
      </c>
    </row>
    <row r="199" spans="1:10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v>3292000</v>
      </c>
      <c r="F199" s="2">
        <f>SUM($D$2:$D199)</f>
        <v>463718000</v>
      </c>
      <c r="H199" s="1" t="str">
        <f t="shared" si="10"/>
        <v>Juli</v>
      </c>
      <c r="I199" s="2">
        <f>SUMIFS(Belanja[Pasar],Belanja[BULAN],H199)</f>
        <v>65091000</v>
      </c>
      <c r="J199" s="2" cm="1">
        <f t="array" ref="J199">_xlfn.XLOOKUP(TRUE,Belanja[BULAN]=H199,Belanja[TOTAL],,,-1)</f>
        <v>495181000</v>
      </c>
    </row>
    <row r="200" spans="1:10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6">
        <v>2500000</v>
      </c>
      <c r="F200" s="2">
        <f>SUM($D$2:$D200)</f>
        <v>466458000</v>
      </c>
      <c r="H200" s="1" t="str">
        <f t="shared" si="10"/>
        <v>Juli</v>
      </c>
      <c r="I200" s="2">
        <f>SUMIFS(Belanja[Pasar],Belanja[BULAN],H200)</f>
        <v>65091000</v>
      </c>
      <c r="J200" s="2" cm="1">
        <f t="array" ref="J200">_xlfn.XLOOKUP(TRUE,Belanja[BULAN]=H200,Belanja[TOTAL],,,-1)</f>
        <v>495181000</v>
      </c>
    </row>
    <row r="201" spans="1:10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v>1838000</v>
      </c>
      <c r="F201" s="2">
        <f>SUM($D$2:$D201)</f>
        <v>468576000</v>
      </c>
      <c r="H201" s="1" t="str">
        <f t="shared" si="10"/>
        <v>Juli</v>
      </c>
      <c r="I201" s="2">
        <f>SUMIFS(Belanja[Pasar],Belanja[BULAN],H201)</f>
        <v>65091000</v>
      </c>
      <c r="J201" s="2" cm="1">
        <f t="array" ref="J201">_xlfn.XLOOKUP(TRUE,Belanja[BULAN]=H201,Belanja[TOTAL],,,-1)</f>
        <v>495181000</v>
      </c>
    </row>
    <row r="202" spans="1:10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6">
        <v>2800000</v>
      </c>
      <c r="F202" s="2">
        <f>SUM($D$2:$D202)</f>
        <v>471067000</v>
      </c>
      <c r="H202" s="1" t="str">
        <f t="shared" si="10"/>
        <v>Juli</v>
      </c>
      <c r="I202" s="2">
        <f>SUMIFS(Belanja[Pasar],Belanja[BULAN],H202)</f>
        <v>65091000</v>
      </c>
      <c r="J202" s="2" cm="1">
        <f t="array" ref="J202">_xlfn.XLOOKUP(TRUE,Belanja[BULAN]=H202,Belanja[TOTAL],,,-1)</f>
        <v>495181000</v>
      </c>
    </row>
    <row r="203" spans="1:10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v>3419000</v>
      </c>
      <c r="F203" s="2">
        <f>SUM($D$2:$D203)</f>
        <v>473366000</v>
      </c>
      <c r="H203" s="1" t="str">
        <f t="shared" si="10"/>
        <v>Juli</v>
      </c>
      <c r="I203" s="2">
        <f>SUMIFS(Belanja[Pasar],Belanja[BULAN],H203)</f>
        <v>65091000</v>
      </c>
      <c r="J203" s="2" cm="1">
        <f t="array" ref="J203">_xlfn.XLOOKUP(TRUE,Belanja[BULAN]=H203,Belanja[TOTAL],,,-1)</f>
        <v>495181000</v>
      </c>
    </row>
    <row r="204" spans="1:10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6">
        <v>3328000</v>
      </c>
      <c r="F204" s="2">
        <f>SUM($D$2:$D204)</f>
        <v>475089000</v>
      </c>
      <c r="H204" s="1" t="str">
        <f t="shared" si="10"/>
        <v>Juli</v>
      </c>
      <c r="I204" s="2">
        <f>SUMIFS(Belanja[Pasar],Belanja[BULAN],H204)</f>
        <v>65091000</v>
      </c>
      <c r="J204" s="2" cm="1">
        <f t="array" ref="J204">_xlfn.XLOOKUP(TRUE,Belanja[BULAN]=H204,Belanja[TOTAL],,,-1)</f>
        <v>495181000</v>
      </c>
    </row>
    <row r="205" spans="1:10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v>3487000</v>
      </c>
      <c r="F205" s="2">
        <f>SUM($D$2:$D205)</f>
        <v>477178000</v>
      </c>
      <c r="H205" s="1" t="str">
        <f t="shared" si="10"/>
        <v>Juli</v>
      </c>
      <c r="I205" s="2">
        <f>SUMIFS(Belanja[Pasar],Belanja[BULAN],H205)</f>
        <v>65091000</v>
      </c>
      <c r="J205" s="2" cm="1">
        <f t="array" ref="J205">_xlfn.XLOOKUP(TRUE,Belanja[BULAN]=H205,Belanja[TOTAL],,,-1)</f>
        <v>495181000</v>
      </c>
    </row>
    <row r="206" spans="1:10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6">
        <v>2831000</v>
      </c>
      <c r="F206" s="2">
        <f>SUM($D$2:$D206)</f>
        <v>479331000</v>
      </c>
      <c r="H206" s="1" t="str">
        <f t="shared" si="10"/>
        <v>Juli</v>
      </c>
      <c r="I206" s="2">
        <f>SUMIFS(Belanja[Pasar],Belanja[BULAN],H206)</f>
        <v>65091000</v>
      </c>
      <c r="J206" s="2" cm="1">
        <f t="array" ref="J206">_xlfn.XLOOKUP(TRUE,Belanja[BULAN]=H206,Belanja[TOTAL],,,-1)</f>
        <v>495181000</v>
      </c>
    </row>
    <row r="207" spans="1:10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v>3137000</v>
      </c>
      <c r="F207" s="2">
        <f>SUM($D$2:$D207)</f>
        <v>481796000</v>
      </c>
      <c r="H207" s="1" t="str">
        <f t="shared" si="10"/>
        <v>Juli</v>
      </c>
      <c r="I207" s="2">
        <f>SUMIFS(Belanja[Pasar],Belanja[BULAN],H207)</f>
        <v>65091000</v>
      </c>
      <c r="J207" s="2" cm="1">
        <f t="array" ref="J207">_xlfn.XLOOKUP(TRUE,Belanja[BULAN]=H207,Belanja[TOTAL],,,-1)</f>
        <v>495181000</v>
      </c>
    </row>
    <row r="208" spans="1:10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6">
        <v>3399000</v>
      </c>
      <c r="F208" s="2">
        <f>SUM($D$2:$D208)</f>
        <v>483604000</v>
      </c>
      <c r="H208" s="1" t="str">
        <f t="shared" si="10"/>
        <v>Juli</v>
      </c>
      <c r="I208" s="2">
        <f>SUMIFS(Belanja[Pasar],Belanja[BULAN],H208)</f>
        <v>65091000</v>
      </c>
      <c r="J208" s="2" cm="1">
        <f t="array" ref="J208">_xlfn.XLOOKUP(TRUE,Belanja[BULAN]=H208,Belanja[TOTAL],,,-1)</f>
        <v>495181000</v>
      </c>
    </row>
    <row r="209" spans="1:10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v>3316000</v>
      </c>
      <c r="F209" s="2">
        <f>SUM($D$2:$D209)</f>
        <v>485421000</v>
      </c>
      <c r="H209" s="1" t="str">
        <f t="shared" si="10"/>
        <v>Juli</v>
      </c>
      <c r="I209" s="2">
        <f>SUMIFS(Belanja[Pasar],Belanja[BULAN],H209)</f>
        <v>65091000</v>
      </c>
      <c r="J209" s="2" cm="1">
        <f t="array" ref="J209">_xlfn.XLOOKUP(TRUE,Belanja[BULAN]=H209,Belanja[TOTAL],,,-1)</f>
        <v>495181000</v>
      </c>
    </row>
    <row r="210" spans="1:10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6">
        <v>2562000</v>
      </c>
      <c r="F210" s="2">
        <f>SUM($D$2:$D210)</f>
        <v>487498000</v>
      </c>
      <c r="H210" s="1" t="str">
        <f t="shared" si="10"/>
        <v>Juli</v>
      </c>
      <c r="I210" s="2">
        <f>SUMIFS(Belanja[Pasar],Belanja[BULAN],H210)</f>
        <v>65091000</v>
      </c>
      <c r="J210" s="2" cm="1">
        <f t="array" ref="J210">_xlfn.XLOOKUP(TRUE,Belanja[BULAN]=H210,Belanja[TOTAL],,,-1)</f>
        <v>495181000</v>
      </c>
    </row>
    <row r="211" spans="1:10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v>2137000</v>
      </c>
      <c r="F211" s="2">
        <f>SUM($D$2:$D211)</f>
        <v>489259000</v>
      </c>
      <c r="H211" s="1" t="str">
        <f t="shared" si="10"/>
        <v>Juli</v>
      </c>
      <c r="I211" s="2">
        <f>SUMIFS(Belanja[Pasar],Belanja[BULAN],H211)</f>
        <v>65091000</v>
      </c>
      <c r="J211" s="2" cm="1">
        <f t="array" ref="J211">_xlfn.XLOOKUP(TRUE,Belanja[BULAN]=H211,Belanja[TOTAL],,,-1)</f>
        <v>495181000</v>
      </c>
    </row>
    <row r="212" spans="1:10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6">
        <v>2500000</v>
      </c>
      <c r="F212" s="2">
        <f>SUM($D$2:$D212)</f>
        <v>491319000</v>
      </c>
      <c r="H212" s="1" t="str">
        <f t="shared" si="10"/>
        <v>Juli</v>
      </c>
      <c r="I212" s="2">
        <f>SUMIFS(Belanja[Pasar],Belanja[BULAN],H212)</f>
        <v>65091000</v>
      </c>
      <c r="J212" s="2" cm="1">
        <f t="array" ref="J212">_xlfn.XLOOKUP(TRUE,Belanja[BULAN]=H212,Belanja[TOTAL],,,-1)</f>
        <v>495181000</v>
      </c>
    </row>
    <row r="213" spans="1:10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v>2764000</v>
      </c>
      <c r="F213" s="2">
        <f>SUM($D$2:$D213)</f>
        <v>493170000</v>
      </c>
      <c r="H213" s="1" t="str">
        <f t="shared" si="10"/>
        <v>Juli</v>
      </c>
      <c r="I213" s="2">
        <f>SUMIFS(Belanja[Pasar],Belanja[BULAN],H213)</f>
        <v>65091000</v>
      </c>
      <c r="J213" s="2" cm="1">
        <f t="array" ref="J213">_xlfn.XLOOKUP(TRUE,Belanja[BULAN]=H213,Belanja[TOTAL],,,-1)</f>
        <v>495181000</v>
      </c>
    </row>
    <row r="214" spans="1:10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6">
        <v>2449000</v>
      </c>
      <c r="F214" s="2">
        <f>SUM($D$2:$D214)</f>
        <v>495181000</v>
      </c>
      <c r="H214" s="1" t="str">
        <f t="shared" si="10"/>
        <v>Juli</v>
      </c>
      <c r="I214" s="2">
        <f>SUMIFS(Belanja[Pasar],Belanja[BULAN],H214)</f>
        <v>65091000</v>
      </c>
      <c r="J214" s="2" cm="1">
        <f t="array" ref="J214">_xlfn.XLOOKUP(TRUE,Belanja[BULAN]=H214,Belanja[TOTAL],,,-1)</f>
        <v>495181000</v>
      </c>
    </row>
    <row r="215" spans="1:10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v>2343000</v>
      </c>
      <c r="F215" s="2">
        <f>SUM($D$2:$D215)</f>
        <v>497208000</v>
      </c>
      <c r="H215" s="1" t="str">
        <f t="shared" si="10"/>
        <v>Agustus</v>
      </c>
      <c r="I215" s="2">
        <f>SUMIFS(Belanja[Pasar],Belanja[BULAN],H215)</f>
        <v>61125000</v>
      </c>
      <c r="J215" s="2" cm="1">
        <f t="array" ref="J215">_xlfn.XLOOKUP(TRUE,Belanja[BULAN]=H215,Belanja[TOTAL],,,-1)</f>
        <v>556306000</v>
      </c>
    </row>
    <row r="216" spans="1:10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6">
        <v>2634000</v>
      </c>
      <c r="F216" s="2">
        <f>SUM($D$2:$D216)</f>
        <v>499446000</v>
      </c>
      <c r="H216" s="1" t="str">
        <f t="shared" si="10"/>
        <v>Agustus</v>
      </c>
      <c r="I216" s="2">
        <f>SUMIFS(Belanja[Pasar],Belanja[BULAN],H216)</f>
        <v>61125000</v>
      </c>
      <c r="J216" s="2" cm="1">
        <f t="array" ref="J216">_xlfn.XLOOKUP(TRUE,Belanja[BULAN]=H216,Belanja[TOTAL],,,-1)</f>
        <v>556306000</v>
      </c>
    </row>
    <row r="217" spans="1:10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v>2700000</v>
      </c>
      <c r="F217" s="2">
        <f>SUM($D$2:$D217)</f>
        <v>501917000</v>
      </c>
      <c r="H217" s="1" t="str">
        <f t="shared" si="10"/>
        <v>Agustus</v>
      </c>
      <c r="I217" s="2">
        <f>SUMIFS(Belanja[Pasar],Belanja[BULAN],H217)</f>
        <v>61125000</v>
      </c>
      <c r="J217" s="2" cm="1">
        <f t="array" ref="J217">_xlfn.XLOOKUP(TRUE,Belanja[BULAN]=H217,Belanja[TOTAL],,,-1)</f>
        <v>556306000</v>
      </c>
    </row>
    <row r="218" spans="1:10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6">
        <v>2640000</v>
      </c>
      <c r="F218" s="2">
        <f>SUM($D$2:$D218)</f>
        <v>504099000</v>
      </c>
      <c r="H218" s="1" t="str">
        <f t="shared" si="10"/>
        <v>Agustus</v>
      </c>
      <c r="I218" s="2">
        <f>SUMIFS(Belanja[Pasar],Belanja[BULAN],H218)</f>
        <v>61125000</v>
      </c>
      <c r="J218" s="2" cm="1">
        <f t="array" ref="J218">_xlfn.XLOOKUP(TRUE,Belanja[BULAN]=H218,Belanja[TOTAL],,,-1)</f>
        <v>556306000</v>
      </c>
    </row>
    <row r="219" spans="1:10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v>2459000</v>
      </c>
      <c r="F219" s="2">
        <f>SUM($D$2:$D219)</f>
        <v>506470000</v>
      </c>
      <c r="H219" s="1" t="str">
        <f t="shared" si="10"/>
        <v>Agustus</v>
      </c>
      <c r="I219" s="2">
        <f>SUMIFS(Belanja[Pasar],Belanja[BULAN],H219)</f>
        <v>61125000</v>
      </c>
      <c r="J219" s="2" cm="1">
        <f t="array" ref="J219">_xlfn.XLOOKUP(TRUE,Belanja[BULAN]=H219,Belanja[TOTAL],,,-1)</f>
        <v>556306000</v>
      </c>
    </row>
    <row r="220" spans="1:10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6">
        <v>2516000</v>
      </c>
      <c r="F220" s="2">
        <f>SUM($D$2:$D220)</f>
        <v>508662000</v>
      </c>
      <c r="H220" s="1" t="str">
        <f t="shared" si="10"/>
        <v>Agustus</v>
      </c>
      <c r="I220" s="2">
        <f>SUMIFS(Belanja[Pasar],Belanja[BULAN],H220)</f>
        <v>61125000</v>
      </c>
      <c r="J220" s="2" cm="1">
        <f t="array" ref="J220">_xlfn.XLOOKUP(TRUE,Belanja[BULAN]=H220,Belanja[TOTAL],,,-1)</f>
        <v>556306000</v>
      </c>
    </row>
    <row r="221" spans="1:10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v>3123000</v>
      </c>
      <c r="F221" s="2">
        <f>SUM($D$2:$D221)</f>
        <v>510652000</v>
      </c>
      <c r="H221" s="1" t="str">
        <f t="shared" si="10"/>
        <v>Agustus</v>
      </c>
      <c r="I221" s="2">
        <f>SUMIFS(Belanja[Pasar],Belanja[BULAN],H221)</f>
        <v>61125000</v>
      </c>
      <c r="J221" s="2" cm="1">
        <f t="array" ref="J221">_xlfn.XLOOKUP(TRUE,Belanja[BULAN]=H221,Belanja[TOTAL],,,-1)</f>
        <v>556306000</v>
      </c>
    </row>
    <row r="222" spans="1:10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6">
        <v>2737000</v>
      </c>
      <c r="F222" s="2">
        <f>SUM($D$2:$D222)</f>
        <v>512569000</v>
      </c>
      <c r="H222" s="1" t="str">
        <f t="shared" si="10"/>
        <v>Agustus</v>
      </c>
      <c r="I222" s="2">
        <f>SUMIFS(Belanja[Pasar],Belanja[BULAN],H222)</f>
        <v>61125000</v>
      </c>
      <c r="J222" s="2" cm="1">
        <f t="array" ref="J222">_xlfn.XLOOKUP(TRUE,Belanja[BULAN]=H222,Belanja[TOTAL],,,-1)</f>
        <v>556306000</v>
      </c>
    </row>
    <row r="223" spans="1:10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v>3285000</v>
      </c>
      <c r="F223" s="2">
        <f>SUM($D$2:$D223)</f>
        <v>514767000</v>
      </c>
      <c r="H223" s="1" t="str">
        <f t="shared" si="10"/>
        <v>Agustus</v>
      </c>
      <c r="I223" s="2">
        <f>SUMIFS(Belanja[Pasar],Belanja[BULAN],H223)</f>
        <v>61125000</v>
      </c>
      <c r="J223" s="2" cm="1">
        <f t="array" ref="J223">_xlfn.XLOOKUP(TRUE,Belanja[BULAN]=H223,Belanja[TOTAL],,,-1)</f>
        <v>556306000</v>
      </c>
    </row>
    <row r="224" spans="1:10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2160000</v>
      </c>
      <c r="E224" s="6">
        <v>2635000</v>
      </c>
      <c r="F224" s="2">
        <f>SUM($D$2:$D224)</f>
        <v>516927000</v>
      </c>
      <c r="H224" s="1" t="str">
        <f t="shared" si="10"/>
        <v>Agustus</v>
      </c>
      <c r="I224" s="2">
        <f>SUMIFS(Belanja[Pasar],Belanja[BULAN],H224)</f>
        <v>61125000</v>
      </c>
      <c r="J224" s="2" cm="1">
        <f t="array" ref="J224">_xlfn.XLOOKUP(TRUE,Belanja[BULAN]=H224,Belanja[TOTAL],,,-1)</f>
        <v>556306000</v>
      </c>
    </row>
    <row r="225" spans="1:10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v>1873000</v>
      </c>
      <c r="F225" s="2">
        <f>SUM($D$2:$D225)</f>
        <v>519309000</v>
      </c>
      <c r="H225" s="1" t="str">
        <f t="shared" si="10"/>
        <v>Agustus</v>
      </c>
      <c r="I225" s="2">
        <f>SUMIFS(Belanja[Pasar],Belanja[BULAN],H225)</f>
        <v>61125000</v>
      </c>
      <c r="J225" s="2" cm="1">
        <f t="array" ref="J225">_xlfn.XLOOKUP(TRUE,Belanja[BULAN]=H225,Belanja[TOTAL],,,-1)</f>
        <v>556306000</v>
      </c>
    </row>
    <row r="226" spans="1:10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6">
        <v>2666000</v>
      </c>
      <c r="F226" s="2">
        <f>SUM($D$2:$D226)</f>
        <v>521491000</v>
      </c>
      <c r="H226" s="1" t="str">
        <f t="shared" si="10"/>
        <v>Agustus</v>
      </c>
      <c r="I226" s="2">
        <f>SUMIFS(Belanja[Pasar],Belanja[BULAN],H226)</f>
        <v>61125000</v>
      </c>
      <c r="J226" s="2" cm="1">
        <f t="array" ref="J226">_xlfn.XLOOKUP(TRUE,Belanja[BULAN]=H226,Belanja[TOTAL],,,-1)</f>
        <v>556306000</v>
      </c>
    </row>
    <row r="227" spans="1:10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v>3401000</v>
      </c>
      <c r="F227" s="2">
        <f>SUM($D$2:$D227)</f>
        <v>523477000</v>
      </c>
      <c r="H227" s="1" t="str">
        <f t="shared" si="10"/>
        <v>Agustus</v>
      </c>
      <c r="I227" s="2">
        <f>SUMIFS(Belanja[Pasar],Belanja[BULAN],H227)</f>
        <v>61125000</v>
      </c>
      <c r="J227" s="2" cm="1">
        <f t="array" ref="J227">_xlfn.XLOOKUP(TRUE,Belanja[BULAN]=H227,Belanja[TOTAL],,,-1)</f>
        <v>556306000</v>
      </c>
    </row>
    <row r="228" spans="1:10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6">
        <v>3360000</v>
      </c>
      <c r="F228" s="2">
        <f>SUM($D$2:$D228)</f>
        <v>525459000</v>
      </c>
      <c r="H228" s="1" t="str">
        <f t="shared" si="10"/>
        <v>Agustus</v>
      </c>
      <c r="I228" s="2">
        <f>SUMIFS(Belanja[Pasar],Belanja[BULAN],H228)</f>
        <v>61125000</v>
      </c>
      <c r="J228" s="2" cm="1">
        <f t="array" ref="J228">_xlfn.XLOOKUP(TRUE,Belanja[BULAN]=H228,Belanja[TOTAL],,,-1)</f>
        <v>556306000</v>
      </c>
    </row>
    <row r="229" spans="1:10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v>2737000</v>
      </c>
      <c r="F229" s="2">
        <f>SUM($D$2:$D229)</f>
        <v>527240000</v>
      </c>
      <c r="H229" s="1" t="str">
        <f t="shared" si="10"/>
        <v>Agustus</v>
      </c>
      <c r="I229" s="2">
        <f>SUMIFS(Belanja[Pasar],Belanja[BULAN],H229)</f>
        <v>61125000</v>
      </c>
      <c r="J229" s="2" cm="1">
        <f t="array" ref="J229">_xlfn.XLOOKUP(TRUE,Belanja[BULAN]=H229,Belanja[TOTAL],,,-1)</f>
        <v>556306000</v>
      </c>
    </row>
    <row r="230" spans="1:10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6">
        <v>2560000</v>
      </c>
      <c r="F230" s="2">
        <f>SUM($D$2:$D230)</f>
        <v>528934000</v>
      </c>
      <c r="H230" s="1" t="str">
        <f t="shared" si="10"/>
        <v>Agustus</v>
      </c>
      <c r="I230" s="2">
        <f>SUMIFS(Belanja[Pasar],Belanja[BULAN],H230)</f>
        <v>61125000</v>
      </c>
      <c r="J230" s="2" cm="1">
        <f t="array" ref="J230">_xlfn.XLOOKUP(TRUE,Belanja[BULAN]=H230,Belanja[TOTAL],,,-1)</f>
        <v>556306000</v>
      </c>
    </row>
    <row r="231" spans="1:10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v>1200000</v>
      </c>
      <c r="F231" s="2">
        <f>SUM($D$2:$D231)</f>
        <v>530882000</v>
      </c>
      <c r="H231" s="1" t="str">
        <f t="shared" si="10"/>
        <v>Agustus</v>
      </c>
      <c r="I231" s="2">
        <f>SUMIFS(Belanja[Pasar],Belanja[BULAN],H231)</f>
        <v>61125000</v>
      </c>
      <c r="J231" s="2" cm="1">
        <f t="array" ref="J231">_xlfn.XLOOKUP(TRUE,Belanja[BULAN]=H231,Belanja[TOTAL],,,-1)</f>
        <v>556306000</v>
      </c>
    </row>
    <row r="232" spans="1:10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6">
        <v>2094000</v>
      </c>
      <c r="F232" s="2">
        <f>SUM($D$2:$D232)</f>
        <v>532192000</v>
      </c>
      <c r="H232" s="1" t="str">
        <f t="shared" si="10"/>
        <v>Agustus</v>
      </c>
      <c r="I232" s="2">
        <f>SUMIFS(Belanja[Pasar],Belanja[BULAN],H232)</f>
        <v>61125000</v>
      </c>
      <c r="J232" s="2" cm="1">
        <f t="array" ref="J232">_xlfn.XLOOKUP(TRUE,Belanja[BULAN]=H232,Belanja[TOTAL],,,-1)</f>
        <v>556306000</v>
      </c>
    </row>
    <row r="233" spans="1:10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v>2324000</v>
      </c>
      <c r="F233" s="2">
        <f>SUM($D$2:$D233)</f>
        <v>533933000</v>
      </c>
      <c r="H233" s="1" t="str">
        <f t="shared" si="10"/>
        <v>Agustus</v>
      </c>
      <c r="I233" s="2">
        <f>SUMIFS(Belanja[Pasar],Belanja[BULAN],H233)</f>
        <v>61125000</v>
      </c>
      <c r="J233" s="2" cm="1">
        <f t="array" ref="J233">_xlfn.XLOOKUP(TRUE,Belanja[BULAN]=H233,Belanja[TOTAL],,,-1)</f>
        <v>556306000</v>
      </c>
    </row>
    <row r="234" spans="1:10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6">
        <v>1328000</v>
      </c>
      <c r="F234" s="2">
        <f>SUM($D$2:$D234)</f>
        <v>536020000</v>
      </c>
      <c r="H234" s="1" t="str">
        <f t="shared" si="10"/>
        <v>Agustus</v>
      </c>
      <c r="I234" s="2">
        <f>SUMIFS(Belanja[Pasar],Belanja[BULAN],H234)</f>
        <v>61125000</v>
      </c>
      <c r="J234" s="2" cm="1">
        <f t="array" ref="J234">_xlfn.XLOOKUP(TRUE,Belanja[BULAN]=H234,Belanja[TOTAL],,,-1)</f>
        <v>556306000</v>
      </c>
    </row>
    <row r="235" spans="1:10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>
        <v>1599000</v>
      </c>
      <c r="E235" s="2">
        <v>2272000</v>
      </c>
      <c r="F235" s="2">
        <f>SUM($D$2:$D235)</f>
        <v>537619000</v>
      </c>
      <c r="H235" s="1" t="str">
        <f t="shared" si="10"/>
        <v>Agustus</v>
      </c>
      <c r="I235" s="2">
        <f>SUMIFS(Belanja[Pasar],Belanja[BULAN],H235)</f>
        <v>61125000</v>
      </c>
      <c r="J235" s="2" cm="1">
        <f t="array" ref="J235">_xlfn.XLOOKUP(TRUE,Belanja[BULAN]=H235,Belanja[TOTAL],,,-1)</f>
        <v>556306000</v>
      </c>
    </row>
    <row r="236" spans="1:10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>
        <v>1924000</v>
      </c>
      <c r="E236" s="6">
        <v>2151000</v>
      </c>
      <c r="F236" s="2">
        <f>SUM($D$2:$D236)</f>
        <v>539543000</v>
      </c>
      <c r="H236" s="1" t="str">
        <f t="shared" si="10"/>
        <v>Agustus</v>
      </c>
      <c r="I236" s="2">
        <f>SUMIFS(Belanja[Pasar],Belanja[BULAN],H236)</f>
        <v>61125000</v>
      </c>
      <c r="J236" s="2" cm="1">
        <f t="array" ref="J236">_xlfn.XLOOKUP(TRUE,Belanja[BULAN]=H236,Belanja[TOTAL],,,-1)</f>
        <v>556306000</v>
      </c>
    </row>
    <row r="237" spans="1:10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>
        <v>2030000</v>
      </c>
      <c r="E237" s="2">
        <v>2027000</v>
      </c>
      <c r="F237" s="2">
        <f>SUM($D$2:$D237)</f>
        <v>541573000</v>
      </c>
      <c r="H237" s="1" t="str">
        <f t="shared" si="10"/>
        <v>Agustus</v>
      </c>
      <c r="I237" s="2">
        <f>SUMIFS(Belanja[Pasar],Belanja[BULAN],H237)</f>
        <v>61125000</v>
      </c>
      <c r="J237" s="2" cm="1">
        <f t="array" ref="J237">_xlfn.XLOOKUP(TRUE,Belanja[BULAN]=H237,Belanja[TOTAL],,,-1)</f>
        <v>556306000</v>
      </c>
    </row>
    <row r="238" spans="1:10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>
        <v>2096000</v>
      </c>
      <c r="E238" s="6">
        <v>2078000</v>
      </c>
      <c r="F238" s="2">
        <f>SUM($D$2:$D238)</f>
        <v>543669000</v>
      </c>
      <c r="H238" s="1" t="str">
        <f t="shared" si="10"/>
        <v>Agustus</v>
      </c>
      <c r="I238" s="2">
        <f>SUMIFS(Belanja[Pasar],Belanja[BULAN],H238)</f>
        <v>61125000</v>
      </c>
      <c r="J238" s="2" cm="1">
        <f t="array" ref="J238">_xlfn.XLOOKUP(TRUE,Belanja[BULAN]=H238,Belanja[TOTAL],,,-1)</f>
        <v>556306000</v>
      </c>
    </row>
    <row r="239" spans="1:10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>
        <v>1974000</v>
      </c>
      <c r="E239" s="2">
        <v>1576000</v>
      </c>
      <c r="F239" s="2">
        <f>SUM($D$2:$D239)</f>
        <v>545643000</v>
      </c>
      <c r="H239" s="1" t="str">
        <f t="shared" si="10"/>
        <v>Agustus</v>
      </c>
      <c r="I239" s="2">
        <f>SUMIFS(Belanja[Pasar],Belanja[BULAN],H239)</f>
        <v>61125000</v>
      </c>
      <c r="J239" s="2" cm="1">
        <f t="array" ref="J239">_xlfn.XLOOKUP(TRUE,Belanja[BULAN]=H239,Belanja[TOTAL],,,-1)</f>
        <v>556306000</v>
      </c>
    </row>
    <row r="240" spans="1:10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>
        <v>1617000</v>
      </c>
      <c r="E240" s="6">
        <v>2165000</v>
      </c>
      <c r="F240" s="2">
        <f>SUM($D$2:$D240)</f>
        <v>547260000</v>
      </c>
      <c r="H240" s="1" t="str">
        <f t="shared" si="10"/>
        <v>Agustus</v>
      </c>
      <c r="I240" s="2">
        <f>SUMIFS(Belanja[Pasar],Belanja[BULAN],H240)</f>
        <v>61125000</v>
      </c>
      <c r="J240" s="2" cm="1">
        <f t="array" ref="J240">_xlfn.XLOOKUP(TRUE,Belanja[BULAN]=H240,Belanja[TOTAL],,,-1)</f>
        <v>556306000</v>
      </c>
    </row>
    <row r="241" spans="1:10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>
        <v>1788000</v>
      </c>
      <c r="E241" s="2">
        <v>2421000</v>
      </c>
      <c r="F241" s="2">
        <f>SUM($D$2:$D241)</f>
        <v>549048000</v>
      </c>
      <c r="H241" s="1" t="str">
        <f t="shared" si="10"/>
        <v>Agustus</v>
      </c>
      <c r="I241" s="2">
        <f>SUMIFS(Belanja[Pasar],Belanja[BULAN],H241)</f>
        <v>61125000</v>
      </c>
      <c r="J241" s="2" cm="1">
        <f t="array" ref="J241">_xlfn.XLOOKUP(TRUE,Belanja[BULAN]=H241,Belanja[TOTAL],,,-1)</f>
        <v>556306000</v>
      </c>
    </row>
    <row r="242" spans="1:10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>
        <v>1890000</v>
      </c>
      <c r="E242" s="6">
        <v>1656000</v>
      </c>
      <c r="F242" s="2">
        <f>SUM($D$2:$D242)</f>
        <v>550938000</v>
      </c>
      <c r="H242" s="1" t="str">
        <f t="shared" si="10"/>
        <v>Agustus</v>
      </c>
      <c r="I242" s="2">
        <f>SUMIFS(Belanja[Pasar],Belanja[BULAN],H242)</f>
        <v>61125000</v>
      </c>
      <c r="J242" s="2" cm="1">
        <f t="array" ref="J242">_xlfn.XLOOKUP(TRUE,Belanja[BULAN]=H242,Belanja[TOTAL],,,-1)</f>
        <v>556306000</v>
      </c>
    </row>
    <row r="243" spans="1:10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>
        <v>1524000</v>
      </c>
      <c r="E243" s="2">
        <v>1915000</v>
      </c>
      <c r="F243" s="2">
        <f>SUM($D$2:$D243)</f>
        <v>552462000</v>
      </c>
      <c r="H243" s="1" t="str">
        <f t="shared" si="10"/>
        <v>Agustus</v>
      </c>
      <c r="I243" s="2">
        <f>SUMIFS(Belanja[Pasar],Belanja[BULAN],H243)</f>
        <v>61125000</v>
      </c>
      <c r="J243" s="2" cm="1">
        <f t="array" ref="J243">_xlfn.XLOOKUP(TRUE,Belanja[BULAN]=H243,Belanja[TOTAL],,,-1)</f>
        <v>556306000</v>
      </c>
    </row>
    <row r="244" spans="1:10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>
        <v>2036000</v>
      </c>
      <c r="E244" s="6">
        <v>1567000</v>
      </c>
      <c r="F244" s="2">
        <f>SUM($D$2:$D244)</f>
        <v>554498000</v>
      </c>
      <c r="H244" s="1" t="str">
        <f t="shared" si="10"/>
        <v>Agustus</v>
      </c>
      <c r="I244" s="2">
        <f>SUMIFS(Belanja[Pasar],Belanja[BULAN],H244)</f>
        <v>61125000</v>
      </c>
      <c r="J244" s="2" cm="1">
        <f t="array" ref="J244">_xlfn.XLOOKUP(TRUE,Belanja[BULAN]=H244,Belanja[TOTAL],,,-1)</f>
        <v>556306000</v>
      </c>
    </row>
    <row r="245" spans="1:10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>
        <v>1808000</v>
      </c>
      <c r="E245" s="2">
        <v>1850000</v>
      </c>
      <c r="F245" s="2">
        <f>SUM($D$2:$D245)</f>
        <v>556306000</v>
      </c>
      <c r="H245" s="1" t="str">
        <f t="shared" si="10"/>
        <v>Agustus</v>
      </c>
      <c r="I245" s="2">
        <f>SUMIFS(Belanja[Pasar],Belanja[BULAN],H245)</f>
        <v>61125000</v>
      </c>
      <c r="J245" s="2" cm="1">
        <f t="array" ref="J245">_xlfn.XLOOKUP(TRUE,Belanja[BULAN]=H245,Belanja[TOTAL],,,-1)</f>
        <v>556306000</v>
      </c>
    </row>
    <row r="246" spans="1:10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>
        <v>1749000</v>
      </c>
      <c r="E246" s="6">
        <v>2147000</v>
      </c>
      <c r="F246" s="2">
        <f>SUM($D$2:$D246)</f>
        <v>558055000</v>
      </c>
      <c r="H246" s="1" t="str">
        <f t="shared" si="10"/>
        <v>September</v>
      </c>
      <c r="I246" s="2">
        <f>SUMIFS(Belanja[Pasar],Belanja[BULAN],H246)</f>
        <v>53317000</v>
      </c>
      <c r="J246" s="2" cm="1">
        <f t="array" ref="J246">_xlfn.XLOOKUP(TRUE,Belanja[BULAN]=H246,Belanja[TOTAL],,,-1)</f>
        <v>609623000</v>
      </c>
    </row>
    <row r="247" spans="1:10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>
        <v>1726000</v>
      </c>
      <c r="E247" s="2">
        <v>1732000</v>
      </c>
      <c r="F247" s="2">
        <f>SUM($D$2:$D247)</f>
        <v>559781000</v>
      </c>
      <c r="H247" s="1" t="str">
        <f t="shared" si="10"/>
        <v>September</v>
      </c>
      <c r="I247" s="2">
        <f>SUMIFS(Belanja[Pasar],Belanja[BULAN],H247)</f>
        <v>53317000</v>
      </c>
      <c r="J247" s="2" cm="1">
        <f t="array" ref="J247">_xlfn.XLOOKUP(TRUE,Belanja[BULAN]=H247,Belanja[TOTAL],,,-1)</f>
        <v>609623000</v>
      </c>
    </row>
    <row r="248" spans="1:10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>
        <v>2006000</v>
      </c>
      <c r="E248" s="6">
        <v>1229000</v>
      </c>
      <c r="F248" s="2">
        <f>SUM($D$2:$D248)</f>
        <v>561787000</v>
      </c>
      <c r="H248" s="1" t="str">
        <f t="shared" si="10"/>
        <v>September</v>
      </c>
      <c r="I248" s="2">
        <f>SUMIFS(Belanja[Pasar],Belanja[BULAN],H248)</f>
        <v>53317000</v>
      </c>
      <c r="J248" s="2" cm="1">
        <f t="array" ref="J248">_xlfn.XLOOKUP(TRUE,Belanja[BULAN]=H248,Belanja[TOTAL],,,-1)</f>
        <v>609623000</v>
      </c>
    </row>
    <row r="249" spans="1:10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>
        <v>1514000</v>
      </c>
      <c r="E249" s="2">
        <v>2218000</v>
      </c>
      <c r="F249" s="2">
        <f>SUM($D$2:$D249)</f>
        <v>563301000</v>
      </c>
      <c r="H249" s="1" t="str">
        <f t="shared" si="10"/>
        <v>September</v>
      </c>
      <c r="I249" s="2">
        <f>SUMIFS(Belanja[Pasar],Belanja[BULAN],H249)</f>
        <v>53317000</v>
      </c>
      <c r="J249" s="2" cm="1">
        <f t="array" ref="J249">_xlfn.XLOOKUP(TRUE,Belanja[BULAN]=H249,Belanja[TOTAL],,,-1)</f>
        <v>609623000</v>
      </c>
    </row>
    <row r="250" spans="1:10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>
        <v>2174000</v>
      </c>
      <c r="E250" s="6">
        <v>1600000</v>
      </c>
      <c r="F250" s="2">
        <f>SUM($D$2:$D250)</f>
        <v>565475000</v>
      </c>
      <c r="H250" s="1" t="str">
        <f t="shared" si="10"/>
        <v>September</v>
      </c>
      <c r="I250" s="2">
        <f>SUMIFS(Belanja[Pasar],Belanja[BULAN],H250)</f>
        <v>53317000</v>
      </c>
      <c r="J250" s="2" cm="1">
        <f t="array" ref="J250">_xlfn.XLOOKUP(TRUE,Belanja[BULAN]=H250,Belanja[TOTAL],,,-1)</f>
        <v>609623000</v>
      </c>
    </row>
    <row r="251" spans="1:10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>
        <v>1858000</v>
      </c>
      <c r="E251" s="2">
        <v>1988000</v>
      </c>
      <c r="F251" s="2">
        <f>SUM($D$2:$D251)</f>
        <v>567333000</v>
      </c>
      <c r="H251" s="1" t="str">
        <f t="shared" si="10"/>
        <v>September</v>
      </c>
      <c r="I251" s="2">
        <f>SUMIFS(Belanja[Pasar],Belanja[BULAN],H251)</f>
        <v>53317000</v>
      </c>
      <c r="J251" s="2" cm="1">
        <f t="array" ref="J251">_xlfn.XLOOKUP(TRUE,Belanja[BULAN]=H251,Belanja[TOTAL],,,-1)</f>
        <v>609623000</v>
      </c>
    </row>
    <row r="252" spans="1:10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>
        <v>1861000</v>
      </c>
      <c r="E252" s="6">
        <v>2139000</v>
      </c>
      <c r="F252" s="2">
        <f>SUM($D$2:$D252)</f>
        <v>569194000</v>
      </c>
      <c r="H252" s="1" t="str">
        <f t="shared" si="10"/>
        <v>September</v>
      </c>
      <c r="I252" s="2">
        <f>SUMIFS(Belanja[Pasar],Belanja[BULAN],H252)</f>
        <v>53317000</v>
      </c>
      <c r="J252" s="2" cm="1">
        <f t="array" ref="J252">_xlfn.XLOOKUP(TRUE,Belanja[BULAN]=H252,Belanja[TOTAL],,,-1)</f>
        <v>609623000</v>
      </c>
    </row>
    <row r="253" spans="1:10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>
        <v>2134000</v>
      </c>
      <c r="E253" s="2">
        <v>1315000</v>
      </c>
      <c r="F253" s="2">
        <f>SUM($D$2:$D253)</f>
        <v>571328000</v>
      </c>
      <c r="H253" s="1" t="str">
        <f t="shared" si="10"/>
        <v>September</v>
      </c>
      <c r="I253" s="2">
        <f>SUMIFS(Belanja[Pasar],Belanja[BULAN],H253)</f>
        <v>53317000</v>
      </c>
      <c r="J253" s="2" cm="1">
        <f t="array" ref="J253">_xlfn.XLOOKUP(TRUE,Belanja[BULAN]=H253,Belanja[TOTAL],,,-1)</f>
        <v>609623000</v>
      </c>
    </row>
    <row r="254" spans="1:10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>
        <v>1921000</v>
      </c>
      <c r="E254" s="6">
        <v>1656000</v>
      </c>
      <c r="F254" s="2">
        <f>SUM($D$2:$D254)</f>
        <v>573249000</v>
      </c>
      <c r="H254" s="1" t="str">
        <f t="shared" si="10"/>
        <v>September</v>
      </c>
      <c r="I254" s="2">
        <f>SUMIFS(Belanja[Pasar],Belanja[BULAN],H254)</f>
        <v>53317000</v>
      </c>
      <c r="J254" s="2" cm="1">
        <f t="array" ref="J254">_xlfn.XLOOKUP(TRUE,Belanja[BULAN]=H254,Belanja[TOTAL],,,-1)</f>
        <v>609623000</v>
      </c>
    </row>
    <row r="255" spans="1:10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>
        <v>2305000</v>
      </c>
      <c r="E255" s="2">
        <v>1476000</v>
      </c>
      <c r="F255" s="2">
        <f>SUM($D$2:$D255)</f>
        <v>575554000</v>
      </c>
      <c r="H255" s="1" t="str">
        <f t="shared" si="10"/>
        <v>September</v>
      </c>
      <c r="I255" s="2">
        <f>SUMIFS(Belanja[Pasar],Belanja[BULAN],H255)</f>
        <v>53317000</v>
      </c>
      <c r="J255" s="2" cm="1">
        <f t="array" ref="J255">_xlfn.XLOOKUP(TRUE,Belanja[BULAN]=H255,Belanja[TOTAL],,,-1)</f>
        <v>609623000</v>
      </c>
    </row>
    <row r="256" spans="1:10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>
        <v>1986000</v>
      </c>
      <c r="E256" s="6">
        <v>1458000</v>
      </c>
      <c r="F256" s="2">
        <f>SUM($D$2:$D256)</f>
        <v>577540000</v>
      </c>
      <c r="H256" s="1" t="str">
        <f t="shared" si="10"/>
        <v>September</v>
      </c>
      <c r="I256" s="2">
        <f>SUMIFS(Belanja[Pasar],Belanja[BULAN],H256)</f>
        <v>53317000</v>
      </c>
      <c r="J256" s="2" cm="1">
        <f t="array" ref="J256">_xlfn.XLOOKUP(TRUE,Belanja[BULAN]=H256,Belanja[TOTAL],,,-1)</f>
        <v>609623000</v>
      </c>
    </row>
    <row r="257" spans="1:10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>
        <v>2487000</v>
      </c>
      <c r="E257" s="2">
        <v>1091000</v>
      </c>
      <c r="F257" s="2">
        <f>SUM($D$2:$D257)</f>
        <v>580027000</v>
      </c>
      <c r="H257" s="1" t="str">
        <f t="shared" si="10"/>
        <v>September</v>
      </c>
      <c r="I257" s="2">
        <f>SUMIFS(Belanja[Pasar],Belanja[BULAN],H257)</f>
        <v>53317000</v>
      </c>
      <c r="J257" s="2" cm="1">
        <f t="array" ref="J257">_xlfn.XLOOKUP(TRUE,Belanja[BULAN]=H257,Belanja[TOTAL],,,-1)</f>
        <v>609623000</v>
      </c>
    </row>
    <row r="258" spans="1:10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>
        <v>1969000</v>
      </c>
      <c r="E258" s="6">
        <v>1540000</v>
      </c>
      <c r="F258" s="2">
        <f>SUM($D$2:$D258)</f>
        <v>581996000</v>
      </c>
      <c r="H258" s="1" t="str">
        <f t="shared" si="10"/>
        <v>September</v>
      </c>
      <c r="I258" s="2">
        <f>SUMIFS(Belanja[Pasar],Belanja[BULAN],H258)</f>
        <v>53317000</v>
      </c>
      <c r="J258" s="2" cm="1">
        <f t="array" ref="J258">_xlfn.XLOOKUP(TRUE,Belanja[BULAN]=H258,Belanja[TOTAL],,,-1)</f>
        <v>609623000</v>
      </c>
    </row>
    <row r="259" spans="1:10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>
        <v>2146000</v>
      </c>
      <c r="E259" s="2">
        <v>917000</v>
      </c>
      <c r="F259" s="2">
        <f>SUM($D$2:$D259)</f>
        <v>584142000</v>
      </c>
      <c r="H259" s="1" t="str">
        <f t="shared" ref="H259:H322" si="13">B259</f>
        <v>September</v>
      </c>
      <c r="I259" s="2">
        <f>SUMIFS(Belanja[Pasar],Belanja[BULAN],H259)</f>
        <v>53317000</v>
      </c>
      <c r="J259" s="2" cm="1">
        <f t="array" ref="J259">_xlfn.XLOOKUP(TRUE,Belanja[BULAN]=H259,Belanja[TOTAL],,,-1)</f>
        <v>609623000</v>
      </c>
    </row>
    <row r="260" spans="1:10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>
        <v>1581000</v>
      </c>
      <c r="E260" s="6">
        <v>1277000</v>
      </c>
      <c r="F260" s="2">
        <f>SUM($D$2:$D260)</f>
        <v>585723000</v>
      </c>
      <c r="H260" s="1" t="str">
        <f t="shared" si="13"/>
        <v>September</v>
      </c>
      <c r="I260" s="2">
        <f>SUMIFS(Belanja[Pasar],Belanja[BULAN],H260)</f>
        <v>53317000</v>
      </c>
      <c r="J260" s="2" cm="1">
        <f t="array" ref="J260">_xlfn.XLOOKUP(TRUE,Belanja[BULAN]=H260,Belanja[TOTAL],,,-1)</f>
        <v>609623000</v>
      </c>
    </row>
    <row r="261" spans="1:10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>
        <v>1700000</v>
      </c>
      <c r="E261" s="2">
        <v>1200000</v>
      </c>
      <c r="F261" s="2">
        <f>SUM($D$2:$D261)</f>
        <v>587423000</v>
      </c>
      <c r="H261" s="1" t="str">
        <f t="shared" si="13"/>
        <v>September</v>
      </c>
      <c r="I261" s="2">
        <f>SUMIFS(Belanja[Pasar],Belanja[BULAN],H261)</f>
        <v>53317000</v>
      </c>
      <c r="J261" s="2" cm="1">
        <f t="array" ref="J261">_xlfn.XLOOKUP(TRUE,Belanja[BULAN]=H261,Belanja[TOTAL],,,-1)</f>
        <v>609623000</v>
      </c>
    </row>
    <row r="262" spans="1:10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>
        <v>2071000</v>
      </c>
      <c r="E262" s="6">
        <v>1220000</v>
      </c>
      <c r="F262" s="2">
        <f>SUM($D$2:$D262)</f>
        <v>589494000</v>
      </c>
      <c r="H262" s="1" t="str">
        <f t="shared" si="13"/>
        <v>September</v>
      </c>
      <c r="I262" s="2">
        <f>SUMIFS(Belanja[Pasar],Belanja[BULAN],H262)</f>
        <v>53317000</v>
      </c>
      <c r="J262" s="2" cm="1">
        <f t="array" ref="J262">_xlfn.XLOOKUP(TRUE,Belanja[BULAN]=H262,Belanja[TOTAL],,,-1)</f>
        <v>609623000</v>
      </c>
    </row>
    <row r="263" spans="1:10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>
        <v>1964000</v>
      </c>
      <c r="E263" s="2">
        <v>1808000</v>
      </c>
      <c r="F263" s="2">
        <f>SUM($D$2:$D263)</f>
        <v>591458000</v>
      </c>
      <c r="H263" s="1" t="str">
        <f t="shared" si="13"/>
        <v>September</v>
      </c>
      <c r="I263" s="2">
        <f>SUMIFS(Belanja[Pasar],Belanja[BULAN],H263)</f>
        <v>53317000</v>
      </c>
      <c r="J263" s="2" cm="1">
        <f t="array" ref="J263">_xlfn.XLOOKUP(TRUE,Belanja[BULAN]=H263,Belanja[TOTAL],,,-1)</f>
        <v>609623000</v>
      </c>
    </row>
    <row r="264" spans="1:10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>
        <v>1964000</v>
      </c>
      <c r="E264" s="6">
        <v>1500000</v>
      </c>
      <c r="F264" s="2">
        <f>SUM($D$2:$D264)</f>
        <v>593422000</v>
      </c>
      <c r="H264" s="1" t="str">
        <f t="shared" si="13"/>
        <v>September</v>
      </c>
      <c r="I264" s="2">
        <f>SUMIFS(Belanja[Pasar],Belanja[BULAN],H264)</f>
        <v>53317000</v>
      </c>
      <c r="J264" s="2" cm="1">
        <f t="array" ref="J264">_xlfn.XLOOKUP(TRUE,Belanja[BULAN]=H264,Belanja[TOTAL],,,-1)</f>
        <v>609623000</v>
      </c>
    </row>
    <row r="265" spans="1:10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>
        <v>2274000</v>
      </c>
      <c r="E265" s="2">
        <v>1153000</v>
      </c>
      <c r="F265" s="2">
        <f>SUM($D$2:$D265)</f>
        <v>595696000</v>
      </c>
      <c r="H265" s="1" t="str">
        <f t="shared" si="13"/>
        <v>September</v>
      </c>
      <c r="I265" s="2">
        <f>SUMIFS(Belanja[Pasar],Belanja[BULAN],H265)</f>
        <v>53317000</v>
      </c>
      <c r="J265" s="2" cm="1">
        <f t="array" ref="J265">_xlfn.XLOOKUP(TRUE,Belanja[BULAN]=H265,Belanja[TOTAL],,,-1)</f>
        <v>609623000</v>
      </c>
    </row>
    <row r="266" spans="1:10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>
        <v>1716000</v>
      </c>
      <c r="E266" s="6">
        <v>1917000</v>
      </c>
      <c r="F266" s="2">
        <f>SUM($D$2:$D266)</f>
        <v>597412000</v>
      </c>
      <c r="H266" s="1" t="str">
        <f t="shared" si="13"/>
        <v>September</v>
      </c>
      <c r="I266" s="2">
        <f>SUMIFS(Belanja[Pasar],Belanja[BULAN],H266)</f>
        <v>53317000</v>
      </c>
      <c r="J266" s="2" cm="1">
        <f t="array" ref="J266">_xlfn.XLOOKUP(TRUE,Belanja[BULAN]=H266,Belanja[TOTAL],,,-1)</f>
        <v>609623000</v>
      </c>
    </row>
    <row r="267" spans="1:10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>
        <v>1418000</v>
      </c>
      <c r="E267" s="2">
        <v>2202000</v>
      </c>
      <c r="F267" s="2">
        <f>SUM($D$2:$D267)</f>
        <v>598830000</v>
      </c>
      <c r="H267" s="1" t="str">
        <f t="shared" si="13"/>
        <v>September</v>
      </c>
      <c r="I267" s="2">
        <f>SUMIFS(Belanja[Pasar],Belanja[BULAN],H267)</f>
        <v>53317000</v>
      </c>
      <c r="J267" s="2" cm="1">
        <f t="array" ref="J267">_xlfn.XLOOKUP(TRUE,Belanja[BULAN]=H267,Belanja[TOTAL],,,-1)</f>
        <v>609623000</v>
      </c>
    </row>
    <row r="268" spans="1:10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>
        <v>2192000</v>
      </c>
      <c r="E268" s="6">
        <v>1480000</v>
      </c>
      <c r="F268" s="2">
        <f>SUM($D$2:$D268)</f>
        <v>601022000</v>
      </c>
      <c r="H268" s="1" t="str">
        <f t="shared" si="13"/>
        <v>September</v>
      </c>
      <c r="I268" s="2">
        <f>SUMIFS(Belanja[Pasar],Belanja[BULAN],H268)</f>
        <v>53317000</v>
      </c>
      <c r="J268" s="2" cm="1">
        <f t="array" ref="J268">_xlfn.XLOOKUP(TRUE,Belanja[BULAN]=H268,Belanja[TOTAL],,,-1)</f>
        <v>609623000</v>
      </c>
    </row>
    <row r="269" spans="1:10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>
        <v>2361000</v>
      </c>
      <c r="E269" s="2">
        <v>1200000</v>
      </c>
      <c r="F269" s="2">
        <f>SUM($D$2:$D269)</f>
        <v>603383000</v>
      </c>
      <c r="H269" s="1" t="str">
        <f t="shared" si="13"/>
        <v>September</v>
      </c>
      <c r="I269" s="2">
        <f>SUMIFS(Belanja[Pasar],Belanja[BULAN],H269)</f>
        <v>53317000</v>
      </c>
      <c r="J269" s="2" cm="1">
        <f t="array" ref="J269">_xlfn.XLOOKUP(TRUE,Belanja[BULAN]=H269,Belanja[TOTAL],,,-1)</f>
        <v>609623000</v>
      </c>
    </row>
    <row r="270" spans="1:10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>
        <v>2143000</v>
      </c>
      <c r="E270" s="6">
        <v>1629000</v>
      </c>
      <c r="F270" s="2">
        <f>SUM($D$2:$D270)</f>
        <v>605526000</v>
      </c>
      <c r="H270" s="1" t="str">
        <f t="shared" si="13"/>
        <v>September</v>
      </c>
      <c r="I270" s="2">
        <f>SUMIFS(Belanja[Pasar],Belanja[BULAN],H270)</f>
        <v>53317000</v>
      </c>
      <c r="J270" s="2" cm="1">
        <f t="array" ref="J270">_xlfn.XLOOKUP(TRUE,Belanja[BULAN]=H270,Belanja[TOTAL],,,-1)</f>
        <v>609623000</v>
      </c>
    </row>
    <row r="271" spans="1:10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>
        <v>2313000</v>
      </c>
      <c r="E271" s="2">
        <v>1388000</v>
      </c>
      <c r="F271" s="2">
        <f>SUM($D$2:$D271)</f>
        <v>607839000</v>
      </c>
      <c r="H271" s="1" t="str">
        <f t="shared" si="13"/>
        <v>September</v>
      </c>
      <c r="I271" s="2">
        <f>SUMIFS(Belanja[Pasar],Belanja[BULAN],H271)</f>
        <v>53317000</v>
      </c>
      <c r="J271" s="2" cm="1">
        <f t="array" ref="J271">_xlfn.XLOOKUP(TRUE,Belanja[BULAN]=H271,Belanja[TOTAL],,,-1)</f>
        <v>609623000</v>
      </c>
    </row>
    <row r="272" spans="1:10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>
        <v>1784000</v>
      </c>
      <c r="E272" s="6">
        <v>1925000</v>
      </c>
      <c r="F272" s="2">
        <f>SUM($D$2:$D272)</f>
        <v>609623000</v>
      </c>
      <c r="H272" s="1" t="str">
        <f t="shared" si="13"/>
        <v>September</v>
      </c>
      <c r="I272" s="2">
        <f>SUMIFS(Belanja[Pasar],Belanja[BULAN],H272)</f>
        <v>53317000</v>
      </c>
      <c r="J272" s="2" cm="1">
        <f t="array" ref="J272">_xlfn.XLOOKUP(TRUE,Belanja[BULAN]=H272,Belanja[TOTAL],,,-1)</f>
        <v>609623000</v>
      </c>
    </row>
    <row r="273" spans="1:10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/>
      <c r="F273" s="2">
        <f>SUM($D$2:$D273)</f>
        <v>609623000</v>
      </c>
      <c r="H273" s="1" t="str">
        <f t="shared" si="13"/>
        <v>September</v>
      </c>
      <c r="I273" s="2">
        <f>SUMIFS(Belanja[Pasar],Belanja[BULAN],H273)</f>
        <v>53317000</v>
      </c>
      <c r="J273" s="2" cm="1">
        <f t="array" ref="J273">_xlfn.XLOOKUP(TRUE,Belanja[BULAN]=H273,Belanja[TOTAL],,,-1)</f>
        <v>609623000</v>
      </c>
    </row>
    <row r="274" spans="1:10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6"/>
      <c r="F274" s="2">
        <f>SUM($D$2:$D274)</f>
        <v>609623000</v>
      </c>
      <c r="H274" s="1" t="str">
        <f t="shared" si="13"/>
        <v>September</v>
      </c>
      <c r="I274" s="2">
        <f>SUMIFS(Belanja[Pasar],Belanja[BULAN],H274)</f>
        <v>53317000</v>
      </c>
      <c r="J274" s="2" cm="1">
        <f t="array" ref="J274">_xlfn.XLOOKUP(TRUE,Belanja[BULAN]=H274,Belanja[TOTAL],,,-1)</f>
        <v>609623000</v>
      </c>
    </row>
    <row r="275" spans="1:10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/>
      <c r="F275" s="2">
        <f>SUM($D$2:$D275)</f>
        <v>609623000</v>
      </c>
      <c r="H275" s="1" t="str">
        <f t="shared" si="13"/>
        <v>September</v>
      </c>
      <c r="I275" s="2">
        <f>SUMIFS(Belanja[Pasar],Belanja[BULAN],H275)</f>
        <v>53317000</v>
      </c>
      <c r="J275" s="2" cm="1">
        <f t="array" ref="J275">_xlfn.XLOOKUP(TRUE,Belanja[BULAN]=H275,Belanja[TOTAL],,,-1)</f>
        <v>609623000</v>
      </c>
    </row>
    <row r="276" spans="1:10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6"/>
      <c r="F276" s="2">
        <f>SUM($D$2:$D276)</f>
        <v>609623000</v>
      </c>
      <c r="H276" s="1" t="str">
        <f t="shared" si="13"/>
        <v>Oktober</v>
      </c>
      <c r="I276" s="2">
        <f>SUMIFS(Belanja[Pasar],Belanja[BULAN],H276)</f>
        <v>0</v>
      </c>
      <c r="J276" s="2" cm="1">
        <f t="array" ref="J276">_xlfn.XLOOKUP(TRUE,Belanja[BULAN]=H276,Belanja[TOTAL],,,-1)</f>
        <v>609623000</v>
      </c>
    </row>
    <row r="277" spans="1:10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/>
      <c r="F277" s="2">
        <f>SUM($D$2:$D277)</f>
        <v>609623000</v>
      </c>
      <c r="H277" s="1" t="str">
        <f t="shared" si="13"/>
        <v>Oktober</v>
      </c>
      <c r="I277" s="2">
        <f>SUMIFS(Belanja[Pasar],Belanja[BULAN],H277)</f>
        <v>0</v>
      </c>
      <c r="J277" s="2" cm="1">
        <f t="array" ref="J277">_xlfn.XLOOKUP(TRUE,Belanja[BULAN]=H277,Belanja[TOTAL],,,-1)</f>
        <v>609623000</v>
      </c>
    </row>
    <row r="278" spans="1:10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6"/>
      <c r="F278" s="2">
        <f>SUM($D$2:$D278)</f>
        <v>609623000</v>
      </c>
      <c r="H278" s="1" t="str">
        <f t="shared" si="13"/>
        <v>Oktober</v>
      </c>
      <c r="I278" s="2">
        <f>SUMIFS(Belanja[Pasar],Belanja[BULAN],H278)</f>
        <v>0</v>
      </c>
      <c r="J278" s="2" cm="1">
        <f t="array" ref="J278">_xlfn.XLOOKUP(TRUE,Belanja[BULAN]=H278,Belanja[TOTAL],,,-1)</f>
        <v>609623000</v>
      </c>
    </row>
    <row r="279" spans="1:10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/>
      <c r="F279" s="2">
        <f>SUM($D$2:$D279)</f>
        <v>609623000</v>
      </c>
      <c r="H279" s="1" t="str">
        <f t="shared" si="13"/>
        <v>Oktober</v>
      </c>
      <c r="I279" s="2">
        <f>SUMIFS(Belanja[Pasar],Belanja[BULAN],H279)</f>
        <v>0</v>
      </c>
      <c r="J279" s="2" cm="1">
        <f t="array" ref="J279">_xlfn.XLOOKUP(TRUE,Belanja[BULAN]=H279,Belanja[TOTAL],,,-1)</f>
        <v>609623000</v>
      </c>
    </row>
    <row r="280" spans="1:10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6"/>
      <c r="F280" s="2">
        <f>SUM($D$2:$D280)</f>
        <v>609623000</v>
      </c>
      <c r="H280" s="1" t="str">
        <f t="shared" si="13"/>
        <v>Oktober</v>
      </c>
      <c r="I280" s="2">
        <f>SUMIFS(Belanja[Pasar],Belanja[BULAN],H280)</f>
        <v>0</v>
      </c>
      <c r="J280" s="2" cm="1">
        <f t="array" ref="J280">_xlfn.XLOOKUP(TRUE,Belanja[BULAN]=H280,Belanja[TOTAL],,,-1)</f>
        <v>609623000</v>
      </c>
    </row>
    <row r="281" spans="1:10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/>
      <c r="F281" s="2">
        <f>SUM($D$2:$D281)</f>
        <v>609623000</v>
      </c>
      <c r="H281" s="1" t="str">
        <f t="shared" si="13"/>
        <v>Oktober</v>
      </c>
      <c r="I281" s="2">
        <f>SUMIFS(Belanja[Pasar],Belanja[BULAN],H281)</f>
        <v>0</v>
      </c>
      <c r="J281" s="2" cm="1">
        <f t="array" ref="J281">_xlfn.XLOOKUP(TRUE,Belanja[BULAN]=H281,Belanja[TOTAL],,,-1)</f>
        <v>609623000</v>
      </c>
    </row>
    <row r="282" spans="1:10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6"/>
      <c r="F282" s="2">
        <f>SUM($D$2:$D282)</f>
        <v>609623000</v>
      </c>
      <c r="H282" s="1" t="str">
        <f t="shared" si="13"/>
        <v>Oktober</v>
      </c>
      <c r="I282" s="2">
        <f>SUMIFS(Belanja[Pasar],Belanja[BULAN],H282)</f>
        <v>0</v>
      </c>
      <c r="J282" s="2" cm="1">
        <f t="array" ref="J282">_xlfn.XLOOKUP(TRUE,Belanja[BULAN]=H282,Belanja[TOTAL],,,-1)</f>
        <v>609623000</v>
      </c>
    </row>
    <row r="283" spans="1:10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/>
      <c r="F283" s="2">
        <f>SUM($D$2:$D283)</f>
        <v>609623000</v>
      </c>
      <c r="H283" s="1" t="str">
        <f t="shared" si="13"/>
        <v>Oktober</v>
      </c>
      <c r="I283" s="2">
        <f>SUMIFS(Belanja[Pasar],Belanja[BULAN],H283)</f>
        <v>0</v>
      </c>
      <c r="J283" s="2" cm="1">
        <f t="array" ref="J283">_xlfn.XLOOKUP(TRUE,Belanja[BULAN]=H283,Belanja[TOTAL],,,-1)</f>
        <v>609623000</v>
      </c>
    </row>
    <row r="284" spans="1:10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6"/>
      <c r="F284" s="2">
        <f>SUM($D$2:$D284)</f>
        <v>609623000</v>
      </c>
      <c r="H284" s="1" t="str">
        <f t="shared" si="13"/>
        <v>Oktober</v>
      </c>
      <c r="I284" s="2">
        <f>SUMIFS(Belanja[Pasar],Belanja[BULAN],H284)</f>
        <v>0</v>
      </c>
      <c r="J284" s="2" cm="1">
        <f t="array" ref="J284">_xlfn.XLOOKUP(TRUE,Belanja[BULAN]=H284,Belanja[TOTAL],,,-1)</f>
        <v>609623000</v>
      </c>
    </row>
    <row r="285" spans="1:10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/>
      <c r="F285" s="2">
        <f>SUM($D$2:$D285)</f>
        <v>609623000</v>
      </c>
      <c r="H285" s="1" t="str">
        <f t="shared" si="13"/>
        <v>Oktober</v>
      </c>
      <c r="I285" s="2">
        <f>SUMIFS(Belanja[Pasar],Belanja[BULAN],H285)</f>
        <v>0</v>
      </c>
      <c r="J285" s="2" cm="1">
        <f t="array" ref="J285">_xlfn.XLOOKUP(TRUE,Belanja[BULAN]=H285,Belanja[TOTAL],,,-1)</f>
        <v>609623000</v>
      </c>
    </row>
    <row r="286" spans="1:10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6"/>
      <c r="F286" s="2">
        <f>SUM($D$2:$D286)</f>
        <v>609623000</v>
      </c>
      <c r="H286" s="1" t="str">
        <f t="shared" si="13"/>
        <v>Oktober</v>
      </c>
      <c r="I286" s="2">
        <f>SUMIFS(Belanja[Pasar],Belanja[BULAN],H286)</f>
        <v>0</v>
      </c>
      <c r="J286" s="2" cm="1">
        <f t="array" ref="J286">_xlfn.XLOOKUP(TRUE,Belanja[BULAN]=H286,Belanja[TOTAL],,,-1)</f>
        <v>609623000</v>
      </c>
    </row>
    <row r="287" spans="1:10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/>
      <c r="F287" s="2">
        <f>SUM($D$2:$D287)</f>
        <v>609623000</v>
      </c>
      <c r="H287" s="1" t="str">
        <f t="shared" si="13"/>
        <v>Oktober</v>
      </c>
      <c r="I287" s="2">
        <f>SUMIFS(Belanja[Pasar],Belanja[BULAN],H287)</f>
        <v>0</v>
      </c>
      <c r="J287" s="2" cm="1">
        <f t="array" ref="J287">_xlfn.XLOOKUP(TRUE,Belanja[BULAN]=H287,Belanja[TOTAL],,,-1)</f>
        <v>609623000</v>
      </c>
    </row>
    <row r="288" spans="1:10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6"/>
      <c r="F288" s="2">
        <f>SUM($D$2:$D288)</f>
        <v>609623000</v>
      </c>
      <c r="H288" s="1" t="str">
        <f t="shared" si="13"/>
        <v>Oktober</v>
      </c>
      <c r="I288" s="2">
        <f>SUMIFS(Belanja[Pasar],Belanja[BULAN],H288)</f>
        <v>0</v>
      </c>
      <c r="J288" s="2" cm="1">
        <f t="array" ref="J288">_xlfn.XLOOKUP(TRUE,Belanja[BULAN]=H288,Belanja[TOTAL],,,-1)</f>
        <v>609623000</v>
      </c>
    </row>
    <row r="289" spans="1:10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/>
      <c r="F289" s="2">
        <f>SUM($D$2:$D289)</f>
        <v>609623000</v>
      </c>
      <c r="H289" s="1" t="str">
        <f t="shared" si="13"/>
        <v>Oktober</v>
      </c>
      <c r="I289" s="2">
        <f>SUMIFS(Belanja[Pasar],Belanja[BULAN],H289)</f>
        <v>0</v>
      </c>
      <c r="J289" s="2" cm="1">
        <f t="array" ref="J289">_xlfn.XLOOKUP(TRUE,Belanja[BULAN]=H289,Belanja[TOTAL],,,-1)</f>
        <v>609623000</v>
      </c>
    </row>
    <row r="290" spans="1:10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6"/>
      <c r="F290" s="2">
        <f>SUM($D$2:$D290)</f>
        <v>609623000</v>
      </c>
      <c r="H290" s="1" t="str">
        <f t="shared" si="13"/>
        <v>Oktober</v>
      </c>
      <c r="I290" s="2">
        <f>SUMIFS(Belanja[Pasar],Belanja[BULAN],H290)</f>
        <v>0</v>
      </c>
      <c r="J290" s="2" cm="1">
        <f t="array" ref="J290">_xlfn.XLOOKUP(TRUE,Belanja[BULAN]=H290,Belanja[TOTAL],,,-1)</f>
        <v>609623000</v>
      </c>
    </row>
    <row r="291" spans="1:10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/>
      <c r="F291" s="2">
        <f>SUM($D$2:$D291)</f>
        <v>609623000</v>
      </c>
      <c r="H291" s="1" t="str">
        <f t="shared" si="13"/>
        <v>Oktober</v>
      </c>
      <c r="I291" s="2">
        <f>SUMIFS(Belanja[Pasar],Belanja[BULAN],H291)</f>
        <v>0</v>
      </c>
      <c r="J291" s="2" cm="1">
        <f t="array" ref="J291">_xlfn.XLOOKUP(TRUE,Belanja[BULAN]=H291,Belanja[TOTAL],,,-1)</f>
        <v>609623000</v>
      </c>
    </row>
    <row r="292" spans="1:10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6"/>
      <c r="F292" s="2">
        <f>SUM($D$2:$D292)</f>
        <v>609623000</v>
      </c>
      <c r="H292" s="1" t="str">
        <f t="shared" si="13"/>
        <v>Oktober</v>
      </c>
      <c r="I292" s="2">
        <f>SUMIFS(Belanja[Pasar],Belanja[BULAN],H292)</f>
        <v>0</v>
      </c>
      <c r="J292" s="2" cm="1">
        <f t="array" ref="J292">_xlfn.XLOOKUP(TRUE,Belanja[BULAN]=H292,Belanja[TOTAL],,,-1)</f>
        <v>609623000</v>
      </c>
    </row>
    <row r="293" spans="1:10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/>
      <c r="F293" s="2">
        <f>SUM($D$2:$D293)</f>
        <v>609623000</v>
      </c>
      <c r="H293" s="1" t="str">
        <f t="shared" si="13"/>
        <v>Oktober</v>
      </c>
      <c r="I293" s="2">
        <f>SUMIFS(Belanja[Pasar],Belanja[BULAN],H293)</f>
        <v>0</v>
      </c>
      <c r="J293" s="2" cm="1">
        <f t="array" ref="J293">_xlfn.XLOOKUP(TRUE,Belanja[BULAN]=H293,Belanja[TOTAL],,,-1)</f>
        <v>609623000</v>
      </c>
    </row>
    <row r="294" spans="1:10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6"/>
      <c r="F294" s="2">
        <f>SUM($D$2:$D294)</f>
        <v>609623000</v>
      </c>
      <c r="H294" s="1" t="str">
        <f t="shared" si="13"/>
        <v>Oktober</v>
      </c>
      <c r="I294" s="2">
        <f>SUMIFS(Belanja[Pasar],Belanja[BULAN],H294)</f>
        <v>0</v>
      </c>
      <c r="J294" s="2" cm="1">
        <f t="array" ref="J294">_xlfn.XLOOKUP(TRUE,Belanja[BULAN]=H294,Belanja[TOTAL],,,-1)</f>
        <v>609623000</v>
      </c>
    </row>
    <row r="295" spans="1:10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/>
      <c r="F295" s="2">
        <f>SUM($D$2:$D295)</f>
        <v>609623000</v>
      </c>
      <c r="H295" s="1" t="str">
        <f t="shared" si="13"/>
        <v>Oktober</v>
      </c>
      <c r="I295" s="2">
        <f>SUMIFS(Belanja[Pasar],Belanja[BULAN],H295)</f>
        <v>0</v>
      </c>
      <c r="J295" s="2" cm="1">
        <f t="array" ref="J295">_xlfn.XLOOKUP(TRUE,Belanja[BULAN]=H295,Belanja[TOTAL],,,-1)</f>
        <v>609623000</v>
      </c>
    </row>
    <row r="296" spans="1:10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6"/>
      <c r="F296" s="2">
        <f>SUM($D$2:$D296)</f>
        <v>609623000</v>
      </c>
      <c r="H296" s="1" t="str">
        <f t="shared" si="13"/>
        <v>Oktober</v>
      </c>
      <c r="I296" s="2">
        <f>SUMIFS(Belanja[Pasar],Belanja[BULAN],H296)</f>
        <v>0</v>
      </c>
      <c r="J296" s="2" cm="1">
        <f t="array" ref="J296">_xlfn.XLOOKUP(TRUE,Belanja[BULAN]=H296,Belanja[TOTAL],,,-1)</f>
        <v>609623000</v>
      </c>
    </row>
    <row r="297" spans="1:10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/>
      <c r="F297" s="2">
        <f>SUM($D$2:$D297)</f>
        <v>609623000</v>
      </c>
      <c r="H297" s="1" t="str">
        <f t="shared" si="13"/>
        <v>Oktober</v>
      </c>
      <c r="I297" s="2">
        <f>SUMIFS(Belanja[Pasar],Belanja[BULAN],H297)</f>
        <v>0</v>
      </c>
      <c r="J297" s="2" cm="1">
        <f t="array" ref="J297">_xlfn.XLOOKUP(TRUE,Belanja[BULAN]=H297,Belanja[TOTAL],,,-1)</f>
        <v>609623000</v>
      </c>
    </row>
    <row r="298" spans="1:10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6"/>
      <c r="F298" s="2">
        <f>SUM($D$2:$D298)</f>
        <v>609623000</v>
      </c>
      <c r="H298" s="1" t="str">
        <f t="shared" si="13"/>
        <v>Oktober</v>
      </c>
      <c r="I298" s="2">
        <f>SUMIFS(Belanja[Pasar],Belanja[BULAN],H298)</f>
        <v>0</v>
      </c>
      <c r="J298" s="2" cm="1">
        <f t="array" ref="J298">_xlfn.XLOOKUP(TRUE,Belanja[BULAN]=H298,Belanja[TOTAL],,,-1)</f>
        <v>609623000</v>
      </c>
    </row>
    <row r="299" spans="1:10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/>
      <c r="F299" s="2">
        <f>SUM($D$2:$D299)</f>
        <v>609623000</v>
      </c>
      <c r="H299" s="1" t="str">
        <f t="shared" si="13"/>
        <v>Oktober</v>
      </c>
      <c r="I299" s="2">
        <f>SUMIFS(Belanja[Pasar],Belanja[BULAN],H299)</f>
        <v>0</v>
      </c>
      <c r="J299" s="2" cm="1">
        <f t="array" ref="J299">_xlfn.XLOOKUP(TRUE,Belanja[BULAN]=H299,Belanja[TOTAL],,,-1)</f>
        <v>609623000</v>
      </c>
    </row>
    <row r="300" spans="1:10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6"/>
      <c r="F300" s="2">
        <f>SUM($D$2:$D300)</f>
        <v>609623000</v>
      </c>
      <c r="H300" s="1" t="str">
        <f t="shared" si="13"/>
        <v>Oktober</v>
      </c>
      <c r="I300" s="2">
        <f>SUMIFS(Belanja[Pasar],Belanja[BULAN],H300)</f>
        <v>0</v>
      </c>
      <c r="J300" s="2" cm="1">
        <f t="array" ref="J300">_xlfn.XLOOKUP(TRUE,Belanja[BULAN]=H300,Belanja[TOTAL],,,-1)</f>
        <v>609623000</v>
      </c>
    </row>
    <row r="301" spans="1:10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/>
      <c r="F301" s="2">
        <f>SUM($D$2:$D301)</f>
        <v>609623000</v>
      </c>
      <c r="H301" s="1" t="str">
        <f t="shared" si="13"/>
        <v>Oktober</v>
      </c>
      <c r="I301" s="2">
        <f>SUMIFS(Belanja[Pasar],Belanja[BULAN],H301)</f>
        <v>0</v>
      </c>
      <c r="J301" s="2" cm="1">
        <f t="array" ref="J301">_xlfn.XLOOKUP(TRUE,Belanja[BULAN]=H301,Belanja[TOTAL],,,-1)</f>
        <v>609623000</v>
      </c>
    </row>
    <row r="302" spans="1:10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6"/>
      <c r="F302" s="2">
        <f>SUM($D$2:$D302)</f>
        <v>609623000</v>
      </c>
      <c r="H302" s="1" t="str">
        <f t="shared" si="13"/>
        <v>Oktober</v>
      </c>
      <c r="I302" s="2">
        <f>SUMIFS(Belanja[Pasar],Belanja[BULAN],H302)</f>
        <v>0</v>
      </c>
      <c r="J302" s="2" cm="1">
        <f t="array" ref="J302">_xlfn.XLOOKUP(TRUE,Belanja[BULAN]=H302,Belanja[TOTAL],,,-1)</f>
        <v>609623000</v>
      </c>
    </row>
    <row r="303" spans="1:10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/>
      <c r="F303" s="2">
        <f>SUM($D$2:$D303)</f>
        <v>609623000</v>
      </c>
      <c r="H303" s="1" t="str">
        <f t="shared" si="13"/>
        <v>Oktober</v>
      </c>
      <c r="I303" s="2">
        <f>SUMIFS(Belanja[Pasar],Belanja[BULAN],H303)</f>
        <v>0</v>
      </c>
      <c r="J303" s="2" cm="1">
        <f t="array" ref="J303">_xlfn.XLOOKUP(TRUE,Belanja[BULAN]=H303,Belanja[TOTAL],,,-1)</f>
        <v>609623000</v>
      </c>
    </row>
    <row r="304" spans="1:10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6"/>
      <c r="F304" s="2">
        <f>SUM($D$2:$D304)</f>
        <v>609623000</v>
      </c>
      <c r="H304" s="1" t="str">
        <f t="shared" si="13"/>
        <v>Oktober</v>
      </c>
      <c r="I304" s="2">
        <f>SUMIFS(Belanja[Pasar],Belanja[BULAN],H304)</f>
        <v>0</v>
      </c>
      <c r="J304" s="2" cm="1">
        <f t="array" ref="J304">_xlfn.XLOOKUP(TRUE,Belanja[BULAN]=H304,Belanja[TOTAL],,,-1)</f>
        <v>609623000</v>
      </c>
    </row>
    <row r="305" spans="1:10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/>
      <c r="F305" s="2">
        <f>SUM($D$2:$D305)</f>
        <v>609623000</v>
      </c>
      <c r="H305" s="1" t="str">
        <f t="shared" si="13"/>
        <v>Oktober</v>
      </c>
      <c r="I305" s="2">
        <f>SUMIFS(Belanja[Pasar],Belanja[BULAN],H305)</f>
        <v>0</v>
      </c>
      <c r="J305" s="2" cm="1">
        <f t="array" ref="J305">_xlfn.XLOOKUP(TRUE,Belanja[BULAN]=H305,Belanja[TOTAL],,,-1)</f>
        <v>609623000</v>
      </c>
    </row>
    <row r="306" spans="1:10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6"/>
      <c r="F306" s="2">
        <f>SUM($D$2:$D306)</f>
        <v>609623000</v>
      </c>
      <c r="H306" s="1" t="str">
        <f t="shared" si="13"/>
        <v>Oktober</v>
      </c>
      <c r="I306" s="2">
        <f>SUMIFS(Belanja[Pasar],Belanja[BULAN],H306)</f>
        <v>0</v>
      </c>
      <c r="J306" s="2" cm="1">
        <f t="array" ref="J306">_xlfn.XLOOKUP(TRUE,Belanja[BULAN]=H306,Belanja[TOTAL],,,-1)</f>
        <v>609623000</v>
      </c>
    </row>
    <row r="307" spans="1:10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/>
      <c r="F307" s="2">
        <f>SUM($D$2:$D307)</f>
        <v>609623000</v>
      </c>
      <c r="H307" s="1" t="str">
        <f t="shared" si="13"/>
        <v>November</v>
      </c>
      <c r="I307" s="2">
        <f>SUMIFS(Belanja[Pasar],Belanja[BULAN],H307)</f>
        <v>0</v>
      </c>
      <c r="J307" s="2" cm="1">
        <f t="array" ref="J307">_xlfn.XLOOKUP(TRUE,Belanja[BULAN]=H307,Belanja[TOTAL],,,-1)</f>
        <v>609623000</v>
      </c>
    </row>
    <row r="308" spans="1:10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6"/>
      <c r="F308" s="2">
        <f>SUM($D$2:$D308)</f>
        <v>609623000</v>
      </c>
      <c r="H308" s="1" t="str">
        <f t="shared" si="13"/>
        <v>November</v>
      </c>
      <c r="I308" s="2">
        <f>SUMIFS(Belanja[Pasar],Belanja[BULAN],H308)</f>
        <v>0</v>
      </c>
      <c r="J308" s="2" cm="1">
        <f t="array" ref="J308">_xlfn.XLOOKUP(TRUE,Belanja[BULAN]=H308,Belanja[TOTAL],,,-1)</f>
        <v>609623000</v>
      </c>
    </row>
    <row r="309" spans="1:10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/>
      <c r="F309" s="2">
        <f>SUM($D$2:$D309)</f>
        <v>609623000</v>
      </c>
      <c r="H309" s="1" t="str">
        <f t="shared" si="13"/>
        <v>November</v>
      </c>
      <c r="I309" s="2">
        <f>SUMIFS(Belanja[Pasar],Belanja[BULAN],H309)</f>
        <v>0</v>
      </c>
      <c r="J309" s="2" cm="1">
        <f t="array" ref="J309">_xlfn.XLOOKUP(TRUE,Belanja[BULAN]=H309,Belanja[TOTAL],,,-1)</f>
        <v>609623000</v>
      </c>
    </row>
    <row r="310" spans="1:10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6"/>
      <c r="F310" s="2">
        <f>SUM($D$2:$D310)</f>
        <v>609623000</v>
      </c>
      <c r="H310" s="1" t="str">
        <f t="shared" si="13"/>
        <v>November</v>
      </c>
      <c r="I310" s="2">
        <f>SUMIFS(Belanja[Pasar],Belanja[BULAN],H310)</f>
        <v>0</v>
      </c>
      <c r="J310" s="2" cm="1">
        <f t="array" ref="J310">_xlfn.XLOOKUP(TRUE,Belanja[BULAN]=H310,Belanja[TOTAL],,,-1)</f>
        <v>609623000</v>
      </c>
    </row>
    <row r="311" spans="1:10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/>
      <c r="F311" s="2">
        <f>SUM($D$2:$D311)</f>
        <v>609623000</v>
      </c>
      <c r="H311" s="1" t="str">
        <f t="shared" si="13"/>
        <v>November</v>
      </c>
      <c r="I311" s="2">
        <f>SUMIFS(Belanja[Pasar],Belanja[BULAN],H311)</f>
        <v>0</v>
      </c>
      <c r="J311" s="2" cm="1">
        <f t="array" ref="J311">_xlfn.XLOOKUP(TRUE,Belanja[BULAN]=H311,Belanja[TOTAL],,,-1)</f>
        <v>609623000</v>
      </c>
    </row>
    <row r="312" spans="1:10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6"/>
      <c r="F312" s="2">
        <f>SUM($D$2:$D312)</f>
        <v>609623000</v>
      </c>
      <c r="H312" s="1" t="str">
        <f t="shared" si="13"/>
        <v>November</v>
      </c>
      <c r="I312" s="2">
        <f>SUMIFS(Belanja[Pasar],Belanja[BULAN],H312)</f>
        <v>0</v>
      </c>
      <c r="J312" s="2" cm="1">
        <f t="array" ref="J312">_xlfn.XLOOKUP(TRUE,Belanja[BULAN]=H312,Belanja[TOTAL],,,-1)</f>
        <v>609623000</v>
      </c>
    </row>
    <row r="313" spans="1:10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/>
      <c r="F313" s="2">
        <f>SUM($D$2:$D313)</f>
        <v>609623000</v>
      </c>
      <c r="H313" s="1" t="str">
        <f t="shared" si="13"/>
        <v>November</v>
      </c>
      <c r="I313" s="2">
        <f>SUMIFS(Belanja[Pasar],Belanja[BULAN],H313)</f>
        <v>0</v>
      </c>
      <c r="J313" s="2" cm="1">
        <f t="array" ref="J313">_xlfn.XLOOKUP(TRUE,Belanja[BULAN]=H313,Belanja[TOTAL],,,-1)</f>
        <v>609623000</v>
      </c>
    </row>
    <row r="314" spans="1:10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6"/>
      <c r="F314" s="2">
        <f>SUM($D$2:$D314)</f>
        <v>609623000</v>
      </c>
      <c r="H314" s="1" t="str">
        <f t="shared" si="13"/>
        <v>November</v>
      </c>
      <c r="I314" s="2">
        <f>SUMIFS(Belanja[Pasar],Belanja[BULAN],H314)</f>
        <v>0</v>
      </c>
      <c r="J314" s="2" cm="1">
        <f t="array" ref="J314">_xlfn.XLOOKUP(TRUE,Belanja[BULAN]=H314,Belanja[TOTAL],,,-1)</f>
        <v>609623000</v>
      </c>
    </row>
    <row r="315" spans="1:10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/>
      <c r="F315" s="2">
        <f>SUM($D$2:$D315)</f>
        <v>609623000</v>
      </c>
      <c r="H315" s="1" t="str">
        <f t="shared" si="13"/>
        <v>November</v>
      </c>
      <c r="I315" s="2">
        <f>SUMIFS(Belanja[Pasar],Belanja[BULAN],H315)</f>
        <v>0</v>
      </c>
      <c r="J315" s="2" cm="1">
        <f t="array" ref="J315">_xlfn.XLOOKUP(TRUE,Belanja[BULAN]=H315,Belanja[TOTAL],,,-1)</f>
        <v>609623000</v>
      </c>
    </row>
    <row r="316" spans="1:10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6"/>
      <c r="F316" s="2">
        <f>SUM($D$2:$D316)</f>
        <v>609623000</v>
      </c>
      <c r="H316" s="1" t="str">
        <f t="shared" si="13"/>
        <v>November</v>
      </c>
      <c r="I316" s="2">
        <f>SUMIFS(Belanja[Pasar],Belanja[BULAN],H316)</f>
        <v>0</v>
      </c>
      <c r="J316" s="2" cm="1">
        <f t="array" ref="J316">_xlfn.XLOOKUP(TRUE,Belanja[BULAN]=H316,Belanja[TOTAL],,,-1)</f>
        <v>609623000</v>
      </c>
    </row>
    <row r="317" spans="1:10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/>
      <c r="F317" s="2">
        <f>SUM($D$2:$D317)</f>
        <v>609623000</v>
      </c>
      <c r="H317" s="1" t="str">
        <f t="shared" si="13"/>
        <v>November</v>
      </c>
      <c r="I317" s="2">
        <f>SUMIFS(Belanja[Pasar],Belanja[BULAN],H317)</f>
        <v>0</v>
      </c>
      <c r="J317" s="2" cm="1">
        <f t="array" ref="J317">_xlfn.XLOOKUP(TRUE,Belanja[BULAN]=H317,Belanja[TOTAL],,,-1)</f>
        <v>609623000</v>
      </c>
    </row>
    <row r="318" spans="1:10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6"/>
      <c r="F318" s="2">
        <f>SUM($D$2:$D318)</f>
        <v>609623000</v>
      </c>
      <c r="H318" s="1" t="str">
        <f t="shared" si="13"/>
        <v>November</v>
      </c>
      <c r="I318" s="2">
        <f>SUMIFS(Belanja[Pasar],Belanja[BULAN],H318)</f>
        <v>0</v>
      </c>
      <c r="J318" s="2" cm="1">
        <f t="array" ref="J318">_xlfn.XLOOKUP(TRUE,Belanja[BULAN]=H318,Belanja[TOTAL],,,-1)</f>
        <v>609623000</v>
      </c>
    </row>
    <row r="319" spans="1:10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/>
      <c r="F319" s="2">
        <f>SUM($D$2:$D319)</f>
        <v>609623000</v>
      </c>
      <c r="H319" s="1" t="str">
        <f t="shared" si="13"/>
        <v>November</v>
      </c>
      <c r="I319" s="2">
        <f>SUMIFS(Belanja[Pasar],Belanja[BULAN],H319)</f>
        <v>0</v>
      </c>
      <c r="J319" s="2" cm="1">
        <f t="array" ref="J319">_xlfn.XLOOKUP(TRUE,Belanja[BULAN]=H319,Belanja[TOTAL],,,-1)</f>
        <v>609623000</v>
      </c>
    </row>
    <row r="320" spans="1:10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6"/>
      <c r="F320" s="2">
        <f>SUM($D$2:$D320)</f>
        <v>609623000</v>
      </c>
      <c r="H320" s="1" t="str">
        <f t="shared" si="13"/>
        <v>November</v>
      </c>
      <c r="I320" s="2">
        <f>SUMIFS(Belanja[Pasar],Belanja[BULAN],H320)</f>
        <v>0</v>
      </c>
      <c r="J320" s="2" cm="1">
        <f t="array" ref="J320">_xlfn.XLOOKUP(TRUE,Belanja[BULAN]=H320,Belanja[TOTAL],,,-1)</f>
        <v>609623000</v>
      </c>
    </row>
    <row r="321" spans="1:10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/>
      <c r="F321" s="2">
        <f>SUM($D$2:$D321)</f>
        <v>609623000</v>
      </c>
      <c r="H321" s="1" t="str">
        <f t="shared" si="13"/>
        <v>November</v>
      </c>
      <c r="I321" s="2">
        <f>SUMIFS(Belanja[Pasar],Belanja[BULAN],H321)</f>
        <v>0</v>
      </c>
      <c r="J321" s="2" cm="1">
        <f t="array" ref="J321">_xlfn.XLOOKUP(TRUE,Belanja[BULAN]=H321,Belanja[TOTAL],,,-1)</f>
        <v>609623000</v>
      </c>
    </row>
    <row r="322" spans="1:10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6"/>
      <c r="F322" s="2">
        <f>SUM($D$2:$D322)</f>
        <v>609623000</v>
      </c>
      <c r="H322" s="1" t="str">
        <f t="shared" si="13"/>
        <v>November</v>
      </c>
      <c r="I322" s="2">
        <f>SUMIFS(Belanja[Pasar],Belanja[BULAN],H322)</f>
        <v>0</v>
      </c>
      <c r="J322" s="2" cm="1">
        <f t="array" ref="J322">_xlfn.XLOOKUP(TRUE,Belanja[BULAN]=H322,Belanja[TOTAL],,,-1)</f>
        <v>609623000</v>
      </c>
    </row>
    <row r="323" spans="1:10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/>
      <c r="F323" s="2">
        <f>SUM($D$2:$D323)</f>
        <v>609623000</v>
      </c>
      <c r="H323" s="1" t="str">
        <f t="shared" ref="H323:H367" si="16">B323</f>
        <v>November</v>
      </c>
      <c r="I323" s="2">
        <f>SUMIFS(Belanja[Pasar],Belanja[BULAN],H323)</f>
        <v>0</v>
      </c>
      <c r="J323" s="2" cm="1">
        <f t="array" ref="J323">_xlfn.XLOOKUP(TRUE,Belanja[BULAN]=H323,Belanja[TOTAL],,,-1)</f>
        <v>609623000</v>
      </c>
    </row>
    <row r="324" spans="1:10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6"/>
      <c r="F324" s="2">
        <f>SUM($D$2:$D324)</f>
        <v>609623000</v>
      </c>
      <c r="H324" s="1" t="str">
        <f t="shared" si="16"/>
        <v>November</v>
      </c>
      <c r="I324" s="2">
        <f>SUMIFS(Belanja[Pasar],Belanja[BULAN],H324)</f>
        <v>0</v>
      </c>
      <c r="J324" s="2" cm="1">
        <f t="array" ref="J324">_xlfn.XLOOKUP(TRUE,Belanja[BULAN]=H324,Belanja[TOTAL],,,-1)</f>
        <v>609623000</v>
      </c>
    </row>
    <row r="325" spans="1:10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/>
      <c r="F325" s="2">
        <f>SUM($D$2:$D325)</f>
        <v>609623000</v>
      </c>
      <c r="H325" s="1" t="str">
        <f t="shared" si="16"/>
        <v>November</v>
      </c>
      <c r="I325" s="2">
        <f>SUMIFS(Belanja[Pasar],Belanja[BULAN],H325)</f>
        <v>0</v>
      </c>
      <c r="J325" s="2" cm="1">
        <f t="array" ref="J325">_xlfn.XLOOKUP(TRUE,Belanja[BULAN]=H325,Belanja[TOTAL],,,-1)</f>
        <v>609623000</v>
      </c>
    </row>
    <row r="326" spans="1:10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6"/>
      <c r="F326" s="2">
        <f>SUM($D$2:$D326)</f>
        <v>609623000</v>
      </c>
      <c r="H326" s="1" t="str">
        <f t="shared" si="16"/>
        <v>November</v>
      </c>
      <c r="I326" s="2">
        <f>SUMIFS(Belanja[Pasar],Belanja[BULAN],H326)</f>
        <v>0</v>
      </c>
      <c r="J326" s="2" cm="1">
        <f t="array" ref="J326">_xlfn.XLOOKUP(TRUE,Belanja[BULAN]=H326,Belanja[TOTAL],,,-1)</f>
        <v>609623000</v>
      </c>
    </row>
    <row r="327" spans="1:10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/>
      <c r="F327" s="2">
        <f>SUM($D$2:$D327)</f>
        <v>609623000</v>
      </c>
      <c r="H327" s="1" t="str">
        <f t="shared" si="16"/>
        <v>November</v>
      </c>
      <c r="I327" s="2">
        <f>SUMIFS(Belanja[Pasar],Belanja[BULAN],H327)</f>
        <v>0</v>
      </c>
      <c r="J327" s="2" cm="1">
        <f t="array" ref="J327">_xlfn.XLOOKUP(TRUE,Belanja[BULAN]=H327,Belanja[TOTAL],,,-1)</f>
        <v>609623000</v>
      </c>
    </row>
    <row r="328" spans="1:10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6"/>
      <c r="F328" s="2">
        <f>SUM($D$2:$D328)</f>
        <v>609623000</v>
      </c>
      <c r="H328" s="1" t="str">
        <f t="shared" si="16"/>
        <v>November</v>
      </c>
      <c r="I328" s="2">
        <f>SUMIFS(Belanja[Pasar],Belanja[BULAN],H328)</f>
        <v>0</v>
      </c>
      <c r="J328" s="2" cm="1">
        <f t="array" ref="J328">_xlfn.XLOOKUP(TRUE,Belanja[BULAN]=H328,Belanja[TOTAL],,,-1)</f>
        <v>609623000</v>
      </c>
    </row>
    <row r="329" spans="1:10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/>
      <c r="F329" s="2">
        <f>SUM($D$2:$D329)</f>
        <v>609623000</v>
      </c>
      <c r="H329" s="1" t="str">
        <f t="shared" si="16"/>
        <v>November</v>
      </c>
      <c r="I329" s="2">
        <f>SUMIFS(Belanja[Pasar],Belanja[BULAN],H329)</f>
        <v>0</v>
      </c>
      <c r="J329" s="2" cm="1">
        <f t="array" ref="J329">_xlfn.XLOOKUP(TRUE,Belanja[BULAN]=H329,Belanja[TOTAL],,,-1)</f>
        <v>609623000</v>
      </c>
    </row>
    <row r="330" spans="1:10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6"/>
      <c r="F330" s="2">
        <f>SUM($D$2:$D330)</f>
        <v>609623000</v>
      </c>
      <c r="H330" s="1" t="str">
        <f t="shared" si="16"/>
        <v>November</v>
      </c>
      <c r="I330" s="2">
        <f>SUMIFS(Belanja[Pasar],Belanja[BULAN],H330)</f>
        <v>0</v>
      </c>
      <c r="J330" s="2" cm="1">
        <f t="array" ref="J330">_xlfn.XLOOKUP(TRUE,Belanja[BULAN]=H330,Belanja[TOTAL],,,-1)</f>
        <v>609623000</v>
      </c>
    </row>
    <row r="331" spans="1:10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/>
      <c r="F331" s="2">
        <f>SUM($D$2:$D331)</f>
        <v>609623000</v>
      </c>
      <c r="H331" s="1" t="str">
        <f t="shared" si="16"/>
        <v>November</v>
      </c>
      <c r="I331" s="2">
        <f>SUMIFS(Belanja[Pasar],Belanja[BULAN],H331)</f>
        <v>0</v>
      </c>
      <c r="J331" s="2" cm="1">
        <f t="array" ref="J331">_xlfn.XLOOKUP(TRUE,Belanja[BULAN]=H331,Belanja[TOTAL],,,-1)</f>
        <v>609623000</v>
      </c>
    </row>
    <row r="332" spans="1:10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6"/>
      <c r="F332" s="2">
        <f>SUM($D$2:$D332)</f>
        <v>609623000</v>
      </c>
      <c r="H332" s="1" t="str">
        <f t="shared" si="16"/>
        <v>November</v>
      </c>
      <c r="I332" s="2">
        <f>SUMIFS(Belanja[Pasar],Belanja[BULAN],H332)</f>
        <v>0</v>
      </c>
      <c r="J332" s="2" cm="1">
        <f t="array" ref="J332">_xlfn.XLOOKUP(TRUE,Belanja[BULAN]=H332,Belanja[TOTAL],,,-1)</f>
        <v>609623000</v>
      </c>
    </row>
    <row r="333" spans="1:10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/>
      <c r="F333" s="2">
        <f>SUM($D$2:$D333)</f>
        <v>609623000</v>
      </c>
      <c r="H333" s="1" t="str">
        <f t="shared" si="16"/>
        <v>November</v>
      </c>
      <c r="I333" s="2">
        <f>SUMIFS(Belanja[Pasar],Belanja[BULAN],H333)</f>
        <v>0</v>
      </c>
      <c r="J333" s="2" cm="1">
        <f t="array" ref="J333">_xlfn.XLOOKUP(TRUE,Belanja[BULAN]=H333,Belanja[TOTAL],,,-1)</f>
        <v>609623000</v>
      </c>
    </row>
    <row r="334" spans="1:10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6"/>
      <c r="F334" s="2">
        <f>SUM($D$2:$D334)</f>
        <v>609623000</v>
      </c>
      <c r="H334" s="1" t="str">
        <f t="shared" si="16"/>
        <v>November</v>
      </c>
      <c r="I334" s="2">
        <f>SUMIFS(Belanja[Pasar],Belanja[BULAN],H334)</f>
        <v>0</v>
      </c>
      <c r="J334" s="2" cm="1">
        <f t="array" ref="J334">_xlfn.XLOOKUP(TRUE,Belanja[BULAN]=H334,Belanja[TOTAL],,,-1)</f>
        <v>609623000</v>
      </c>
    </row>
    <row r="335" spans="1:10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/>
      <c r="F335" s="2">
        <f>SUM($D$2:$D335)</f>
        <v>609623000</v>
      </c>
      <c r="H335" s="1" t="str">
        <f t="shared" si="16"/>
        <v>November</v>
      </c>
      <c r="I335" s="2">
        <f>SUMIFS(Belanja[Pasar],Belanja[BULAN],H335)</f>
        <v>0</v>
      </c>
      <c r="J335" s="2" cm="1">
        <f t="array" ref="J335">_xlfn.XLOOKUP(TRUE,Belanja[BULAN]=H335,Belanja[TOTAL],,,-1)</f>
        <v>609623000</v>
      </c>
    </row>
    <row r="336" spans="1:10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6"/>
      <c r="F336" s="2">
        <f>SUM($D$2:$D336)</f>
        <v>609623000</v>
      </c>
      <c r="H336" s="1" t="str">
        <f t="shared" si="16"/>
        <v>November</v>
      </c>
      <c r="I336" s="2">
        <f>SUMIFS(Belanja[Pasar],Belanja[BULAN],H336)</f>
        <v>0</v>
      </c>
      <c r="J336" s="2" cm="1">
        <f t="array" ref="J336">_xlfn.XLOOKUP(TRUE,Belanja[BULAN]=H336,Belanja[TOTAL],,,-1)</f>
        <v>609623000</v>
      </c>
    </row>
    <row r="337" spans="1:10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/>
      <c r="F337" s="2">
        <f>SUM($D$2:$D337)</f>
        <v>609623000</v>
      </c>
      <c r="H337" s="1" t="str">
        <f t="shared" si="16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609623000</v>
      </c>
    </row>
    <row r="338" spans="1:10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6"/>
      <c r="F338" s="2">
        <f>SUM($D$2:$D338)</f>
        <v>609623000</v>
      </c>
      <c r="H338" s="1" t="str">
        <f t="shared" si="16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609623000</v>
      </c>
    </row>
    <row r="339" spans="1:10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/>
      <c r="F339" s="2">
        <f>SUM($D$2:$D339)</f>
        <v>609623000</v>
      </c>
      <c r="H339" s="1" t="str">
        <f t="shared" si="16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609623000</v>
      </c>
    </row>
    <row r="340" spans="1:10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6"/>
      <c r="F340" s="2">
        <f>SUM($D$2:$D340)</f>
        <v>609623000</v>
      </c>
      <c r="H340" s="1" t="str">
        <f t="shared" si="16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609623000</v>
      </c>
    </row>
    <row r="341" spans="1:10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/>
      <c r="F341" s="2">
        <f>SUM($D$2:$D341)</f>
        <v>609623000</v>
      </c>
      <c r="H341" s="1" t="str">
        <f t="shared" si="16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609623000</v>
      </c>
    </row>
    <row r="342" spans="1:10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6"/>
      <c r="F342" s="2">
        <f>SUM($D$2:$D342)</f>
        <v>609623000</v>
      </c>
      <c r="H342" s="1" t="str">
        <f t="shared" si="16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609623000</v>
      </c>
    </row>
    <row r="343" spans="1:10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/>
      <c r="F343" s="2">
        <f>SUM($D$2:$D343)</f>
        <v>609623000</v>
      </c>
      <c r="H343" s="1" t="str">
        <f t="shared" si="16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609623000</v>
      </c>
    </row>
    <row r="344" spans="1:10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6"/>
      <c r="F344" s="2">
        <f>SUM($D$2:$D344)</f>
        <v>609623000</v>
      </c>
      <c r="H344" s="1" t="str">
        <f t="shared" si="16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609623000</v>
      </c>
    </row>
    <row r="345" spans="1:10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/>
      <c r="F345" s="2">
        <f>SUM($D$2:$D345)</f>
        <v>609623000</v>
      </c>
      <c r="H345" s="1" t="str">
        <f t="shared" si="16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609623000</v>
      </c>
    </row>
    <row r="346" spans="1:10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6"/>
      <c r="F346" s="2">
        <f>SUM($D$2:$D346)</f>
        <v>609623000</v>
      </c>
      <c r="H346" s="1" t="str">
        <f t="shared" si="16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609623000</v>
      </c>
    </row>
    <row r="347" spans="1:10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/>
      <c r="F347" s="2">
        <f>SUM($D$2:$D347)</f>
        <v>609623000</v>
      </c>
      <c r="H347" s="1" t="str">
        <f t="shared" si="16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609623000</v>
      </c>
    </row>
    <row r="348" spans="1:10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6"/>
      <c r="F348" s="2">
        <f>SUM($D$2:$D348)</f>
        <v>609623000</v>
      </c>
      <c r="H348" s="1" t="str">
        <f t="shared" si="16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609623000</v>
      </c>
    </row>
    <row r="349" spans="1:10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/>
      <c r="F349" s="2">
        <f>SUM($D$2:$D349)</f>
        <v>609623000</v>
      </c>
      <c r="H349" s="1" t="str">
        <f t="shared" si="16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609623000</v>
      </c>
    </row>
    <row r="350" spans="1:10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6"/>
      <c r="F350" s="2">
        <f>SUM($D$2:$D350)</f>
        <v>609623000</v>
      </c>
      <c r="H350" s="1" t="str">
        <f t="shared" si="16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609623000</v>
      </c>
    </row>
    <row r="351" spans="1:10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/>
      <c r="F351" s="2">
        <f>SUM($D$2:$D351)</f>
        <v>609623000</v>
      </c>
      <c r="H351" s="1" t="str">
        <f t="shared" si="16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609623000</v>
      </c>
    </row>
    <row r="352" spans="1:10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6"/>
      <c r="F352" s="2">
        <f>SUM($D$2:$D352)</f>
        <v>609623000</v>
      </c>
      <c r="H352" s="1" t="str">
        <f t="shared" si="16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609623000</v>
      </c>
    </row>
    <row r="353" spans="1:10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/>
      <c r="F353" s="2">
        <f>SUM($D$2:$D353)</f>
        <v>609623000</v>
      </c>
      <c r="H353" s="1" t="str">
        <f t="shared" si="16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609623000</v>
      </c>
    </row>
    <row r="354" spans="1:10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6"/>
      <c r="F354" s="2">
        <f>SUM($D$2:$D354)</f>
        <v>609623000</v>
      </c>
      <c r="H354" s="1" t="str">
        <f t="shared" si="16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609623000</v>
      </c>
    </row>
    <row r="355" spans="1:10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/>
      <c r="F355" s="2">
        <f>SUM($D$2:$D355)</f>
        <v>609623000</v>
      </c>
      <c r="H355" s="1" t="str">
        <f t="shared" si="16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609623000</v>
      </c>
    </row>
    <row r="356" spans="1:10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6"/>
      <c r="F356" s="2">
        <f>SUM($D$2:$D356)</f>
        <v>609623000</v>
      </c>
      <c r="H356" s="1" t="str">
        <f t="shared" si="16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609623000</v>
      </c>
    </row>
    <row r="357" spans="1:10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/>
      <c r="F357" s="2">
        <f>SUM($D$2:$D357)</f>
        <v>609623000</v>
      </c>
      <c r="H357" s="1" t="str">
        <f t="shared" si="16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609623000</v>
      </c>
    </row>
    <row r="358" spans="1:10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6"/>
      <c r="F358" s="2">
        <f>SUM($D$2:$D358)</f>
        <v>609623000</v>
      </c>
      <c r="H358" s="1" t="str">
        <f t="shared" si="16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609623000</v>
      </c>
    </row>
    <row r="359" spans="1:10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/>
      <c r="F359" s="2">
        <f>SUM($D$2:$D359)</f>
        <v>609623000</v>
      </c>
      <c r="H359" s="1" t="str">
        <f t="shared" si="16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609623000</v>
      </c>
    </row>
    <row r="360" spans="1:10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6"/>
      <c r="F360" s="2">
        <f>SUM($D$2:$D360)</f>
        <v>609623000</v>
      </c>
      <c r="H360" s="1" t="str">
        <f t="shared" si="16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609623000</v>
      </c>
    </row>
    <row r="361" spans="1:10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/>
      <c r="F361" s="2">
        <f>SUM($D$2:$D361)</f>
        <v>609623000</v>
      </c>
      <c r="H361" s="1" t="str">
        <f t="shared" si="16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609623000</v>
      </c>
    </row>
    <row r="362" spans="1:10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6"/>
      <c r="F362" s="2">
        <f>SUM($D$2:$D362)</f>
        <v>609623000</v>
      </c>
      <c r="H362" s="1" t="str">
        <f t="shared" si="16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609623000</v>
      </c>
    </row>
    <row r="363" spans="1:10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/>
      <c r="F363" s="2">
        <f>SUM($D$2:$D363)</f>
        <v>609623000</v>
      </c>
      <c r="H363" s="1" t="str">
        <f t="shared" si="16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609623000</v>
      </c>
    </row>
    <row r="364" spans="1:10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6"/>
      <c r="F364" s="2">
        <f>SUM($D$2:$D364)</f>
        <v>609623000</v>
      </c>
      <c r="H364" s="1" t="str">
        <f t="shared" si="16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609623000</v>
      </c>
    </row>
    <row r="365" spans="1:10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/>
      <c r="F365" s="2">
        <f>SUM($D$2:$D365)</f>
        <v>609623000</v>
      </c>
      <c r="H365" s="1" t="str">
        <f t="shared" si="16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609623000</v>
      </c>
    </row>
    <row r="366" spans="1:10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6"/>
      <c r="F366" s="2">
        <f>SUM($D$2:$D366)</f>
        <v>609623000</v>
      </c>
      <c r="H366" s="1" t="str">
        <f t="shared" si="16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609623000</v>
      </c>
    </row>
    <row r="367" spans="1:10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609623000</v>
      </c>
      <c r="H367" s="1" t="str">
        <f t="shared" si="16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609623000</v>
      </c>
    </row>
  </sheetData>
  <conditionalFormatting sqref="A367:C367 F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:E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H367:J367">
    <cfRule type="expression" dxfId="5" priority="3">
      <formula>$H$367=""</formula>
    </cfRule>
  </conditionalFormatting>
  <dataValidations count="1">
    <dataValidation type="list" allowBlank="1" showInputMessage="1" showErrorMessage="1" sqref="H2:H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260" activePane="bottomRight" state="frozen"/>
      <selection pane="topRight"/>
      <selection pane="bottomLeft"/>
      <selection pane="bottomRight" activeCell="D273" sqref="D273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65091000</v>
      </c>
      <c r="I184" s="2" cm="1">
        <f t="array" ref="I184">_xlfn.XLOOKUP(TRUE,Transferan[BULAN]=G184,Transferan[TOTAL],,,-1)</f>
        <v>366071000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65091000</v>
      </c>
      <c r="I185" s="2" cm="1">
        <f t="array" ref="I185">_xlfn.XLOOKUP(TRUE,Transferan[BULAN]=G185,Transferan[TOTAL],,,-1)</f>
        <v>366071000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65091000</v>
      </c>
      <c r="I186" s="2" cm="1">
        <f t="array" ref="I186">_xlfn.XLOOKUP(TRUE,Transferan[BULAN]=G186,Transferan[TOTAL],,,-1)</f>
        <v>366071000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65091000</v>
      </c>
      <c r="I187" s="2" cm="1">
        <f t="array" ref="I187">_xlfn.XLOOKUP(TRUE,Transferan[BULAN]=G187,Transferan[TOTAL],,,-1)</f>
        <v>366071000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65091000</v>
      </c>
      <c r="I188" s="2" cm="1">
        <f t="array" ref="I188">_xlfn.XLOOKUP(TRUE,Transferan[BULAN]=G188,Transferan[TOTAL],,,-1)</f>
        <v>366071000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65091000</v>
      </c>
      <c r="I189" s="2" cm="1">
        <f t="array" ref="I189">_xlfn.XLOOKUP(TRUE,Transferan[BULAN]=G189,Transferan[TOTAL],,,-1)</f>
        <v>366071000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65091000</v>
      </c>
      <c r="I190" s="2" cm="1">
        <f t="array" ref="I190">_xlfn.XLOOKUP(TRUE,Transferan[BULAN]=G190,Transferan[TOTAL],,,-1)</f>
        <v>366071000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65091000</v>
      </c>
      <c r="I191" s="2" cm="1">
        <f t="array" ref="I191">_xlfn.XLOOKUP(TRUE,Transferan[BULAN]=G191,Transferan[TOTAL],,,-1)</f>
        <v>366071000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65091000</v>
      </c>
      <c r="I192" s="2" cm="1">
        <f t="array" ref="I192">_xlfn.XLOOKUP(TRUE,Transferan[BULAN]=G192,Transferan[TOTAL],,,-1)</f>
        <v>366071000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65091000</v>
      </c>
      <c r="I193" s="2" cm="1">
        <f t="array" ref="I193">_xlfn.XLOOKUP(TRUE,Transferan[BULAN]=G193,Transferan[TOTAL],,,-1)</f>
        <v>366071000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2">
        <f>SUM($D$2:$D194)</f>
        <v>322828000</v>
      </c>
      <c r="G194" s="1" t="str">
        <f t="shared" si="7"/>
        <v>Juli</v>
      </c>
      <c r="H194" s="2">
        <f>SUMIFS(Transferan[Transferan],Transferan[BULAN],G194)</f>
        <v>65091000</v>
      </c>
      <c r="I194" s="2" cm="1">
        <f t="array" ref="I194">_xlfn.XLOOKUP(TRUE,Transferan[BULAN]=G194,Transferan[TOTAL],,,-1)</f>
        <v>366071000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f>SUM($D$2:$D195)</f>
        <v>324672000</v>
      </c>
      <c r="G195" s="1" t="str">
        <f t="shared" ref="G195:G258" si="10">B195</f>
        <v>Juli</v>
      </c>
      <c r="H195" s="2">
        <f>SUMIFS(Transferan[Transferan],Transferan[BULAN],G195)</f>
        <v>65091000</v>
      </c>
      <c r="I195" s="2" cm="1">
        <f t="array" ref="I195">_xlfn.XLOOKUP(TRUE,Transferan[BULAN]=G195,Transferan[TOTAL],,,-1)</f>
        <v>366071000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2">
        <f>SUM($D$2:$D196)</f>
        <v>327129000</v>
      </c>
      <c r="G196" s="1" t="str">
        <f t="shared" si="10"/>
        <v>Juli</v>
      </c>
      <c r="H196" s="2">
        <f>SUMIFS(Transferan[Transferan],Transferan[BULAN],G196)</f>
        <v>65091000</v>
      </c>
      <c r="I196" s="2" cm="1">
        <f t="array" ref="I196">_xlfn.XLOOKUP(TRUE,Transferan[BULAN]=G196,Transferan[TOTAL],,,-1)</f>
        <v>366071000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f>SUM($D$2:$D197)</f>
        <v>329473000</v>
      </c>
      <c r="G197" s="1" t="str">
        <f t="shared" si="10"/>
        <v>Juli</v>
      </c>
      <c r="H197" s="2">
        <f>SUMIFS(Transferan[Transferan],Transferan[BULAN],G197)</f>
        <v>65091000</v>
      </c>
      <c r="I197" s="2" cm="1">
        <f t="array" ref="I197">_xlfn.XLOOKUP(TRUE,Transferan[BULAN]=G197,Transferan[TOTAL],,,-1)</f>
        <v>366071000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2">
        <f>SUM($D$2:$D198)</f>
        <v>331505000</v>
      </c>
      <c r="G198" s="1" t="str">
        <f t="shared" si="10"/>
        <v>Juli</v>
      </c>
      <c r="H198" s="2">
        <f>SUMIFS(Transferan[Transferan],Transferan[BULAN],G198)</f>
        <v>65091000</v>
      </c>
      <c r="I198" s="2" cm="1">
        <f t="array" ref="I198">_xlfn.XLOOKUP(TRUE,Transferan[BULAN]=G198,Transferan[TOTAL],,,-1)</f>
        <v>366071000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f>SUM($D$2:$D199)</f>
        <v>334608000</v>
      </c>
      <c r="G199" s="1" t="str">
        <f t="shared" si="10"/>
        <v>Juli</v>
      </c>
      <c r="H199" s="2">
        <f>SUMIFS(Transferan[Transferan],Transferan[BULAN],G199)</f>
        <v>65091000</v>
      </c>
      <c r="I199" s="2" cm="1">
        <f t="array" ref="I199">_xlfn.XLOOKUP(TRUE,Transferan[BULAN]=G199,Transferan[TOTAL],,,-1)</f>
        <v>366071000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2">
        <f>SUM($D$2:$D200)</f>
        <v>337348000</v>
      </c>
      <c r="G200" s="1" t="str">
        <f t="shared" si="10"/>
        <v>Juli</v>
      </c>
      <c r="H200" s="2">
        <f>SUMIFS(Transferan[Transferan],Transferan[BULAN],G200)</f>
        <v>65091000</v>
      </c>
      <c r="I200" s="2" cm="1">
        <f t="array" ref="I200">_xlfn.XLOOKUP(TRUE,Transferan[BULAN]=G200,Transferan[TOTAL],,,-1)</f>
        <v>366071000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f>SUM($D$2:$D201)</f>
        <v>339466000</v>
      </c>
      <c r="G201" s="1" t="str">
        <f t="shared" si="10"/>
        <v>Juli</v>
      </c>
      <c r="H201" s="2">
        <f>SUMIFS(Transferan[Transferan],Transferan[BULAN],G201)</f>
        <v>65091000</v>
      </c>
      <c r="I201" s="2" cm="1">
        <f t="array" ref="I201">_xlfn.XLOOKUP(TRUE,Transferan[BULAN]=G201,Transferan[TOTAL],,,-1)</f>
        <v>366071000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2">
        <f>SUM($D$2:$D202)</f>
        <v>341957000</v>
      </c>
      <c r="G202" s="1" t="str">
        <f t="shared" si="10"/>
        <v>Juli</v>
      </c>
      <c r="H202" s="2">
        <f>SUMIFS(Transferan[Transferan],Transferan[BULAN],G202)</f>
        <v>65091000</v>
      </c>
      <c r="I202" s="2" cm="1">
        <f t="array" ref="I202">_xlfn.XLOOKUP(TRUE,Transferan[BULAN]=G202,Transferan[TOTAL],,,-1)</f>
        <v>366071000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f>SUM($D$2:$D203)</f>
        <v>344256000</v>
      </c>
      <c r="G203" s="1" t="str">
        <f t="shared" si="10"/>
        <v>Juli</v>
      </c>
      <c r="H203" s="2">
        <f>SUMIFS(Transferan[Transferan],Transferan[BULAN],G203)</f>
        <v>65091000</v>
      </c>
      <c r="I203" s="2" cm="1">
        <f t="array" ref="I203">_xlfn.XLOOKUP(TRUE,Transferan[BULAN]=G203,Transferan[TOTAL],,,-1)</f>
        <v>366071000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2">
        <f>SUM($D$2:$D204)</f>
        <v>345979000</v>
      </c>
      <c r="G204" s="1" t="str">
        <f t="shared" si="10"/>
        <v>Juli</v>
      </c>
      <c r="H204" s="2">
        <f>SUMIFS(Transferan[Transferan],Transferan[BULAN],G204)</f>
        <v>65091000</v>
      </c>
      <c r="I204" s="2" cm="1">
        <f t="array" ref="I204">_xlfn.XLOOKUP(TRUE,Transferan[BULAN]=G204,Transferan[TOTAL],,,-1)</f>
        <v>366071000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f>SUM($D$2:$D205)</f>
        <v>348068000</v>
      </c>
      <c r="G205" s="1" t="str">
        <f t="shared" si="10"/>
        <v>Juli</v>
      </c>
      <c r="H205" s="2">
        <f>SUMIFS(Transferan[Transferan],Transferan[BULAN],G205)</f>
        <v>65091000</v>
      </c>
      <c r="I205" s="2" cm="1">
        <f t="array" ref="I205">_xlfn.XLOOKUP(TRUE,Transferan[BULAN]=G205,Transferan[TOTAL],,,-1)</f>
        <v>366071000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2">
        <f>SUM($D$2:$D206)</f>
        <v>350221000</v>
      </c>
      <c r="G206" s="1" t="str">
        <f t="shared" si="10"/>
        <v>Juli</v>
      </c>
      <c r="H206" s="2">
        <f>SUMIFS(Transferan[Transferan],Transferan[BULAN],G206)</f>
        <v>65091000</v>
      </c>
      <c r="I206" s="2" cm="1">
        <f t="array" ref="I206">_xlfn.XLOOKUP(TRUE,Transferan[BULAN]=G206,Transferan[TOTAL],,,-1)</f>
        <v>366071000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f>SUM($D$2:$D207)</f>
        <v>352686000</v>
      </c>
      <c r="G207" s="1" t="str">
        <f t="shared" si="10"/>
        <v>Juli</v>
      </c>
      <c r="H207" s="2">
        <f>SUMIFS(Transferan[Transferan],Transferan[BULAN],G207)</f>
        <v>65091000</v>
      </c>
      <c r="I207" s="2" cm="1">
        <f t="array" ref="I207">_xlfn.XLOOKUP(TRUE,Transferan[BULAN]=G207,Transferan[TOTAL],,,-1)</f>
        <v>366071000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2">
        <f>SUM($D$2:$D208)</f>
        <v>354494000</v>
      </c>
      <c r="G208" s="1" t="str">
        <f t="shared" si="10"/>
        <v>Juli</v>
      </c>
      <c r="H208" s="2">
        <f>SUMIFS(Transferan[Transferan],Transferan[BULAN],G208)</f>
        <v>65091000</v>
      </c>
      <c r="I208" s="2" cm="1">
        <f t="array" ref="I208">_xlfn.XLOOKUP(TRUE,Transferan[BULAN]=G208,Transferan[TOTAL],,,-1)</f>
        <v>366071000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f>SUM($D$2:$D209)</f>
        <v>356311000</v>
      </c>
      <c r="G209" s="1" t="str">
        <f t="shared" si="10"/>
        <v>Juli</v>
      </c>
      <c r="H209" s="2">
        <f>SUMIFS(Transferan[Transferan],Transferan[BULAN],G209)</f>
        <v>65091000</v>
      </c>
      <c r="I209" s="2" cm="1">
        <f t="array" ref="I209">_xlfn.XLOOKUP(TRUE,Transferan[BULAN]=G209,Transferan[TOTAL],,,-1)</f>
        <v>366071000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2">
        <f>SUM($D$2:$D210)</f>
        <v>358388000</v>
      </c>
      <c r="G210" s="1" t="str">
        <f t="shared" si="10"/>
        <v>Juli</v>
      </c>
      <c r="H210" s="2">
        <f>SUMIFS(Transferan[Transferan],Transferan[BULAN],G210)</f>
        <v>65091000</v>
      </c>
      <c r="I210" s="2" cm="1">
        <f t="array" ref="I210">_xlfn.XLOOKUP(TRUE,Transferan[BULAN]=G210,Transferan[TOTAL],,,-1)</f>
        <v>366071000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f>SUM($D$2:$D211)</f>
        <v>360149000</v>
      </c>
      <c r="G211" s="1" t="str">
        <f t="shared" si="10"/>
        <v>Juli</v>
      </c>
      <c r="H211" s="2">
        <f>SUMIFS(Transferan[Transferan],Transferan[BULAN],G211)</f>
        <v>65091000</v>
      </c>
      <c r="I211" s="2" cm="1">
        <f t="array" ref="I211">_xlfn.XLOOKUP(TRUE,Transferan[BULAN]=G211,Transferan[TOTAL],,,-1)</f>
        <v>366071000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2">
        <f>SUM($D$2:$D212)</f>
        <v>362209000</v>
      </c>
      <c r="G212" s="1" t="str">
        <f t="shared" si="10"/>
        <v>Juli</v>
      </c>
      <c r="H212" s="2">
        <f>SUMIFS(Transferan[Transferan],Transferan[BULAN],G212)</f>
        <v>65091000</v>
      </c>
      <c r="I212" s="2" cm="1">
        <f t="array" ref="I212">_xlfn.XLOOKUP(TRUE,Transferan[BULAN]=G212,Transferan[TOTAL],,,-1)</f>
        <v>366071000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f>SUM($D$2:$D213)</f>
        <v>364060000</v>
      </c>
      <c r="G213" s="1" t="str">
        <f t="shared" si="10"/>
        <v>Juli</v>
      </c>
      <c r="H213" s="2">
        <f>SUMIFS(Transferan[Transferan],Transferan[BULAN],G213)</f>
        <v>65091000</v>
      </c>
      <c r="I213" s="2" cm="1">
        <f t="array" ref="I213">_xlfn.XLOOKUP(TRUE,Transferan[BULAN]=G213,Transferan[TOTAL],,,-1)</f>
        <v>366071000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2">
        <f>SUM($D$2:$D214)</f>
        <v>366071000</v>
      </c>
      <c r="G214" s="1" t="str">
        <f t="shared" si="10"/>
        <v>Juli</v>
      </c>
      <c r="H214" s="2">
        <f>SUMIFS(Transferan[Transferan],Transferan[BULAN],G214)</f>
        <v>65091000</v>
      </c>
      <c r="I214" s="2" cm="1">
        <f t="array" ref="I214">_xlfn.XLOOKUP(TRUE,Transferan[BULAN]=G214,Transferan[TOTAL],,,-1)</f>
        <v>366071000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f>SUM($D$2:$D215)</f>
        <v>368098000</v>
      </c>
      <c r="G215" s="1" t="str">
        <f t="shared" si="10"/>
        <v>Agustus</v>
      </c>
      <c r="H215" s="2">
        <f>SUMIFS(Transferan[Transferan],Transferan[BULAN],G215)</f>
        <v>61127000</v>
      </c>
      <c r="I215" s="2" cm="1">
        <f t="array" ref="I215">_xlfn.XLOOKUP(TRUE,Transferan[BULAN]=G215,Transferan[TOTAL],,,-1)</f>
        <v>427198000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2">
        <f>SUM($D$2:$D216)</f>
        <v>370336000</v>
      </c>
      <c r="G216" s="1" t="str">
        <f t="shared" si="10"/>
        <v>Agustus</v>
      </c>
      <c r="H216" s="2">
        <f>SUMIFS(Transferan[Transferan],Transferan[BULAN],G216)</f>
        <v>61127000</v>
      </c>
      <c r="I216" s="2" cm="1">
        <f t="array" ref="I216">_xlfn.XLOOKUP(TRUE,Transferan[BULAN]=G216,Transferan[TOTAL],,,-1)</f>
        <v>427198000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f>SUM($D$2:$D217)</f>
        <v>372807000</v>
      </c>
      <c r="G217" s="1" t="str">
        <f t="shared" si="10"/>
        <v>Agustus</v>
      </c>
      <c r="H217" s="2">
        <f>SUMIFS(Transferan[Transferan],Transferan[BULAN],G217)</f>
        <v>61127000</v>
      </c>
      <c r="I217" s="2" cm="1">
        <f t="array" ref="I217">_xlfn.XLOOKUP(TRUE,Transferan[BULAN]=G217,Transferan[TOTAL],,,-1)</f>
        <v>427198000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2">
        <f>SUM($D$2:$D218)</f>
        <v>374989000</v>
      </c>
      <c r="G218" s="1" t="str">
        <f t="shared" si="10"/>
        <v>Agustus</v>
      </c>
      <c r="H218" s="2">
        <f>SUMIFS(Transferan[Transferan],Transferan[BULAN],G218)</f>
        <v>61127000</v>
      </c>
      <c r="I218" s="2" cm="1">
        <f t="array" ref="I218">_xlfn.XLOOKUP(TRUE,Transferan[BULAN]=G218,Transferan[TOTAL],,,-1)</f>
        <v>427198000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f>SUM($D$2:$D219)</f>
        <v>377360000</v>
      </c>
      <c r="G219" s="1" t="str">
        <f t="shared" si="10"/>
        <v>Agustus</v>
      </c>
      <c r="H219" s="2">
        <f>SUMIFS(Transferan[Transferan],Transferan[BULAN],G219)</f>
        <v>61127000</v>
      </c>
      <c r="I219" s="2" cm="1">
        <f t="array" ref="I219">_xlfn.XLOOKUP(TRUE,Transferan[BULAN]=G219,Transferan[TOTAL],,,-1)</f>
        <v>427198000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2">
        <f>SUM($D$2:$D220)</f>
        <v>379552000</v>
      </c>
      <c r="G220" s="1" t="str">
        <f t="shared" si="10"/>
        <v>Agustus</v>
      </c>
      <c r="H220" s="2">
        <f>SUMIFS(Transferan[Transferan],Transferan[BULAN],G220)</f>
        <v>61127000</v>
      </c>
      <c r="I220" s="2" cm="1">
        <f t="array" ref="I220">_xlfn.XLOOKUP(TRUE,Transferan[BULAN]=G220,Transferan[TOTAL],,,-1)</f>
        <v>427198000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f>SUM($D$2:$D221)</f>
        <v>381542000</v>
      </c>
      <c r="G221" s="1" t="str">
        <f t="shared" si="10"/>
        <v>Agustus</v>
      </c>
      <c r="H221" s="2">
        <f>SUMIFS(Transferan[Transferan],Transferan[BULAN],G221)</f>
        <v>61127000</v>
      </c>
      <c r="I221" s="2" cm="1">
        <f t="array" ref="I221">_xlfn.XLOOKUP(TRUE,Transferan[BULAN]=G221,Transferan[TOTAL],,,-1)</f>
        <v>427198000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2">
        <f>SUM($D$2:$D222)</f>
        <v>383459000</v>
      </c>
      <c r="G222" s="1" t="str">
        <f t="shared" si="10"/>
        <v>Agustus</v>
      </c>
      <c r="H222" s="2">
        <f>SUMIFS(Transferan[Transferan],Transferan[BULAN],G222)</f>
        <v>61127000</v>
      </c>
      <c r="I222" s="2" cm="1">
        <f t="array" ref="I222">_xlfn.XLOOKUP(TRUE,Transferan[BULAN]=G222,Transferan[TOTAL],,,-1)</f>
        <v>427198000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f>SUM($D$2:$D223)</f>
        <v>385657000</v>
      </c>
      <c r="G223" s="1" t="str">
        <f t="shared" si="10"/>
        <v>Agustus</v>
      </c>
      <c r="H223" s="2">
        <f>SUMIFS(Transferan[Transferan],Transferan[BULAN],G223)</f>
        <v>61127000</v>
      </c>
      <c r="I223" s="2" cm="1">
        <f t="array" ref="I223">_xlfn.XLOOKUP(TRUE,Transferan[BULAN]=G223,Transferan[TOTAL],,,-1)</f>
        <v>427198000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2162000</v>
      </c>
      <c r="E224" s="2">
        <f>SUM($D$2:$D224)</f>
        <v>387819000</v>
      </c>
      <c r="G224" s="1" t="str">
        <f t="shared" si="10"/>
        <v>Agustus</v>
      </c>
      <c r="H224" s="2">
        <f>SUMIFS(Transferan[Transferan],Transferan[BULAN],G224)</f>
        <v>61127000</v>
      </c>
      <c r="I224" s="2" cm="1">
        <f t="array" ref="I224">_xlfn.XLOOKUP(TRUE,Transferan[BULAN]=G224,Transferan[TOTAL],,,-1)</f>
        <v>427198000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f>SUM($D$2:$D225)</f>
        <v>390201000</v>
      </c>
      <c r="G225" s="1" t="str">
        <f t="shared" si="10"/>
        <v>Agustus</v>
      </c>
      <c r="H225" s="2">
        <f>SUMIFS(Transferan[Transferan],Transferan[BULAN],G225)</f>
        <v>61127000</v>
      </c>
      <c r="I225" s="2" cm="1">
        <f t="array" ref="I225">_xlfn.XLOOKUP(TRUE,Transferan[BULAN]=G225,Transferan[TOTAL],,,-1)</f>
        <v>427198000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2">
        <f>SUM($D$2:$D226)</f>
        <v>392383000</v>
      </c>
      <c r="G226" s="1" t="str">
        <f t="shared" si="10"/>
        <v>Agustus</v>
      </c>
      <c r="H226" s="2">
        <f>SUMIFS(Transferan[Transferan],Transferan[BULAN],G226)</f>
        <v>61127000</v>
      </c>
      <c r="I226" s="2" cm="1">
        <f t="array" ref="I226">_xlfn.XLOOKUP(TRUE,Transferan[BULAN]=G226,Transferan[TOTAL],,,-1)</f>
        <v>427198000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f>SUM($D$2:$D227)</f>
        <v>394369000</v>
      </c>
      <c r="G227" s="1" t="str">
        <f t="shared" si="10"/>
        <v>Agustus</v>
      </c>
      <c r="H227" s="2">
        <f>SUMIFS(Transferan[Transferan],Transferan[BULAN],G227)</f>
        <v>61127000</v>
      </c>
      <c r="I227" s="2" cm="1">
        <f t="array" ref="I227">_xlfn.XLOOKUP(TRUE,Transferan[BULAN]=G227,Transferan[TOTAL],,,-1)</f>
        <v>427198000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2">
        <f>SUM($D$2:$D228)</f>
        <v>396351000</v>
      </c>
      <c r="G228" s="1" t="str">
        <f t="shared" si="10"/>
        <v>Agustus</v>
      </c>
      <c r="H228" s="2">
        <f>SUMIFS(Transferan[Transferan],Transferan[BULAN],G228)</f>
        <v>61127000</v>
      </c>
      <c r="I228" s="2" cm="1">
        <f t="array" ref="I228">_xlfn.XLOOKUP(TRUE,Transferan[BULAN]=G228,Transferan[TOTAL],,,-1)</f>
        <v>427198000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f>SUM($D$2:$D229)</f>
        <v>398132000</v>
      </c>
      <c r="G229" s="1" t="str">
        <f t="shared" si="10"/>
        <v>Agustus</v>
      </c>
      <c r="H229" s="2">
        <f>SUMIFS(Transferan[Transferan],Transferan[BULAN],G229)</f>
        <v>61127000</v>
      </c>
      <c r="I229" s="2" cm="1">
        <f t="array" ref="I229">_xlfn.XLOOKUP(TRUE,Transferan[BULAN]=G229,Transferan[TOTAL],,,-1)</f>
        <v>427198000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2">
        <f>SUM($D$2:$D230)</f>
        <v>399826000</v>
      </c>
      <c r="G230" s="1" t="str">
        <f t="shared" si="10"/>
        <v>Agustus</v>
      </c>
      <c r="H230" s="2">
        <f>SUMIFS(Transferan[Transferan],Transferan[BULAN],G230)</f>
        <v>61127000</v>
      </c>
      <c r="I230" s="2" cm="1">
        <f t="array" ref="I230">_xlfn.XLOOKUP(TRUE,Transferan[BULAN]=G230,Transferan[TOTAL],,,-1)</f>
        <v>427198000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f>SUM($D$2:$D231)</f>
        <v>401774000</v>
      </c>
      <c r="G231" s="1" t="str">
        <f t="shared" si="10"/>
        <v>Agustus</v>
      </c>
      <c r="H231" s="2">
        <f>SUMIFS(Transferan[Transferan],Transferan[BULAN],G231)</f>
        <v>61127000</v>
      </c>
      <c r="I231" s="2" cm="1">
        <f t="array" ref="I231">_xlfn.XLOOKUP(TRUE,Transferan[BULAN]=G231,Transferan[TOTAL],,,-1)</f>
        <v>427198000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2">
        <f>SUM($D$2:$D232)</f>
        <v>403084000</v>
      </c>
      <c r="G232" s="1" t="str">
        <f t="shared" si="10"/>
        <v>Agustus</v>
      </c>
      <c r="H232" s="2">
        <f>SUMIFS(Transferan[Transferan],Transferan[BULAN],G232)</f>
        <v>61127000</v>
      </c>
      <c r="I232" s="2" cm="1">
        <f t="array" ref="I232">_xlfn.XLOOKUP(TRUE,Transferan[BULAN]=G232,Transferan[TOTAL],,,-1)</f>
        <v>427198000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f>SUM($D$2:$D233)</f>
        <v>404825000</v>
      </c>
      <c r="G233" s="1" t="str">
        <f t="shared" si="10"/>
        <v>Agustus</v>
      </c>
      <c r="H233" s="2">
        <f>SUMIFS(Transferan[Transferan],Transferan[BULAN],G233)</f>
        <v>61127000</v>
      </c>
      <c r="I233" s="2" cm="1">
        <f t="array" ref="I233">_xlfn.XLOOKUP(TRUE,Transferan[BULAN]=G233,Transferan[TOTAL],,,-1)</f>
        <v>427198000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2">
        <f>SUM($D$2:$D234)</f>
        <v>406912000</v>
      </c>
      <c r="G234" s="1" t="str">
        <f t="shared" si="10"/>
        <v>Agustus</v>
      </c>
      <c r="H234" s="2">
        <f>SUMIFS(Transferan[Transferan],Transferan[BULAN],G234)</f>
        <v>61127000</v>
      </c>
      <c r="I234" s="2" cm="1">
        <f t="array" ref="I234">_xlfn.XLOOKUP(TRUE,Transferan[BULAN]=G234,Transferan[TOTAL],,,-1)</f>
        <v>427198000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>
        <v>1599000</v>
      </c>
      <c r="E235" s="2">
        <f>SUM($D$2:$D235)</f>
        <v>408511000</v>
      </c>
      <c r="G235" s="1" t="str">
        <f t="shared" si="10"/>
        <v>Agustus</v>
      </c>
      <c r="H235" s="2">
        <f>SUMIFS(Transferan[Transferan],Transferan[BULAN],G235)</f>
        <v>61127000</v>
      </c>
      <c r="I235" s="2" cm="1">
        <f t="array" ref="I235">_xlfn.XLOOKUP(TRUE,Transferan[BULAN]=G235,Transferan[TOTAL],,,-1)</f>
        <v>427198000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>
        <v>1924000</v>
      </c>
      <c r="E236" s="2">
        <f>SUM($D$2:$D236)</f>
        <v>410435000</v>
      </c>
      <c r="G236" s="1" t="str">
        <f t="shared" si="10"/>
        <v>Agustus</v>
      </c>
      <c r="H236" s="2">
        <f>SUMIFS(Transferan[Transferan],Transferan[BULAN],G236)</f>
        <v>61127000</v>
      </c>
      <c r="I236" s="2" cm="1">
        <f t="array" ref="I236">_xlfn.XLOOKUP(TRUE,Transferan[BULAN]=G236,Transferan[TOTAL],,,-1)</f>
        <v>427198000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>
        <v>2030000</v>
      </c>
      <c r="E237" s="2">
        <f>SUM($D$2:$D237)</f>
        <v>412465000</v>
      </c>
      <c r="G237" s="1" t="str">
        <f t="shared" si="10"/>
        <v>Agustus</v>
      </c>
      <c r="H237" s="2">
        <f>SUMIFS(Transferan[Transferan],Transferan[BULAN],G237)</f>
        <v>61127000</v>
      </c>
      <c r="I237" s="2" cm="1">
        <f t="array" ref="I237">_xlfn.XLOOKUP(TRUE,Transferan[BULAN]=G237,Transferan[TOTAL],,,-1)</f>
        <v>427198000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>
        <v>2096000</v>
      </c>
      <c r="E238" s="2">
        <f>SUM($D$2:$D238)</f>
        <v>414561000</v>
      </c>
      <c r="G238" s="1" t="str">
        <f t="shared" si="10"/>
        <v>Agustus</v>
      </c>
      <c r="H238" s="2">
        <f>SUMIFS(Transferan[Transferan],Transferan[BULAN],G238)</f>
        <v>61127000</v>
      </c>
      <c r="I238" s="2" cm="1">
        <f t="array" ref="I238">_xlfn.XLOOKUP(TRUE,Transferan[BULAN]=G238,Transferan[TOTAL],,,-1)</f>
        <v>427198000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>
        <v>1974000</v>
      </c>
      <c r="E239" s="2">
        <f>SUM($D$2:$D239)</f>
        <v>416535000</v>
      </c>
      <c r="G239" s="1" t="str">
        <f t="shared" si="10"/>
        <v>Agustus</v>
      </c>
      <c r="H239" s="2">
        <f>SUMIFS(Transferan[Transferan],Transferan[BULAN],G239)</f>
        <v>61127000</v>
      </c>
      <c r="I239" s="2" cm="1">
        <f t="array" ref="I239">_xlfn.XLOOKUP(TRUE,Transferan[BULAN]=G239,Transferan[TOTAL],,,-1)</f>
        <v>427198000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>
        <v>1617000</v>
      </c>
      <c r="E240" s="2">
        <f>SUM($D$2:$D240)</f>
        <v>418152000</v>
      </c>
      <c r="G240" s="1" t="str">
        <f t="shared" si="10"/>
        <v>Agustus</v>
      </c>
      <c r="H240" s="2">
        <f>SUMIFS(Transferan[Transferan],Transferan[BULAN],G240)</f>
        <v>61127000</v>
      </c>
      <c r="I240" s="2" cm="1">
        <f t="array" ref="I240">_xlfn.XLOOKUP(TRUE,Transferan[BULAN]=G240,Transferan[TOTAL],,,-1)</f>
        <v>427198000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>
        <v>1788000</v>
      </c>
      <c r="E241" s="2">
        <f>SUM($D$2:$D241)</f>
        <v>419940000</v>
      </c>
      <c r="G241" s="1" t="str">
        <f t="shared" si="10"/>
        <v>Agustus</v>
      </c>
      <c r="H241" s="2">
        <f>SUMIFS(Transferan[Transferan],Transferan[BULAN],G241)</f>
        <v>61127000</v>
      </c>
      <c r="I241" s="2" cm="1">
        <f t="array" ref="I241">_xlfn.XLOOKUP(TRUE,Transferan[BULAN]=G241,Transferan[TOTAL],,,-1)</f>
        <v>427198000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>
        <v>1890000</v>
      </c>
      <c r="E242" s="2">
        <f>SUM($D$2:$D242)</f>
        <v>421830000</v>
      </c>
      <c r="G242" s="1" t="str">
        <f t="shared" si="10"/>
        <v>Agustus</v>
      </c>
      <c r="H242" s="2">
        <f>SUMIFS(Transferan[Transferan],Transferan[BULAN],G242)</f>
        <v>61127000</v>
      </c>
      <c r="I242" s="2" cm="1">
        <f t="array" ref="I242">_xlfn.XLOOKUP(TRUE,Transferan[BULAN]=G242,Transferan[TOTAL],,,-1)</f>
        <v>427198000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>
        <v>1524000</v>
      </c>
      <c r="E243" s="2">
        <f>SUM($D$2:$D243)</f>
        <v>423354000</v>
      </c>
      <c r="G243" s="1" t="str">
        <f t="shared" si="10"/>
        <v>Agustus</v>
      </c>
      <c r="H243" s="2">
        <f>SUMIFS(Transferan[Transferan],Transferan[BULAN],G243)</f>
        <v>61127000</v>
      </c>
      <c r="I243" s="2" cm="1">
        <f t="array" ref="I243">_xlfn.XLOOKUP(TRUE,Transferan[BULAN]=G243,Transferan[TOTAL],,,-1)</f>
        <v>427198000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>
        <v>2036000</v>
      </c>
      <c r="E244" s="2">
        <f>SUM($D$2:$D244)</f>
        <v>425390000</v>
      </c>
      <c r="G244" s="1" t="str">
        <f t="shared" si="10"/>
        <v>Agustus</v>
      </c>
      <c r="H244" s="2">
        <f>SUMIFS(Transferan[Transferan],Transferan[BULAN],G244)</f>
        <v>61127000</v>
      </c>
      <c r="I244" s="2" cm="1">
        <f t="array" ref="I244">_xlfn.XLOOKUP(TRUE,Transferan[BULAN]=G244,Transferan[TOTAL],,,-1)</f>
        <v>427198000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>
        <v>1808000</v>
      </c>
      <c r="E245" s="2">
        <f>SUM($D$2:$D245)</f>
        <v>427198000</v>
      </c>
      <c r="G245" s="1" t="str">
        <f t="shared" si="10"/>
        <v>Agustus</v>
      </c>
      <c r="H245" s="2">
        <f>SUMIFS(Transferan[Transferan],Transferan[BULAN],G245)</f>
        <v>61127000</v>
      </c>
      <c r="I245" s="2" cm="1">
        <f t="array" ref="I245">_xlfn.XLOOKUP(TRUE,Transferan[BULAN]=G245,Transferan[TOTAL],,,-1)</f>
        <v>427198000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>
        <v>1749000</v>
      </c>
      <c r="E246" s="2">
        <f>SUM($D$2:$D246)</f>
        <v>428947000</v>
      </c>
      <c r="G246" s="1" t="str">
        <f t="shared" si="10"/>
        <v>September</v>
      </c>
      <c r="H246" s="2">
        <f>SUMIFS(Transferan[Transferan],Transferan[BULAN],G246)</f>
        <v>53317000</v>
      </c>
      <c r="I246" s="2" cm="1">
        <f t="array" ref="I246">_xlfn.XLOOKUP(TRUE,Transferan[BULAN]=G246,Transferan[TOTAL],,,-1)</f>
        <v>480515000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>
        <v>1726000</v>
      </c>
      <c r="E247" s="2">
        <f>SUM($D$2:$D247)</f>
        <v>430673000</v>
      </c>
      <c r="G247" s="1" t="str">
        <f t="shared" si="10"/>
        <v>September</v>
      </c>
      <c r="H247" s="2">
        <f>SUMIFS(Transferan[Transferan],Transferan[BULAN],G247)</f>
        <v>53317000</v>
      </c>
      <c r="I247" s="2" cm="1">
        <f t="array" ref="I247">_xlfn.XLOOKUP(TRUE,Transferan[BULAN]=G247,Transferan[TOTAL],,,-1)</f>
        <v>480515000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>
        <v>2006000</v>
      </c>
      <c r="E248" s="2">
        <f>SUM($D$2:$D248)</f>
        <v>432679000</v>
      </c>
      <c r="G248" s="1" t="str">
        <f t="shared" si="10"/>
        <v>September</v>
      </c>
      <c r="H248" s="2">
        <f>SUMIFS(Transferan[Transferan],Transferan[BULAN],G248)</f>
        <v>53317000</v>
      </c>
      <c r="I248" s="2" cm="1">
        <f t="array" ref="I248">_xlfn.XLOOKUP(TRUE,Transferan[BULAN]=G248,Transferan[TOTAL],,,-1)</f>
        <v>480515000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>
        <v>1514000</v>
      </c>
      <c r="E249" s="2">
        <f>SUM($D$2:$D249)</f>
        <v>434193000</v>
      </c>
      <c r="G249" s="1" t="str">
        <f t="shared" si="10"/>
        <v>September</v>
      </c>
      <c r="H249" s="2">
        <f>SUMIFS(Transferan[Transferan],Transferan[BULAN],G249)</f>
        <v>53317000</v>
      </c>
      <c r="I249" s="2" cm="1">
        <f t="array" ref="I249">_xlfn.XLOOKUP(TRUE,Transferan[BULAN]=G249,Transferan[TOTAL],,,-1)</f>
        <v>480515000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>
        <v>2174000</v>
      </c>
      <c r="E250" s="2">
        <f>SUM($D$2:$D250)</f>
        <v>436367000</v>
      </c>
      <c r="G250" s="1" t="str">
        <f t="shared" si="10"/>
        <v>September</v>
      </c>
      <c r="H250" s="2">
        <f>SUMIFS(Transferan[Transferan],Transferan[BULAN],G250)</f>
        <v>53317000</v>
      </c>
      <c r="I250" s="2" cm="1">
        <f t="array" ref="I250">_xlfn.XLOOKUP(TRUE,Transferan[BULAN]=G250,Transferan[TOTAL],,,-1)</f>
        <v>480515000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>
        <v>1858000</v>
      </c>
      <c r="E251" s="2">
        <f>SUM($D$2:$D251)</f>
        <v>438225000</v>
      </c>
      <c r="G251" s="1" t="str">
        <f t="shared" si="10"/>
        <v>September</v>
      </c>
      <c r="H251" s="2">
        <f>SUMIFS(Transferan[Transferan],Transferan[BULAN],G251)</f>
        <v>53317000</v>
      </c>
      <c r="I251" s="2" cm="1">
        <f t="array" ref="I251">_xlfn.XLOOKUP(TRUE,Transferan[BULAN]=G251,Transferan[TOTAL],,,-1)</f>
        <v>480515000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>
        <v>1861000</v>
      </c>
      <c r="E252" s="2">
        <f>SUM($D$2:$D252)</f>
        <v>440086000</v>
      </c>
      <c r="G252" s="1" t="str">
        <f t="shared" si="10"/>
        <v>September</v>
      </c>
      <c r="H252" s="2">
        <f>SUMIFS(Transferan[Transferan],Transferan[BULAN],G252)</f>
        <v>53317000</v>
      </c>
      <c r="I252" s="2" cm="1">
        <f t="array" ref="I252">_xlfn.XLOOKUP(TRUE,Transferan[BULAN]=G252,Transferan[TOTAL],,,-1)</f>
        <v>480515000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>
        <v>2134000</v>
      </c>
      <c r="E253" s="2">
        <f>SUM($D$2:$D253)</f>
        <v>442220000</v>
      </c>
      <c r="G253" s="1" t="str">
        <f t="shared" si="10"/>
        <v>September</v>
      </c>
      <c r="H253" s="2">
        <f>SUMIFS(Transferan[Transferan],Transferan[BULAN],G253)</f>
        <v>53317000</v>
      </c>
      <c r="I253" s="2" cm="1">
        <f t="array" ref="I253">_xlfn.XLOOKUP(TRUE,Transferan[BULAN]=G253,Transferan[TOTAL],,,-1)</f>
        <v>480515000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>
        <v>1921000</v>
      </c>
      <c r="E254" s="2">
        <f>SUM($D$2:$D254)</f>
        <v>444141000</v>
      </c>
      <c r="G254" s="1" t="str">
        <f t="shared" si="10"/>
        <v>September</v>
      </c>
      <c r="H254" s="2">
        <f>SUMIFS(Transferan[Transferan],Transferan[BULAN],G254)</f>
        <v>53317000</v>
      </c>
      <c r="I254" s="2" cm="1">
        <f t="array" ref="I254">_xlfn.XLOOKUP(TRUE,Transferan[BULAN]=G254,Transferan[TOTAL],,,-1)</f>
        <v>480515000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>
        <v>2305000</v>
      </c>
      <c r="E255" s="2">
        <f>SUM($D$2:$D255)</f>
        <v>446446000</v>
      </c>
      <c r="G255" s="1" t="str">
        <f t="shared" si="10"/>
        <v>September</v>
      </c>
      <c r="H255" s="2">
        <f>SUMIFS(Transferan[Transferan],Transferan[BULAN],G255)</f>
        <v>53317000</v>
      </c>
      <c r="I255" s="2" cm="1">
        <f t="array" ref="I255">_xlfn.XLOOKUP(TRUE,Transferan[BULAN]=G255,Transferan[TOTAL],,,-1)</f>
        <v>480515000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>
        <v>1986000</v>
      </c>
      <c r="E256" s="2">
        <f>SUM($D$2:$D256)</f>
        <v>448432000</v>
      </c>
      <c r="G256" s="1" t="str">
        <f t="shared" si="10"/>
        <v>September</v>
      </c>
      <c r="H256" s="2">
        <f>SUMIFS(Transferan[Transferan],Transferan[BULAN],G256)</f>
        <v>53317000</v>
      </c>
      <c r="I256" s="2" cm="1">
        <f t="array" ref="I256">_xlfn.XLOOKUP(TRUE,Transferan[BULAN]=G256,Transferan[TOTAL],,,-1)</f>
        <v>480515000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>
        <v>2487000</v>
      </c>
      <c r="E257" s="2">
        <f>SUM($D$2:$D257)</f>
        <v>450919000</v>
      </c>
      <c r="G257" s="1" t="str">
        <f t="shared" si="10"/>
        <v>September</v>
      </c>
      <c r="H257" s="2">
        <f>SUMIFS(Transferan[Transferan],Transferan[BULAN],G257)</f>
        <v>53317000</v>
      </c>
      <c r="I257" s="2" cm="1">
        <f t="array" ref="I257">_xlfn.XLOOKUP(TRUE,Transferan[BULAN]=G257,Transferan[TOTAL],,,-1)</f>
        <v>480515000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>
        <v>1969000</v>
      </c>
      <c r="E258" s="2">
        <f>SUM($D$2:$D258)</f>
        <v>452888000</v>
      </c>
      <c r="G258" s="1" t="str">
        <f t="shared" si="10"/>
        <v>September</v>
      </c>
      <c r="H258" s="2">
        <f>SUMIFS(Transferan[Transferan],Transferan[BULAN],G258)</f>
        <v>53317000</v>
      </c>
      <c r="I258" s="2" cm="1">
        <f t="array" ref="I258">_xlfn.XLOOKUP(TRUE,Transferan[BULAN]=G258,Transferan[TOTAL],,,-1)</f>
        <v>480515000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>
        <v>2146000</v>
      </c>
      <c r="E259" s="2">
        <f>SUM($D$2:$D259)</f>
        <v>455034000</v>
      </c>
      <c r="G259" s="1" t="str">
        <f t="shared" ref="G259:G322" si="13">B259</f>
        <v>September</v>
      </c>
      <c r="H259" s="2">
        <f>SUMIFS(Transferan[Transferan],Transferan[BULAN],G259)</f>
        <v>53317000</v>
      </c>
      <c r="I259" s="2" cm="1">
        <f t="array" ref="I259">_xlfn.XLOOKUP(TRUE,Transferan[BULAN]=G259,Transferan[TOTAL],,,-1)</f>
        <v>480515000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>
        <v>1581000</v>
      </c>
      <c r="E260" s="2">
        <f>SUM($D$2:$D260)</f>
        <v>456615000</v>
      </c>
      <c r="G260" s="1" t="str">
        <f t="shared" si="13"/>
        <v>September</v>
      </c>
      <c r="H260" s="2">
        <f>SUMIFS(Transferan[Transferan],Transferan[BULAN],G260)</f>
        <v>53317000</v>
      </c>
      <c r="I260" s="2" cm="1">
        <f t="array" ref="I260">_xlfn.XLOOKUP(TRUE,Transferan[BULAN]=G260,Transferan[TOTAL],,,-1)</f>
        <v>480515000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>
        <v>1700000</v>
      </c>
      <c r="E261" s="2">
        <f>SUM($D$2:$D261)</f>
        <v>458315000</v>
      </c>
      <c r="G261" s="1" t="str">
        <f t="shared" si="13"/>
        <v>September</v>
      </c>
      <c r="H261" s="2">
        <f>SUMIFS(Transferan[Transferan],Transferan[BULAN],G261)</f>
        <v>53317000</v>
      </c>
      <c r="I261" s="2" cm="1">
        <f t="array" ref="I261">_xlfn.XLOOKUP(TRUE,Transferan[BULAN]=G261,Transferan[TOTAL],,,-1)</f>
        <v>480515000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>
        <v>2071000</v>
      </c>
      <c r="E262" s="2">
        <f>SUM($D$2:$D262)</f>
        <v>460386000</v>
      </c>
      <c r="G262" s="1" t="str">
        <f t="shared" si="13"/>
        <v>September</v>
      </c>
      <c r="H262" s="2">
        <f>SUMIFS(Transferan[Transferan],Transferan[BULAN],G262)</f>
        <v>53317000</v>
      </c>
      <c r="I262" s="2" cm="1">
        <f t="array" ref="I262">_xlfn.XLOOKUP(TRUE,Transferan[BULAN]=G262,Transferan[TOTAL],,,-1)</f>
        <v>480515000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>
        <v>1964000</v>
      </c>
      <c r="E263" s="2">
        <f>SUM($D$2:$D263)</f>
        <v>462350000</v>
      </c>
      <c r="G263" s="1" t="str">
        <f t="shared" si="13"/>
        <v>September</v>
      </c>
      <c r="H263" s="2">
        <f>SUMIFS(Transferan[Transferan],Transferan[BULAN],G263)</f>
        <v>53317000</v>
      </c>
      <c r="I263" s="2" cm="1">
        <f t="array" ref="I263">_xlfn.XLOOKUP(TRUE,Transferan[BULAN]=G263,Transferan[TOTAL],,,-1)</f>
        <v>480515000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>
        <v>1964000</v>
      </c>
      <c r="E264" s="2">
        <f>SUM($D$2:$D264)</f>
        <v>464314000</v>
      </c>
      <c r="G264" s="1" t="str">
        <f t="shared" si="13"/>
        <v>September</v>
      </c>
      <c r="H264" s="2">
        <f>SUMIFS(Transferan[Transferan],Transferan[BULAN],G264)</f>
        <v>53317000</v>
      </c>
      <c r="I264" s="2" cm="1">
        <f t="array" ref="I264">_xlfn.XLOOKUP(TRUE,Transferan[BULAN]=G264,Transferan[TOTAL],,,-1)</f>
        <v>480515000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>
        <v>2274000</v>
      </c>
      <c r="E265" s="2">
        <f>SUM($D$2:$D265)</f>
        <v>466588000</v>
      </c>
      <c r="G265" s="1" t="str">
        <f t="shared" si="13"/>
        <v>September</v>
      </c>
      <c r="H265" s="2">
        <f>SUMIFS(Transferan[Transferan],Transferan[BULAN],G265)</f>
        <v>53317000</v>
      </c>
      <c r="I265" s="2" cm="1">
        <f t="array" ref="I265">_xlfn.XLOOKUP(TRUE,Transferan[BULAN]=G265,Transferan[TOTAL],,,-1)</f>
        <v>480515000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>
        <v>1716000</v>
      </c>
      <c r="E266" s="2">
        <f>SUM($D$2:$D266)</f>
        <v>468304000</v>
      </c>
      <c r="G266" s="1" t="str">
        <f t="shared" si="13"/>
        <v>September</v>
      </c>
      <c r="H266" s="2">
        <f>SUMIFS(Transferan[Transferan],Transferan[BULAN],G266)</f>
        <v>53317000</v>
      </c>
      <c r="I266" s="2" cm="1">
        <f t="array" ref="I266">_xlfn.XLOOKUP(TRUE,Transferan[BULAN]=G266,Transferan[TOTAL],,,-1)</f>
        <v>480515000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>
        <v>1418000</v>
      </c>
      <c r="E267" s="2">
        <f>SUM($D$2:$D267)</f>
        <v>469722000</v>
      </c>
      <c r="G267" s="1" t="str">
        <f t="shared" si="13"/>
        <v>September</v>
      </c>
      <c r="H267" s="2">
        <f>SUMIFS(Transferan[Transferan],Transferan[BULAN],G267)</f>
        <v>53317000</v>
      </c>
      <c r="I267" s="2" cm="1">
        <f t="array" ref="I267">_xlfn.XLOOKUP(TRUE,Transferan[BULAN]=G267,Transferan[TOTAL],,,-1)</f>
        <v>480515000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>
        <v>2192000</v>
      </c>
      <c r="E268" s="2">
        <f>SUM($D$2:$D268)</f>
        <v>471914000</v>
      </c>
      <c r="G268" s="1" t="str">
        <f t="shared" si="13"/>
        <v>September</v>
      </c>
      <c r="H268" s="2">
        <f>SUMIFS(Transferan[Transferan],Transferan[BULAN],G268)</f>
        <v>53317000</v>
      </c>
      <c r="I268" s="2" cm="1">
        <f t="array" ref="I268">_xlfn.XLOOKUP(TRUE,Transferan[BULAN]=G268,Transferan[TOTAL],,,-1)</f>
        <v>480515000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>
        <v>2361000</v>
      </c>
      <c r="E269" s="2">
        <f>SUM($D$2:$D269)</f>
        <v>474275000</v>
      </c>
      <c r="G269" s="1" t="str">
        <f t="shared" si="13"/>
        <v>September</v>
      </c>
      <c r="H269" s="2">
        <f>SUMIFS(Transferan[Transferan],Transferan[BULAN],G269)</f>
        <v>53317000</v>
      </c>
      <c r="I269" s="2" cm="1">
        <f t="array" ref="I269">_xlfn.XLOOKUP(TRUE,Transferan[BULAN]=G269,Transferan[TOTAL],,,-1)</f>
        <v>480515000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>
        <v>2143000</v>
      </c>
      <c r="E270" s="2">
        <f>SUM($D$2:$D270)</f>
        <v>476418000</v>
      </c>
      <c r="G270" s="1" t="str">
        <f t="shared" si="13"/>
        <v>September</v>
      </c>
      <c r="H270" s="2">
        <f>SUMIFS(Transferan[Transferan],Transferan[BULAN],G270)</f>
        <v>53317000</v>
      </c>
      <c r="I270" s="2" cm="1">
        <f t="array" ref="I270">_xlfn.XLOOKUP(TRUE,Transferan[BULAN]=G270,Transferan[TOTAL],,,-1)</f>
        <v>480515000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>
        <v>2313000</v>
      </c>
      <c r="E271" s="2">
        <f>SUM($D$2:$D271)</f>
        <v>478731000</v>
      </c>
      <c r="G271" s="1" t="str">
        <f t="shared" si="13"/>
        <v>September</v>
      </c>
      <c r="H271" s="2">
        <f>SUMIFS(Transferan[Transferan],Transferan[BULAN],G271)</f>
        <v>53317000</v>
      </c>
      <c r="I271" s="2" cm="1">
        <f t="array" ref="I271">_xlfn.XLOOKUP(TRUE,Transferan[BULAN]=G271,Transferan[TOTAL],,,-1)</f>
        <v>480515000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>
        <v>1784000</v>
      </c>
      <c r="E272" s="2">
        <f>SUM($D$2:$D272)</f>
        <v>480515000</v>
      </c>
      <c r="G272" s="1" t="str">
        <f t="shared" si="13"/>
        <v>September</v>
      </c>
      <c r="H272" s="2">
        <f>SUMIFS(Transferan[Transferan],Transferan[BULAN],G272)</f>
        <v>53317000</v>
      </c>
      <c r="I272" s="2" cm="1">
        <f t="array" ref="I272">_xlfn.XLOOKUP(TRUE,Transferan[BULAN]=G272,Transferan[TOTAL],,,-1)</f>
        <v>480515000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480515000</v>
      </c>
      <c r="G273" s="1" t="str">
        <f t="shared" si="13"/>
        <v>September</v>
      </c>
      <c r="H273" s="2">
        <f>SUMIFS(Transferan[Transferan],Transferan[BULAN],G273)</f>
        <v>53317000</v>
      </c>
      <c r="I273" s="2" cm="1">
        <f t="array" ref="I273">_xlfn.XLOOKUP(TRUE,Transferan[BULAN]=G273,Transferan[TOTAL],,,-1)</f>
        <v>480515000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480515000</v>
      </c>
      <c r="G274" s="1" t="str">
        <f t="shared" si="13"/>
        <v>September</v>
      </c>
      <c r="H274" s="2">
        <f>SUMIFS(Transferan[Transferan],Transferan[BULAN],G274)</f>
        <v>53317000</v>
      </c>
      <c r="I274" s="2" cm="1">
        <f t="array" ref="I274">_xlfn.XLOOKUP(TRUE,Transferan[BULAN]=G274,Transferan[TOTAL],,,-1)</f>
        <v>480515000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480515000</v>
      </c>
      <c r="G275" s="1" t="str">
        <f t="shared" si="13"/>
        <v>September</v>
      </c>
      <c r="H275" s="2">
        <f>SUMIFS(Transferan[Transferan],Transferan[BULAN],G275)</f>
        <v>53317000</v>
      </c>
      <c r="I275" s="2" cm="1">
        <f t="array" ref="I275">_xlfn.XLOOKUP(TRUE,Transferan[BULAN]=G275,Transferan[TOTAL],,,-1)</f>
        <v>480515000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480515000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480515000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480515000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480515000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480515000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480515000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480515000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480515000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480515000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480515000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480515000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480515000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480515000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480515000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480515000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480515000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480515000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480515000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480515000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480515000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480515000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480515000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480515000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480515000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480515000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480515000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480515000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480515000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480515000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480515000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480515000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480515000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480515000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480515000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480515000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480515000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480515000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480515000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480515000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480515000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480515000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480515000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480515000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480515000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480515000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480515000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480515000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480515000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480515000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480515000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480515000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480515000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480515000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480515000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480515000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480515000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480515000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480515000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480515000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480515000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480515000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480515000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480515000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480515000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480515000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480515000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480515000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480515000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480515000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480515000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480515000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480515000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480515000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480515000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480515000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480515000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480515000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480515000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480515000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480515000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480515000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480515000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480515000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480515000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480515000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480515000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480515000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480515000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480515000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480515000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480515000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480515000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480515000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480515000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480515000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480515000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480515000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480515000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480515000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480515000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480515000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480515000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480515000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480515000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480515000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480515000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480515000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480515000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480515000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480515000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480515000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480515000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480515000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480515000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480515000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480515000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480515000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480515000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480515000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480515000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480515000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480515000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480515000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480515000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480515000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480515000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480515000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480515000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480515000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480515000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480515000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480515000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480515000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480515000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480515000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480515000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480515000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480515000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480515000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480515000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480515000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480515000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480515000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480515000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480515000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480515000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480515000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480515000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480515000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480515000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480515000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480515000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480515000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480515000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480515000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480515000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480515000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480515000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480515000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480515000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480515000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480515000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480515000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480515000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480515000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480515000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480515000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480515000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480515000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480515000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480515000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480515000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480515000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480515000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480515000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480515000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480515000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480515000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480515000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480515000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480515000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480515000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480515000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480515000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2024-10-01T10:42:58Z</dcterms:modified>
  <cp:category/>
  <cp:contentStatus/>
</cp:coreProperties>
</file>