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ocuments/"/>
    </mc:Choice>
  </mc:AlternateContent>
  <xr:revisionPtr revIDLastSave="0" documentId="13_ncr:1_{5F67595B-41A5-6B44-B9D4-6A441051C3C3}" xr6:coauthVersionLast="47" xr6:coauthVersionMax="47" xr10:uidLastSave="{00000000-0000-0000-0000-000000000000}"/>
  <bookViews>
    <workbookView xWindow="21740" yWindow="500" windowWidth="19220" windowHeight="23600" xr2:uid="{BEA940C9-A876-C144-B8DE-3F7671F36BD2}"/>
  </bookViews>
  <sheets>
    <sheet name="Sheet1" sheetId="1" r:id="rId1"/>
    <sheet name="Sheet2" sheetId="2" r:id="rId2"/>
  </sheets>
  <definedNames>
    <definedName name="_xlnm._FilterDatabase" localSheetId="0" hidden="1">Sheet1!$A$1:$I$19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2" l="1"/>
  <c r="H20" i="1"/>
  <c r="D45" i="2"/>
  <c r="E45" i="2"/>
  <c r="F45" i="2"/>
  <c r="G45" i="2"/>
  <c r="H45" i="2"/>
  <c r="C45" i="2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G21" i="1"/>
  <c r="H21" i="1"/>
  <c r="I21" i="1"/>
  <c r="F21" i="1"/>
  <c r="F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I3" i="1" s="1"/>
  <c r="G4" i="1"/>
  <c r="I4" i="1" s="1"/>
  <c r="G5" i="1"/>
  <c r="G6" i="1"/>
  <c r="G7" i="1"/>
  <c r="G8" i="1"/>
  <c r="G9" i="1"/>
  <c r="G10" i="1"/>
  <c r="G11" i="1"/>
  <c r="I11" i="1" s="1"/>
  <c r="G12" i="1"/>
  <c r="I12" i="1" s="1"/>
  <c r="G13" i="1"/>
  <c r="G14" i="1"/>
  <c r="G15" i="1"/>
  <c r="G16" i="1"/>
  <c r="G17" i="1"/>
  <c r="G18" i="1"/>
  <c r="G19" i="1"/>
  <c r="I19" i="1" s="1"/>
  <c r="G2" i="1"/>
  <c r="I2" i="1" s="1"/>
  <c r="G20" i="1" l="1"/>
  <c r="I15" i="1"/>
  <c r="I18" i="1"/>
  <c r="I10" i="1"/>
  <c r="I17" i="1"/>
  <c r="I9" i="1"/>
  <c r="I14" i="1"/>
  <c r="I6" i="1"/>
  <c r="I16" i="1"/>
  <c r="I8" i="1"/>
  <c r="I13" i="1"/>
  <c r="I5" i="1"/>
  <c r="I7" i="1"/>
  <c r="I20" i="1" l="1"/>
</calcChain>
</file>

<file path=xl/sharedStrings.xml><?xml version="1.0" encoding="utf-8"?>
<sst xmlns="http://schemas.openxmlformats.org/spreadsheetml/2006/main" count="56" uniqueCount="32">
  <si>
    <t>2024-1</t>
  </si>
  <si>
    <t>MATRICULA</t>
  </si>
  <si>
    <t>2023-2</t>
  </si>
  <si>
    <t>SUBSOSTENIMIENTO</t>
  </si>
  <si>
    <t>2023-1</t>
  </si>
  <si>
    <t>2022-2</t>
  </si>
  <si>
    <t>2022-1</t>
  </si>
  <si>
    <t>2021-2</t>
  </si>
  <si>
    <t>2021-1</t>
  </si>
  <si>
    <t>2020-2</t>
  </si>
  <si>
    <t>2020-1</t>
  </si>
  <si>
    <t>2019-2</t>
  </si>
  <si>
    <t>2019-1</t>
  </si>
  <si>
    <t>PERÍODO </t>
  </si>
  <si>
    <t>NO. RESOLUCIÓN </t>
  </si>
  <si>
    <t>RUBRO </t>
  </si>
  <si>
    <t>TOTAL DESEMBOLSADO</t>
  </si>
  <si>
    <t>FECHA DE DESEMBOLSO DD/MM/YYYY </t>
  </si>
  <si>
    <t>.25</t>
  </si>
  <si>
    <t>.02</t>
  </si>
  <si>
    <t>.25 + .02</t>
  </si>
  <si>
    <t>#</t>
  </si>
  <si>
    <t>.25 / 6</t>
  </si>
  <si>
    <t>.02 / 6</t>
  </si>
  <si>
    <t>(.25 + .02) / 6</t>
  </si>
  <si>
    <t>VALOR PAGADO </t>
  </si>
  <si>
    <t>CAPITAL</t>
  </si>
  <si>
    <t>INTERESES </t>
  </si>
  <si>
    <t>FECHA DE PAGO DD/MM/YYYY </t>
  </si>
  <si>
    <t>INTERES CORRIENTES MORA </t>
  </si>
  <si>
    <t>FONDO GARANTÍAS MUERTE/INVALIDEZ</t>
  </si>
  <si>
    <t>OTROS CONCEPTOS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</si>
</sst>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1" formatCode="_-* #,##0_-;\-* #,##0_-;_-* &quot;-&quot;_-;_-@_-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rgb="FF00417E"/>
      <name val="Century Gothic"/>
      <family val="1"/>
    </font>
    <font>
      <b/>
      <sz val="16"/>
      <color rgb="FF00417E"/>
      <name val="Century Gothic"/>
      <family val="1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3" tint="0.249977111117893"/>
      <name val="Aptos Narrow"/>
      <scheme val="minor"/>
    </font>
    <font>
      <sz val="26"/>
      <color theme="3" tint="0.249977111117893"/>
      <name val="Aptos Narrow"/>
      <family val="2"/>
      <scheme val="minor"/>
    </font>
    <font>
      <sz val="12"/>
      <color rgb="FF82AAFF"/>
      <name val="Menlo"/>
      <family val="2"/>
    </font>
    <font>
      <sz val="16"/>
      <color rgb="FF0070C0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0">
    <xf numFmtId="0" fontId="0" fillId="0" borderId="0" xfId="0"/>
    <xf numFmtId="14" fontId="2" fillId="0" borderId="0" xfId="0" applyNumberFormat="1" applyFont="1"/>
    <xf numFmtId="8" fontId="0" fillId="0" borderId="0" xfId="0" applyNumberFormat="1"/>
    <xf numFmtId="8" fontId="2" fillId="0" borderId="0" xfId="0" applyNumberFormat="1" applyFont="1"/>
    <xf numFmtId="0" fontId="3" fillId="0" borderId="0" xfId="0" applyFont="1" applyAlignment="1">
      <alignment horizontal="center" vertical="center" wrapText="1"/>
    </xf>
    <xf numFmtId="6" fontId="2" fillId="0" borderId="0" xfId="0" applyNumberFormat="1" applyFont="1"/>
    <xf numFmtId="6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14" fontId="2" fillId="2" borderId="1" xfId="0" applyNumberFormat="1" applyFont="1" applyFill="1" applyBorder="1"/>
    <xf numFmtId="0" fontId="2" fillId="2" borderId="1" xfId="0" applyFont="1" applyFill="1" applyBorder="1"/>
    <xf numFmtId="6" fontId="2" fillId="2" borderId="1" xfId="0" applyNumberFormat="1" applyFont="1" applyFill="1" applyBorder="1"/>
    <xf numFmtId="6" fontId="0" fillId="2" borderId="1" xfId="0" applyNumberFormat="1" applyFill="1" applyBorder="1" applyAlignment="1">
      <alignment wrapText="1"/>
    </xf>
    <xf numFmtId="6" fontId="0" fillId="2" borderId="1" xfId="0" applyNumberFormat="1" applyFill="1" applyBorder="1"/>
    <xf numFmtId="0" fontId="0" fillId="0" borderId="1" xfId="0" applyBorder="1"/>
    <xf numFmtId="14" fontId="2" fillId="0" borderId="1" xfId="0" applyNumberFormat="1" applyFont="1" applyBorder="1"/>
    <xf numFmtId="0" fontId="2" fillId="0" borderId="1" xfId="0" applyFont="1" applyBorder="1"/>
    <xf numFmtId="6" fontId="2" fillId="0" borderId="1" xfId="0" applyNumberFormat="1" applyFont="1" applyBorder="1"/>
    <xf numFmtId="6" fontId="0" fillId="0" borderId="1" xfId="0" applyNumberFormat="1" applyBorder="1" applyAlignment="1">
      <alignment wrapText="1"/>
    </xf>
    <xf numFmtId="6" fontId="0" fillId="0" borderId="1" xfId="0" applyNumberFormat="1" applyBorder="1"/>
    <xf numFmtId="6" fontId="5" fillId="0" borderId="0" xfId="0" applyNumberFormat="1" applyFont="1"/>
    <xf numFmtId="6" fontId="5" fillId="3" borderId="0" xfId="0" applyNumberFormat="1" applyFont="1" applyFill="1"/>
    <xf numFmtId="41" fontId="2" fillId="0" borderId="0" xfId="1" applyFont="1"/>
    <xf numFmtId="41" fontId="4" fillId="0" borderId="0" xfId="1" applyFont="1"/>
    <xf numFmtId="8" fontId="8" fillId="0" borderId="0" xfId="0" applyNumberFormat="1" applyFont="1"/>
    <xf numFmtId="6" fontId="8" fillId="0" borderId="0" xfId="0" applyNumberFormat="1" applyFont="1"/>
    <xf numFmtId="8" fontId="9" fillId="0" borderId="0" xfId="0" applyNumberFormat="1" applyFont="1"/>
    <xf numFmtId="6" fontId="9" fillId="0" borderId="0" xfId="0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2BBB-4D3B-1D4C-8E6B-8D7BF9046772}">
  <dimension ref="A1:L21"/>
  <sheetViews>
    <sheetView tabSelected="1" zoomScale="150" zoomScaleNormal="100" workbookViewId="0">
      <selection activeCell="E19" sqref="E19"/>
    </sheetView>
  </sheetViews>
  <sheetFormatPr baseColWidth="10" defaultRowHeight="16" x14ac:dyDescent="0.2"/>
  <cols>
    <col min="1" max="1" width="8.33203125" customWidth="1"/>
    <col min="2" max="2" width="18.83203125" customWidth="1"/>
    <col min="3" max="3" width="19.1640625" customWidth="1"/>
    <col min="4" max="4" width="18.6640625" customWidth="1"/>
    <col min="5" max="5" width="28.33203125" customWidth="1"/>
    <col min="6" max="6" width="22.6640625" customWidth="1"/>
    <col min="7" max="7" width="20.33203125" customWidth="1"/>
    <col min="8" max="8" width="17" customWidth="1"/>
    <col min="9" max="9" width="19.83203125" customWidth="1"/>
    <col min="10" max="10" width="18.83203125" customWidth="1"/>
    <col min="11" max="11" width="17.83203125" customWidth="1"/>
    <col min="12" max="12" width="20.83203125" customWidth="1"/>
  </cols>
  <sheetData>
    <row r="1" spans="1:12" ht="88" x14ac:dyDescent="0.2">
      <c r="A1" s="7" t="s">
        <v>21</v>
      </c>
      <c r="B1" s="8" t="s">
        <v>17</v>
      </c>
      <c r="C1" s="8" t="s">
        <v>13</v>
      </c>
      <c r="D1" s="8" t="s">
        <v>14</v>
      </c>
      <c r="E1" s="8" t="s">
        <v>15</v>
      </c>
      <c r="F1" s="8" t="s">
        <v>16</v>
      </c>
      <c r="G1" s="9" t="s">
        <v>18</v>
      </c>
      <c r="H1" s="8" t="s">
        <v>19</v>
      </c>
      <c r="I1" s="8" t="s">
        <v>20</v>
      </c>
      <c r="J1" s="9" t="s">
        <v>22</v>
      </c>
      <c r="K1" s="8" t="s">
        <v>23</v>
      </c>
      <c r="L1" s="8" t="s">
        <v>24</v>
      </c>
    </row>
    <row r="2" spans="1:12" ht="21" x14ac:dyDescent="0.25">
      <c r="A2" s="10">
        <v>1</v>
      </c>
      <c r="B2" s="11">
        <v>45398</v>
      </c>
      <c r="C2" s="12" t="s">
        <v>0</v>
      </c>
      <c r="D2" s="12">
        <v>11312298</v>
      </c>
      <c r="E2" s="12" t="s">
        <v>1</v>
      </c>
      <c r="F2" s="13">
        <v>6011000</v>
      </c>
      <c r="G2" s="14">
        <f>F2*0.25</f>
        <v>1502750</v>
      </c>
      <c r="H2" s="15">
        <f>F2*0.02</f>
        <v>120220</v>
      </c>
      <c r="I2" s="15">
        <f>G2+H2</f>
        <v>1622970</v>
      </c>
      <c r="J2" s="6">
        <f>G2/6</f>
        <v>250458.33333333334</v>
      </c>
      <c r="K2" s="6">
        <f>H2/6</f>
        <v>20036.666666666668</v>
      </c>
      <c r="L2" s="6">
        <f>I2/6</f>
        <v>270495</v>
      </c>
    </row>
    <row r="3" spans="1:12" ht="21" x14ac:dyDescent="0.25">
      <c r="A3" s="10">
        <v>2</v>
      </c>
      <c r="B3" s="11">
        <v>45246</v>
      </c>
      <c r="C3" s="12" t="s">
        <v>2</v>
      </c>
      <c r="D3" s="12">
        <v>11266081</v>
      </c>
      <c r="E3" s="12" t="s">
        <v>1</v>
      </c>
      <c r="F3" s="13">
        <v>5277000</v>
      </c>
      <c r="G3" s="14">
        <f>F3*0.25</f>
        <v>1319250</v>
      </c>
      <c r="H3" s="15">
        <f>F3*0.02</f>
        <v>105540</v>
      </c>
      <c r="I3" s="15">
        <f>G3+H3</f>
        <v>1424790</v>
      </c>
      <c r="J3" s="6">
        <f t="shared" ref="J3:J19" si="0">G3/6</f>
        <v>219875</v>
      </c>
      <c r="K3" s="6">
        <f t="shared" ref="K3:K19" si="1">H3/6</f>
        <v>17590</v>
      </c>
      <c r="L3" s="6">
        <f t="shared" ref="L3:L19" si="2">I3/6</f>
        <v>237465</v>
      </c>
    </row>
    <row r="4" spans="1:12" ht="21" x14ac:dyDescent="0.25">
      <c r="A4" s="16">
        <v>3</v>
      </c>
      <c r="B4" s="17">
        <v>45118</v>
      </c>
      <c r="C4" s="18" t="s">
        <v>2</v>
      </c>
      <c r="D4" s="18">
        <v>11217635</v>
      </c>
      <c r="E4" s="18" t="s">
        <v>3</v>
      </c>
      <c r="F4" s="19">
        <v>1080995</v>
      </c>
      <c r="G4" s="20">
        <f>F4*0.25</f>
        <v>270248.75</v>
      </c>
      <c r="H4" s="21">
        <f>F4*0.02</f>
        <v>21619.9</v>
      </c>
      <c r="I4" s="21">
        <f>G4+H4</f>
        <v>291868.65000000002</v>
      </c>
      <c r="J4" s="6">
        <f t="shared" si="0"/>
        <v>45041.458333333336</v>
      </c>
      <c r="K4" s="6">
        <f t="shared" si="1"/>
        <v>3603.3166666666671</v>
      </c>
      <c r="L4" s="6">
        <f t="shared" si="2"/>
        <v>48644.775000000001</v>
      </c>
    </row>
    <row r="5" spans="1:12" ht="21" x14ac:dyDescent="0.25">
      <c r="A5" s="10">
        <v>4</v>
      </c>
      <c r="B5" s="11">
        <v>44950</v>
      </c>
      <c r="C5" s="12" t="s">
        <v>4</v>
      </c>
      <c r="D5" s="12">
        <v>11166490</v>
      </c>
      <c r="E5" s="12" t="s">
        <v>1</v>
      </c>
      <c r="F5" s="13">
        <v>5277000</v>
      </c>
      <c r="G5" s="14">
        <f>F5*0.25</f>
        <v>1319250</v>
      </c>
      <c r="H5" s="15">
        <f>F5*0.02</f>
        <v>105540</v>
      </c>
      <c r="I5" s="15">
        <f>G5+H5</f>
        <v>1424790</v>
      </c>
      <c r="J5" s="6">
        <f t="shared" si="0"/>
        <v>219875</v>
      </c>
      <c r="K5" s="6">
        <f t="shared" si="1"/>
        <v>17590</v>
      </c>
      <c r="L5" s="6">
        <f t="shared" si="2"/>
        <v>237465</v>
      </c>
    </row>
    <row r="6" spans="1:12" ht="21" x14ac:dyDescent="0.25">
      <c r="A6" s="10">
        <v>5</v>
      </c>
      <c r="B6" s="11">
        <v>44734</v>
      </c>
      <c r="C6" s="12" t="s">
        <v>5</v>
      </c>
      <c r="D6" s="12">
        <v>11103642</v>
      </c>
      <c r="E6" s="12" t="s">
        <v>1</v>
      </c>
      <c r="F6" s="13">
        <v>4703000</v>
      </c>
      <c r="G6" s="14">
        <f>F6*0.25</f>
        <v>1175750</v>
      </c>
      <c r="H6" s="15">
        <f>F6*0.02</f>
        <v>94060</v>
      </c>
      <c r="I6" s="15">
        <f>G6+H6</f>
        <v>1269810</v>
      </c>
      <c r="J6" s="6">
        <f t="shared" si="0"/>
        <v>195958.33333333334</v>
      </c>
      <c r="K6" s="6">
        <f t="shared" si="1"/>
        <v>15676.666666666666</v>
      </c>
      <c r="L6" s="6">
        <f t="shared" si="2"/>
        <v>211635</v>
      </c>
    </row>
    <row r="7" spans="1:12" ht="21" x14ac:dyDescent="0.25">
      <c r="A7" s="10">
        <v>6</v>
      </c>
      <c r="B7" s="11">
        <v>44558</v>
      </c>
      <c r="C7" s="12" t="s">
        <v>6</v>
      </c>
      <c r="D7" s="12">
        <v>11051045</v>
      </c>
      <c r="E7" s="12" t="s">
        <v>1</v>
      </c>
      <c r="F7" s="13">
        <v>4703000</v>
      </c>
      <c r="G7" s="14">
        <f>F7*0.25</f>
        <v>1175750</v>
      </c>
      <c r="H7" s="15">
        <f>F7*0.02</f>
        <v>94060</v>
      </c>
      <c r="I7" s="15">
        <f>G7+H7</f>
        <v>1269810</v>
      </c>
      <c r="J7" s="6">
        <f t="shared" si="0"/>
        <v>195958.33333333334</v>
      </c>
      <c r="K7" s="6">
        <f t="shared" si="1"/>
        <v>15676.666666666666</v>
      </c>
      <c r="L7" s="6">
        <f t="shared" si="2"/>
        <v>211635</v>
      </c>
    </row>
    <row r="8" spans="1:12" ht="21" x14ac:dyDescent="0.25">
      <c r="A8" s="16">
        <v>7</v>
      </c>
      <c r="B8" s="17">
        <v>44403</v>
      </c>
      <c r="C8" s="18" t="s">
        <v>7</v>
      </c>
      <c r="D8" s="18">
        <v>10999436</v>
      </c>
      <c r="E8" s="18" t="s">
        <v>3</v>
      </c>
      <c r="F8" s="19">
        <v>904770</v>
      </c>
      <c r="G8" s="20">
        <f>F8*0.25</f>
        <v>226192.5</v>
      </c>
      <c r="H8" s="21">
        <f>F8*0.02</f>
        <v>18095.400000000001</v>
      </c>
      <c r="I8" s="21">
        <f>G8+H8</f>
        <v>244287.9</v>
      </c>
      <c r="J8" s="6">
        <f t="shared" si="0"/>
        <v>37698.75</v>
      </c>
      <c r="K8" s="6">
        <f t="shared" si="1"/>
        <v>3015.9</v>
      </c>
      <c r="L8" s="6">
        <f t="shared" si="2"/>
        <v>40714.65</v>
      </c>
    </row>
    <row r="9" spans="1:12" ht="21" x14ac:dyDescent="0.25">
      <c r="A9" s="10">
        <v>8</v>
      </c>
      <c r="B9" s="11">
        <v>44400</v>
      </c>
      <c r="C9" s="12" t="s">
        <v>7</v>
      </c>
      <c r="D9" s="12">
        <v>11000051</v>
      </c>
      <c r="E9" s="12" t="s">
        <v>1</v>
      </c>
      <c r="F9" s="13">
        <v>4437000</v>
      </c>
      <c r="G9" s="14">
        <f>F9*0.25</f>
        <v>1109250</v>
      </c>
      <c r="H9" s="15">
        <f>F9*0.02</f>
        <v>88740</v>
      </c>
      <c r="I9" s="15">
        <f>G9+H9</f>
        <v>1197990</v>
      </c>
      <c r="J9" s="6">
        <f t="shared" si="0"/>
        <v>184875</v>
      </c>
      <c r="K9" s="6">
        <f t="shared" si="1"/>
        <v>14790</v>
      </c>
      <c r="L9" s="6">
        <f t="shared" si="2"/>
        <v>199665</v>
      </c>
    </row>
    <row r="10" spans="1:12" ht="21" x14ac:dyDescent="0.25">
      <c r="A10" s="16">
        <v>9</v>
      </c>
      <c r="B10" s="17">
        <v>44263</v>
      </c>
      <c r="C10" s="18" t="s">
        <v>8</v>
      </c>
      <c r="D10" s="18">
        <v>10956402</v>
      </c>
      <c r="E10" s="18" t="s">
        <v>3</v>
      </c>
      <c r="F10" s="19">
        <v>904771</v>
      </c>
      <c r="G10" s="20">
        <f>F10*0.25</f>
        <v>226192.75</v>
      </c>
      <c r="H10" s="21">
        <f>F10*0.02</f>
        <v>18095.420000000002</v>
      </c>
      <c r="I10" s="21">
        <f>G10+H10</f>
        <v>244288.17</v>
      </c>
      <c r="J10" s="6">
        <f t="shared" si="0"/>
        <v>37698.791666666664</v>
      </c>
      <c r="K10" s="6">
        <f t="shared" si="1"/>
        <v>3015.9033333333336</v>
      </c>
      <c r="L10" s="6">
        <f t="shared" si="2"/>
        <v>40714.695</v>
      </c>
    </row>
    <row r="11" spans="1:12" ht="21" x14ac:dyDescent="0.25">
      <c r="A11" s="10">
        <v>10</v>
      </c>
      <c r="B11" s="11">
        <v>44222</v>
      </c>
      <c r="C11" s="12" t="s">
        <v>8</v>
      </c>
      <c r="D11" s="12">
        <v>10931613</v>
      </c>
      <c r="E11" s="12" t="s">
        <v>1</v>
      </c>
      <c r="F11" s="13">
        <v>4437000</v>
      </c>
      <c r="G11" s="14">
        <f>F11*0.25</f>
        <v>1109250</v>
      </c>
      <c r="H11" s="15">
        <f>F11*0.02</f>
        <v>88740</v>
      </c>
      <c r="I11" s="15">
        <f>G11+H11</f>
        <v>1197990</v>
      </c>
      <c r="J11" s="6">
        <f t="shared" si="0"/>
        <v>184875</v>
      </c>
      <c r="K11" s="6">
        <f t="shared" si="1"/>
        <v>14790</v>
      </c>
      <c r="L11" s="6">
        <f t="shared" si="2"/>
        <v>199665</v>
      </c>
    </row>
    <row r="12" spans="1:12" ht="21" x14ac:dyDescent="0.25">
      <c r="A12" s="16">
        <v>11</v>
      </c>
      <c r="B12" s="17">
        <v>44089</v>
      </c>
      <c r="C12" s="18" t="s">
        <v>9</v>
      </c>
      <c r="D12" s="18">
        <v>10897015</v>
      </c>
      <c r="E12" s="18" t="s">
        <v>3</v>
      </c>
      <c r="F12" s="19">
        <v>890435</v>
      </c>
      <c r="G12" s="20">
        <f>F12*0.25</f>
        <v>222608.75</v>
      </c>
      <c r="H12" s="21">
        <f>F12*0.02</f>
        <v>17808.7</v>
      </c>
      <c r="I12" s="21">
        <f>G12+H12</f>
        <v>240417.45</v>
      </c>
      <c r="J12" s="6">
        <f t="shared" si="0"/>
        <v>37101.458333333336</v>
      </c>
      <c r="K12" s="6">
        <f t="shared" si="1"/>
        <v>2968.1166666666668</v>
      </c>
      <c r="L12" s="6">
        <f t="shared" si="2"/>
        <v>40069.575000000004</v>
      </c>
    </row>
    <row r="13" spans="1:12" ht="21" x14ac:dyDescent="0.25">
      <c r="A13" s="10">
        <v>12</v>
      </c>
      <c r="B13" s="11">
        <v>44028</v>
      </c>
      <c r="C13" s="12" t="s">
        <v>9</v>
      </c>
      <c r="D13" s="12">
        <v>10868074</v>
      </c>
      <c r="E13" s="12" t="s">
        <v>1</v>
      </c>
      <c r="F13" s="13">
        <v>4350000</v>
      </c>
      <c r="G13" s="14">
        <f>F13*0.25</f>
        <v>1087500</v>
      </c>
      <c r="H13" s="15">
        <f>F13*0.02</f>
        <v>87000</v>
      </c>
      <c r="I13" s="15">
        <f>G13+H13</f>
        <v>1174500</v>
      </c>
      <c r="J13" s="6">
        <f t="shared" si="0"/>
        <v>181250</v>
      </c>
      <c r="K13" s="6">
        <f t="shared" si="1"/>
        <v>14500</v>
      </c>
      <c r="L13" s="6">
        <f t="shared" si="2"/>
        <v>195750</v>
      </c>
    </row>
    <row r="14" spans="1:12" ht="21" x14ac:dyDescent="0.25">
      <c r="A14" s="16">
        <v>13</v>
      </c>
      <c r="B14" s="17">
        <v>43973</v>
      </c>
      <c r="C14" s="18" t="s">
        <v>10</v>
      </c>
      <c r="D14" s="18">
        <v>10860473</v>
      </c>
      <c r="E14" s="18" t="s">
        <v>3</v>
      </c>
      <c r="F14" s="19">
        <v>890434</v>
      </c>
      <c r="G14" s="20">
        <f>F14*0.25</f>
        <v>222608.5</v>
      </c>
      <c r="H14" s="21">
        <f>F14*0.02</f>
        <v>17808.68</v>
      </c>
      <c r="I14" s="21">
        <f>G14+H14</f>
        <v>240417.18</v>
      </c>
      <c r="J14" s="6">
        <f t="shared" si="0"/>
        <v>37101.416666666664</v>
      </c>
      <c r="K14" s="6">
        <f t="shared" si="1"/>
        <v>2968.1133333333332</v>
      </c>
      <c r="L14" s="6">
        <f t="shared" si="2"/>
        <v>40069.53</v>
      </c>
    </row>
    <row r="15" spans="1:12" ht="21" x14ac:dyDescent="0.25">
      <c r="A15" s="10">
        <v>14</v>
      </c>
      <c r="B15" s="11">
        <v>43829</v>
      </c>
      <c r="C15" s="12" t="s">
        <v>10</v>
      </c>
      <c r="D15" s="12">
        <v>10808831</v>
      </c>
      <c r="E15" s="12" t="s">
        <v>1</v>
      </c>
      <c r="F15" s="13">
        <v>4350000</v>
      </c>
      <c r="G15" s="14">
        <f>F15*0.25</f>
        <v>1087500</v>
      </c>
      <c r="H15" s="15">
        <f>F15*0.02</f>
        <v>87000</v>
      </c>
      <c r="I15" s="15">
        <f>G15+H15</f>
        <v>1174500</v>
      </c>
      <c r="J15" s="6">
        <f t="shared" si="0"/>
        <v>181250</v>
      </c>
      <c r="K15" s="6">
        <f t="shared" si="1"/>
        <v>14500</v>
      </c>
      <c r="L15" s="6">
        <f t="shared" si="2"/>
        <v>195750</v>
      </c>
    </row>
    <row r="16" spans="1:12" ht="21" x14ac:dyDescent="0.25">
      <c r="A16" s="16">
        <v>15</v>
      </c>
      <c r="B16" s="17">
        <v>43682</v>
      </c>
      <c r="C16" s="18" t="s">
        <v>11</v>
      </c>
      <c r="D16" s="18">
        <v>10762896</v>
      </c>
      <c r="E16" s="18" t="s">
        <v>3</v>
      </c>
      <c r="F16" s="19">
        <v>857836</v>
      </c>
      <c r="G16" s="20">
        <f>F16*0.25</f>
        <v>214459</v>
      </c>
      <c r="H16" s="21">
        <f>F16*0.02</f>
        <v>17156.72</v>
      </c>
      <c r="I16" s="21">
        <f>G16+H16</f>
        <v>231615.72</v>
      </c>
      <c r="J16" s="6">
        <f t="shared" si="0"/>
        <v>35743.166666666664</v>
      </c>
      <c r="K16" s="6">
        <f t="shared" si="1"/>
        <v>2859.4533333333334</v>
      </c>
      <c r="L16" s="6">
        <f t="shared" si="2"/>
        <v>38602.620000000003</v>
      </c>
    </row>
    <row r="17" spans="1:12" ht="21" x14ac:dyDescent="0.25">
      <c r="A17" s="10">
        <v>16</v>
      </c>
      <c r="B17" s="11">
        <v>43670</v>
      </c>
      <c r="C17" s="12" t="s">
        <v>11</v>
      </c>
      <c r="D17" s="12">
        <v>10752525</v>
      </c>
      <c r="E17" s="12" t="s">
        <v>1</v>
      </c>
      <c r="F17" s="13">
        <v>4106700</v>
      </c>
      <c r="G17" s="14">
        <f>F17*0.25</f>
        <v>1026675</v>
      </c>
      <c r="H17" s="15">
        <f>F17*0.02</f>
        <v>82134</v>
      </c>
      <c r="I17" s="15">
        <f>G17+H17</f>
        <v>1108809</v>
      </c>
      <c r="J17" s="6">
        <f t="shared" si="0"/>
        <v>171112.5</v>
      </c>
      <c r="K17" s="6">
        <f t="shared" si="1"/>
        <v>13689</v>
      </c>
      <c r="L17" s="6">
        <f t="shared" si="2"/>
        <v>184801.5</v>
      </c>
    </row>
    <row r="18" spans="1:12" ht="21" x14ac:dyDescent="0.25">
      <c r="A18" s="16">
        <v>17</v>
      </c>
      <c r="B18" s="17">
        <v>43594</v>
      </c>
      <c r="C18" s="18" t="s">
        <v>12</v>
      </c>
      <c r="D18" s="18">
        <v>427712</v>
      </c>
      <c r="E18" s="18" t="s">
        <v>3</v>
      </c>
      <c r="F18" s="19">
        <v>857836</v>
      </c>
      <c r="G18" s="20">
        <f>F18*0.25</f>
        <v>214459</v>
      </c>
      <c r="H18" s="21">
        <f>F18*0.02</f>
        <v>17156.72</v>
      </c>
      <c r="I18" s="21">
        <f>G18+H18</f>
        <v>231615.72</v>
      </c>
      <c r="J18" s="6">
        <f t="shared" si="0"/>
        <v>35743.166666666664</v>
      </c>
      <c r="K18" s="6">
        <f t="shared" si="1"/>
        <v>2859.4533333333334</v>
      </c>
      <c r="L18" s="6">
        <f t="shared" si="2"/>
        <v>38602.620000000003</v>
      </c>
    </row>
    <row r="19" spans="1:12" ht="21" x14ac:dyDescent="0.25">
      <c r="A19" s="10">
        <v>18</v>
      </c>
      <c r="B19" s="11">
        <v>43544</v>
      </c>
      <c r="C19" s="12" t="s">
        <v>12</v>
      </c>
      <c r="D19" s="12">
        <v>420192</v>
      </c>
      <c r="E19" s="12" t="s">
        <v>1</v>
      </c>
      <c r="F19" s="13">
        <v>4106700</v>
      </c>
      <c r="G19" s="14">
        <f>F19*0.25</f>
        <v>1026675</v>
      </c>
      <c r="H19" s="15">
        <f>F19*0.02</f>
        <v>82134</v>
      </c>
      <c r="I19" s="15">
        <f>G19+H19</f>
        <v>1108809</v>
      </c>
      <c r="J19" s="6">
        <f t="shared" si="0"/>
        <v>171112.5</v>
      </c>
      <c r="K19" s="6">
        <f t="shared" si="1"/>
        <v>13689</v>
      </c>
      <c r="L19" s="6">
        <f t="shared" si="2"/>
        <v>184801.5</v>
      </c>
    </row>
    <row r="20" spans="1:12" ht="24" x14ac:dyDescent="0.3">
      <c r="F20" s="22">
        <f>SUM(F2:F19)</f>
        <v>58145477</v>
      </c>
      <c r="G20" s="22">
        <f>SUM(G2:G19)</f>
        <v>14536369.25</v>
      </c>
      <c r="H20" s="22">
        <f>SUM(H2:H19)</f>
        <v>1162909.54</v>
      </c>
      <c r="I20" s="22">
        <f>SUM(I2:I19)</f>
        <v>15699278.790000001</v>
      </c>
      <c r="K20" s="6"/>
      <c r="L20" s="6"/>
    </row>
    <row r="21" spans="1:12" ht="24" x14ac:dyDescent="0.3">
      <c r="F21" s="23">
        <f>SUM(F2,F3,F5,F6,F7,F9,F11,F13,F15,F17,F19)</f>
        <v>51758400</v>
      </c>
      <c r="G21" s="23">
        <f t="shared" ref="G21:I21" si="3">SUM(G2,G3,G5,G6,G7,G9,G11,G13,G15,G17,G19)</f>
        <v>12939600</v>
      </c>
      <c r="H21" s="23">
        <f t="shared" si="3"/>
        <v>1035168</v>
      </c>
      <c r="I21" s="23">
        <f t="shared" si="3"/>
        <v>13974768</v>
      </c>
    </row>
  </sheetData>
  <autoFilter ref="A1:I19" xr:uid="{F4E22BBB-4D3B-1D4C-8E6B-8D7BF9046772}">
    <sortState xmlns:xlrd2="http://schemas.microsoft.com/office/spreadsheetml/2017/richdata2" ref="A2:I21">
      <sortCondition ref="A1:A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E6CD-C3EE-0A42-BC30-115ADEBDE891}">
  <dimension ref="A1:H88"/>
  <sheetViews>
    <sheetView topLeftCell="A33" zoomScale="165" workbookViewId="0">
      <selection activeCell="C54" sqref="C54"/>
    </sheetView>
  </sheetViews>
  <sheetFormatPr baseColWidth="10" defaultRowHeight="16" x14ac:dyDescent="0.2"/>
  <cols>
    <col min="1" max="1" width="9.5" customWidth="1"/>
    <col min="2" max="2" width="20.1640625" customWidth="1"/>
    <col min="3" max="3" width="23.5" customWidth="1"/>
    <col min="4" max="4" width="21.83203125" customWidth="1"/>
    <col min="5" max="5" width="22.6640625" customWidth="1"/>
    <col min="6" max="7" width="21.6640625" customWidth="1"/>
    <col min="8" max="8" width="15" customWidth="1"/>
  </cols>
  <sheetData>
    <row r="1" spans="1:8" ht="66" x14ac:dyDescent="0.2">
      <c r="A1" s="4" t="s">
        <v>21</v>
      </c>
      <c r="B1" s="4" t="s">
        <v>28</v>
      </c>
      <c r="C1" s="4" t="s">
        <v>25</v>
      </c>
      <c r="D1" s="4" t="s">
        <v>26</v>
      </c>
      <c r="E1" s="4" t="s">
        <v>27</v>
      </c>
      <c r="F1" s="4" t="s">
        <v>29</v>
      </c>
      <c r="G1" s="4" t="s">
        <v>30</v>
      </c>
      <c r="H1" s="4" t="s">
        <v>31</v>
      </c>
    </row>
    <row r="2" spans="1:8" ht="21" x14ac:dyDescent="0.25">
      <c r="A2" s="24">
        <v>1</v>
      </c>
      <c r="B2" s="1">
        <v>45405</v>
      </c>
      <c r="C2" s="3">
        <v>230000</v>
      </c>
      <c r="D2" s="3">
        <v>224725.18</v>
      </c>
      <c r="E2" s="26">
        <v>4899.49</v>
      </c>
      <c r="F2" s="26">
        <v>375.33</v>
      </c>
      <c r="G2" s="27">
        <v>0</v>
      </c>
      <c r="H2" s="5">
        <v>0</v>
      </c>
    </row>
    <row r="3" spans="1:8" ht="21" x14ac:dyDescent="0.25">
      <c r="A3" s="24">
        <v>2</v>
      </c>
      <c r="B3" s="1">
        <v>45386</v>
      </c>
      <c r="C3" s="3">
        <v>30000</v>
      </c>
      <c r="D3" s="28">
        <v>29609.23</v>
      </c>
      <c r="E3" s="27">
        <v>242</v>
      </c>
      <c r="F3" s="26">
        <v>148.77000000000001</v>
      </c>
      <c r="G3" s="27">
        <v>0</v>
      </c>
      <c r="H3" s="5">
        <v>0</v>
      </c>
    </row>
    <row r="4" spans="1:8" ht="22" x14ac:dyDescent="0.3">
      <c r="A4" s="25">
        <v>3</v>
      </c>
      <c r="B4" s="1">
        <v>45377</v>
      </c>
      <c r="C4" s="3">
        <v>200000</v>
      </c>
      <c r="D4" s="28">
        <v>192822.9</v>
      </c>
      <c r="E4" s="26">
        <v>6431.96</v>
      </c>
      <c r="F4" s="26">
        <v>745.14</v>
      </c>
      <c r="G4" s="27">
        <v>0</v>
      </c>
      <c r="H4" s="5">
        <v>0</v>
      </c>
    </row>
    <row r="5" spans="1:8" ht="21" x14ac:dyDescent="0.25">
      <c r="A5" s="24">
        <v>4</v>
      </c>
      <c r="B5" s="1">
        <v>45357</v>
      </c>
      <c r="C5" s="3">
        <v>569000</v>
      </c>
      <c r="D5" s="28">
        <v>421210.65</v>
      </c>
      <c r="E5" s="26">
        <v>36014.14</v>
      </c>
      <c r="F5" s="26">
        <v>6968.86</v>
      </c>
      <c r="G5" s="26">
        <v>104806.35</v>
      </c>
      <c r="H5" s="5">
        <v>0</v>
      </c>
    </row>
    <row r="6" spans="1:8" ht="21" x14ac:dyDescent="0.25">
      <c r="A6" s="24">
        <v>5</v>
      </c>
      <c r="B6" s="1">
        <v>45278</v>
      </c>
      <c r="C6" s="3">
        <v>491000</v>
      </c>
      <c r="D6" s="28">
        <v>473701.65</v>
      </c>
      <c r="E6" s="26">
        <v>7879.94</v>
      </c>
      <c r="F6" s="26">
        <v>8684.76</v>
      </c>
      <c r="G6" s="26">
        <v>733.65</v>
      </c>
      <c r="H6" s="5">
        <v>0</v>
      </c>
    </row>
    <row r="7" spans="1:8" ht="22" x14ac:dyDescent="0.3">
      <c r="A7" s="25">
        <v>6</v>
      </c>
      <c r="B7" s="1">
        <v>45209</v>
      </c>
      <c r="C7" s="3">
        <v>479126</v>
      </c>
      <c r="D7" s="28">
        <v>462166.29</v>
      </c>
      <c r="E7" s="26">
        <v>6738.87</v>
      </c>
      <c r="F7" s="26">
        <v>10220.84</v>
      </c>
      <c r="G7" s="27">
        <v>0</v>
      </c>
      <c r="H7" s="5">
        <v>0</v>
      </c>
    </row>
    <row r="8" spans="1:8" ht="21" x14ac:dyDescent="0.25">
      <c r="A8" s="24">
        <v>7</v>
      </c>
      <c r="B8" s="1">
        <v>45196</v>
      </c>
      <c r="C8" s="3">
        <v>200000</v>
      </c>
      <c r="D8" s="28">
        <v>183973.32</v>
      </c>
      <c r="E8" s="26">
        <v>6565.16</v>
      </c>
      <c r="F8" s="26">
        <v>9461.52</v>
      </c>
      <c r="G8" s="27">
        <v>0</v>
      </c>
      <c r="H8" s="5">
        <v>0</v>
      </c>
    </row>
    <row r="9" spans="1:8" ht="21" x14ac:dyDescent="0.25">
      <c r="A9" s="24">
        <v>8</v>
      </c>
      <c r="B9" s="1">
        <v>45184</v>
      </c>
      <c r="C9" s="3">
        <v>200000</v>
      </c>
      <c r="D9" s="28">
        <v>181709.85</v>
      </c>
      <c r="E9" s="26">
        <v>6695.66</v>
      </c>
      <c r="F9" s="26">
        <v>11594.49</v>
      </c>
      <c r="G9" s="27">
        <v>0</v>
      </c>
      <c r="H9" s="5">
        <v>0</v>
      </c>
    </row>
    <row r="10" spans="1:8" ht="22" x14ac:dyDescent="0.3">
      <c r="A10" s="25">
        <v>9</v>
      </c>
      <c r="B10" s="1">
        <v>45082</v>
      </c>
      <c r="C10" s="3">
        <v>9700</v>
      </c>
      <c r="D10" s="28">
        <v>7703.81</v>
      </c>
      <c r="E10" s="26">
        <v>1970.99</v>
      </c>
      <c r="F10" s="26">
        <v>25.2</v>
      </c>
      <c r="G10" s="27">
        <v>0</v>
      </c>
      <c r="H10" s="5">
        <v>0</v>
      </c>
    </row>
    <row r="11" spans="1:8" ht="21" x14ac:dyDescent="0.25">
      <c r="A11" s="24">
        <v>10</v>
      </c>
      <c r="B11" s="1">
        <v>45077</v>
      </c>
      <c r="C11" s="5">
        <v>1295634</v>
      </c>
      <c r="D11" s="28">
        <v>1079812.6399999999</v>
      </c>
      <c r="E11" s="26">
        <v>57911.43</v>
      </c>
      <c r="F11" s="26">
        <v>52369.93</v>
      </c>
      <c r="G11" s="26">
        <v>105540</v>
      </c>
      <c r="H11" s="5">
        <v>0</v>
      </c>
    </row>
    <row r="12" spans="1:8" ht="21" x14ac:dyDescent="0.25">
      <c r="A12" s="24">
        <v>11</v>
      </c>
      <c r="B12" s="1">
        <v>44907</v>
      </c>
      <c r="C12" s="3">
        <v>200289</v>
      </c>
      <c r="D12" s="28">
        <v>196613.69</v>
      </c>
      <c r="E12" s="26">
        <v>3675.31</v>
      </c>
      <c r="F12" s="27">
        <v>0</v>
      </c>
      <c r="G12" s="27">
        <v>0</v>
      </c>
      <c r="H12" s="5">
        <v>0</v>
      </c>
    </row>
    <row r="13" spans="1:8" ht="22" x14ac:dyDescent="0.3">
      <c r="A13" s="25">
        <v>12</v>
      </c>
      <c r="B13" s="1">
        <v>44896</v>
      </c>
      <c r="C13" s="3">
        <v>403400</v>
      </c>
      <c r="D13" s="28">
        <v>388636.3</v>
      </c>
      <c r="E13" s="26">
        <v>9972.1200000000008</v>
      </c>
      <c r="F13" s="26">
        <v>4791.58</v>
      </c>
      <c r="G13" s="27">
        <v>0</v>
      </c>
      <c r="H13" s="5">
        <v>0</v>
      </c>
    </row>
    <row r="14" spans="1:8" ht="21" x14ac:dyDescent="0.25">
      <c r="A14" s="24">
        <v>13</v>
      </c>
      <c r="B14" s="1">
        <v>44865</v>
      </c>
      <c r="C14" s="3">
        <v>200000</v>
      </c>
      <c r="D14" s="28">
        <v>190003.19</v>
      </c>
      <c r="E14" s="26">
        <v>6310.09</v>
      </c>
      <c r="F14" s="26">
        <v>3686.72</v>
      </c>
      <c r="G14" s="27">
        <v>0</v>
      </c>
      <c r="H14" s="5">
        <v>0</v>
      </c>
    </row>
    <row r="15" spans="1:8" ht="21" x14ac:dyDescent="0.25">
      <c r="A15" s="24">
        <v>14</v>
      </c>
      <c r="B15" s="1">
        <v>44806</v>
      </c>
      <c r="C15" s="3">
        <v>291851</v>
      </c>
      <c r="D15" s="28">
        <v>186972.84</v>
      </c>
      <c r="E15" s="26">
        <v>12183</v>
      </c>
      <c r="F15" s="26">
        <v>1133.47</v>
      </c>
      <c r="G15" s="26">
        <v>91561.69</v>
      </c>
      <c r="H15" s="5">
        <v>0</v>
      </c>
    </row>
    <row r="16" spans="1:8" ht="22" x14ac:dyDescent="0.3">
      <c r="A16" s="25">
        <v>15</v>
      </c>
      <c r="B16" s="1">
        <v>44761</v>
      </c>
      <c r="C16" s="3">
        <v>200000</v>
      </c>
      <c r="D16" s="28">
        <v>194815.88</v>
      </c>
      <c r="E16" s="26">
        <v>2685.81</v>
      </c>
      <c r="F16" s="27">
        <v>0</v>
      </c>
      <c r="G16" s="26">
        <v>2498.31</v>
      </c>
      <c r="H16" s="5">
        <v>0</v>
      </c>
    </row>
    <row r="17" spans="1:8" ht="21" x14ac:dyDescent="0.25">
      <c r="A17" s="24">
        <v>16</v>
      </c>
      <c r="B17" s="1">
        <v>44741</v>
      </c>
      <c r="C17" s="3">
        <v>197502</v>
      </c>
      <c r="D17" s="28">
        <v>193122.43</v>
      </c>
      <c r="E17" s="26">
        <v>3570.56</v>
      </c>
      <c r="F17" s="26">
        <v>809.01</v>
      </c>
      <c r="G17" s="27">
        <v>0</v>
      </c>
      <c r="H17" s="5">
        <v>0</v>
      </c>
    </row>
    <row r="18" spans="1:8" ht="21" x14ac:dyDescent="0.25">
      <c r="A18" s="24">
        <v>17</v>
      </c>
      <c r="B18" s="1">
        <v>44701</v>
      </c>
      <c r="C18" s="3">
        <v>196954</v>
      </c>
      <c r="D18" s="28">
        <v>193048.67</v>
      </c>
      <c r="E18" s="26">
        <v>3905.33</v>
      </c>
      <c r="F18" s="27">
        <v>0</v>
      </c>
      <c r="G18" s="27">
        <v>0</v>
      </c>
      <c r="H18" s="5">
        <v>0</v>
      </c>
    </row>
    <row r="19" spans="1:8" ht="22" x14ac:dyDescent="0.3">
      <c r="A19" s="25">
        <v>18</v>
      </c>
      <c r="B19" s="1">
        <v>44680</v>
      </c>
      <c r="C19" s="3">
        <v>482500</v>
      </c>
      <c r="D19" s="28">
        <v>465422.28</v>
      </c>
      <c r="E19" s="26">
        <v>12083.37</v>
      </c>
      <c r="F19" s="26">
        <v>4994.3500000000004</v>
      </c>
      <c r="G19" s="27">
        <v>0</v>
      </c>
      <c r="H19" s="5">
        <v>0</v>
      </c>
    </row>
    <row r="20" spans="1:8" ht="21" x14ac:dyDescent="0.25">
      <c r="A20" s="24">
        <v>19</v>
      </c>
      <c r="B20" s="1">
        <v>44663</v>
      </c>
      <c r="C20" s="3">
        <v>220000</v>
      </c>
      <c r="D20" s="28">
        <v>183426.21</v>
      </c>
      <c r="E20" s="26">
        <v>8052.12</v>
      </c>
      <c r="F20" s="26">
        <v>5006.67</v>
      </c>
      <c r="G20" s="26">
        <v>23515</v>
      </c>
      <c r="H20" s="5">
        <v>0</v>
      </c>
    </row>
    <row r="21" spans="1:8" ht="21" x14ac:dyDescent="0.25">
      <c r="A21" s="24">
        <v>20</v>
      </c>
      <c r="B21" s="1">
        <v>44648</v>
      </c>
      <c r="C21" s="3">
        <v>380000</v>
      </c>
      <c r="D21" s="28">
        <v>294224.03000000003</v>
      </c>
      <c r="E21" s="26">
        <v>1732.89</v>
      </c>
      <c r="F21" s="26">
        <v>13498.08</v>
      </c>
      <c r="G21" s="26">
        <v>70545</v>
      </c>
      <c r="H21" s="5">
        <v>0</v>
      </c>
    </row>
    <row r="22" spans="1:8" ht="22" x14ac:dyDescent="0.3">
      <c r="A22" s="25">
        <v>21</v>
      </c>
      <c r="B22" s="1">
        <v>44526</v>
      </c>
      <c r="C22" s="3">
        <v>628843</v>
      </c>
      <c r="D22" s="28">
        <v>616087.5</v>
      </c>
      <c r="E22" s="26">
        <v>4440.9799999999996</v>
      </c>
      <c r="F22" s="26">
        <v>8314.52</v>
      </c>
      <c r="G22" s="27">
        <v>0</v>
      </c>
      <c r="H22" s="5">
        <v>0</v>
      </c>
    </row>
    <row r="23" spans="1:8" ht="21" x14ac:dyDescent="0.25">
      <c r="A23" s="24">
        <v>22</v>
      </c>
      <c r="B23" s="1">
        <v>44478</v>
      </c>
      <c r="C23" s="3">
        <v>200000</v>
      </c>
      <c r="D23" s="29">
        <v>120139</v>
      </c>
      <c r="E23" s="26">
        <v>1825.29</v>
      </c>
      <c r="F23" s="26">
        <v>3278.5</v>
      </c>
      <c r="G23" s="26">
        <v>74757.210000000006</v>
      </c>
      <c r="H23" s="5">
        <v>0</v>
      </c>
    </row>
    <row r="24" spans="1:8" ht="21" x14ac:dyDescent="0.25">
      <c r="A24" s="24">
        <v>23</v>
      </c>
      <c r="B24" s="1">
        <v>44422</v>
      </c>
      <c r="C24" s="3">
        <v>200000</v>
      </c>
      <c r="D24" s="28">
        <v>183647.26</v>
      </c>
      <c r="E24" s="26">
        <v>734.95</v>
      </c>
      <c r="F24" s="27">
        <v>1635</v>
      </c>
      <c r="G24" s="26">
        <v>13982.79</v>
      </c>
      <c r="H24" s="5">
        <v>0</v>
      </c>
    </row>
    <row r="25" spans="1:8" ht="22" x14ac:dyDescent="0.3">
      <c r="A25" s="25">
        <v>24</v>
      </c>
      <c r="B25" s="1">
        <v>44377</v>
      </c>
      <c r="C25" s="3">
        <v>534430</v>
      </c>
      <c r="D25" s="28">
        <v>524850.04</v>
      </c>
      <c r="E25" s="26">
        <v>2203.1999999999998</v>
      </c>
      <c r="F25" s="26">
        <v>7376.76</v>
      </c>
      <c r="G25" s="27">
        <v>0</v>
      </c>
      <c r="H25" s="5">
        <v>0</v>
      </c>
    </row>
    <row r="26" spans="1:8" ht="21" x14ac:dyDescent="0.25">
      <c r="A26" s="24">
        <v>25</v>
      </c>
      <c r="B26" s="1">
        <v>44305</v>
      </c>
      <c r="C26" s="3">
        <v>20000</v>
      </c>
      <c r="D26" s="28">
        <v>196919.89</v>
      </c>
      <c r="E26" s="26">
        <v>1467.59</v>
      </c>
      <c r="F26" s="26">
        <v>1612.52</v>
      </c>
      <c r="G26" s="27">
        <v>0</v>
      </c>
      <c r="H26" s="5">
        <v>0</v>
      </c>
    </row>
    <row r="27" spans="1:8" ht="21" x14ac:dyDescent="0.25">
      <c r="A27" s="24">
        <v>26</v>
      </c>
      <c r="B27" s="1">
        <v>44279</v>
      </c>
      <c r="C27" s="3">
        <v>10000</v>
      </c>
      <c r="D27" s="28">
        <v>97616.24</v>
      </c>
      <c r="E27" s="26">
        <v>1711.16</v>
      </c>
      <c r="F27" s="26">
        <v>672.6</v>
      </c>
      <c r="G27" s="27">
        <v>0</v>
      </c>
      <c r="H27" s="5">
        <v>0</v>
      </c>
    </row>
    <row r="28" spans="1:8" ht="22" x14ac:dyDescent="0.3">
      <c r="A28" s="25">
        <v>27</v>
      </c>
      <c r="B28" s="1">
        <v>44266</v>
      </c>
      <c r="C28" s="3">
        <v>180000</v>
      </c>
      <c r="D28" s="28">
        <v>93799.79</v>
      </c>
      <c r="E28" s="26">
        <v>1500.22</v>
      </c>
      <c r="F28" s="26">
        <v>1237.47</v>
      </c>
      <c r="G28" s="26">
        <v>83462.52</v>
      </c>
      <c r="H28" s="5">
        <v>0</v>
      </c>
    </row>
    <row r="29" spans="1:8" ht="21" x14ac:dyDescent="0.25">
      <c r="A29" s="24">
        <v>28</v>
      </c>
      <c r="B29" s="1">
        <v>44237</v>
      </c>
      <c r="C29" s="3">
        <v>186000</v>
      </c>
      <c r="D29" s="28">
        <v>177867.75</v>
      </c>
      <c r="E29" s="26">
        <v>2854.77</v>
      </c>
      <c r="F29" s="27">
        <v>0</v>
      </c>
      <c r="G29" s="26">
        <v>5277.48</v>
      </c>
      <c r="H29" s="5">
        <v>0</v>
      </c>
    </row>
    <row r="30" spans="1:8" ht="21" x14ac:dyDescent="0.25">
      <c r="A30" s="24">
        <v>29</v>
      </c>
      <c r="B30" s="1">
        <v>44186</v>
      </c>
      <c r="C30" s="3">
        <v>177000</v>
      </c>
      <c r="D30" s="28">
        <v>176786.07</v>
      </c>
      <c r="E30" s="26">
        <v>213.93</v>
      </c>
      <c r="F30" s="27">
        <v>0</v>
      </c>
      <c r="G30" s="27">
        <v>0</v>
      </c>
      <c r="H30" s="5">
        <v>0</v>
      </c>
    </row>
    <row r="31" spans="1:8" ht="22" x14ac:dyDescent="0.3">
      <c r="A31" s="25">
        <v>30</v>
      </c>
      <c r="B31" s="1">
        <v>44182</v>
      </c>
      <c r="C31" s="3">
        <v>165000</v>
      </c>
      <c r="D31" s="28">
        <v>161030.41</v>
      </c>
      <c r="E31" s="26">
        <v>3969.59</v>
      </c>
      <c r="F31" s="27">
        <v>0</v>
      </c>
      <c r="G31" s="27">
        <v>0</v>
      </c>
      <c r="H31" s="5">
        <v>0</v>
      </c>
    </row>
    <row r="32" spans="1:8" ht="21" x14ac:dyDescent="0.25">
      <c r="A32" s="24">
        <v>31</v>
      </c>
      <c r="B32" s="1">
        <v>44144</v>
      </c>
      <c r="C32" s="3">
        <v>200000</v>
      </c>
      <c r="D32" s="28">
        <v>192485.4</v>
      </c>
      <c r="E32" s="26">
        <v>7514.6</v>
      </c>
      <c r="F32" s="27">
        <v>0</v>
      </c>
      <c r="G32" s="27">
        <v>0</v>
      </c>
      <c r="H32" s="5">
        <v>0</v>
      </c>
    </row>
    <row r="33" spans="1:8" ht="21" x14ac:dyDescent="0.25">
      <c r="A33" s="24">
        <v>32</v>
      </c>
      <c r="B33" s="1">
        <v>44099</v>
      </c>
      <c r="C33" s="3">
        <v>179400</v>
      </c>
      <c r="D33" s="28">
        <v>175326.48</v>
      </c>
      <c r="E33" s="26">
        <v>4073.52</v>
      </c>
      <c r="F33" s="27">
        <v>0</v>
      </c>
      <c r="G33" s="27">
        <v>0</v>
      </c>
      <c r="H33" s="5">
        <v>0</v>
      </c>
    </row>
    <row r="34" spans="1:8" ht="22" x14ac:dyDescent="0.3">
      <c r="A34" s="25">
        <v>33</v>
      </c>
      <c r="B34" s="1">
        <v>44069</v>
      </c>
      <c r="C34" s="3">
        <v>463000</v>
      </c>
      <c r="D34" s="28">
        <v>366085.1</v>
      </c>
      <c r="E34" s="26">
        <v>9914.9</v>
      </c>
      <c r="F34" s="27">
        <v>0</v>
      </c>
      <c r="G34" s="26">
        <v>87000</v>
      </c>
      <c r="H34" s="5">
        <v>0</v>
      </c>
    </row>
    <row r="35" spans="1:8" ht="21" x14ac:dyDescent="0.25">
      <c r="A35" s="24">
        <v>34</v>
      </c>
      <c r="B35" s="1">
        <v>44000</v>
      </c>
      <c r="C35" s="3">
        <v>192979</v>
      </c>
      <c r="D35" s="28">
        <v>190769.23</v>
      </c>
      <c r="E35" s="26">
        <v>2209.77</v>
      </c>
      <c r="F35" s="27">
        <v>0</v>
      </c>
      <c r="G35" s="27">
        <v>0</v>
      </c>
      <c r="H35" s="5">
        <v>0</v>
      </c>
    </row>
    <row r="36" spans="1:8" ht="21" x14ac:dyDescent="0.25">
      <c r="A36" s="24">
        <v>35</v>
      </c>
      <c r="B36" s="1">
        <v>43979</v>
      </c>
      <c r="C36" s="3">
        <v>859000</v>
      </c>
      <c r="D36" s="28">
        <v>802488.6</v>
      </c>
      <c r="E36" s="26">
        <v>34761.4</v>
      </c>
      <c r="F36" s="27">
        <v>0</v>
      </c>
      <c r="G36" s="27">
        <v>21750</v>
      </c>
      <c r="H36" s="5">
        <v>0</v>
      </c>
    </row>
    <row r="37" spans="1:8" ht="22" x14ac:dyDescent="0.3">
      <c r="A37" s="25">
        <v>36</v>
      </c>
      <c r="B37" s="1">
        <v>43896</v>
      </c>
      <c r="C37" s="3">
        <v>400000</v>
      </c>
      <c r="D37" s="28">
        <v>322348.13</v>
      </c>
      <c r="E37" s="26">
        <v>12401.87</v>
      </c>
      <c r="F37" s="27">
        <v>0</v>
      </c>
      <c r="G37" s="26">
        <v>65250</v>
      </c>
      <c r="H37" s="5">
        <v>0</v>
      </c>
    </row>
    <row r="38" spans="1:8" ht="21" x14ac:dyDescent="0.25">
      <c r="A38" s="24">
        <v>37</v>
      </c>
      <c r="B38" s="1">
        <v>43808</v>
      </c>
      <c r="C38" s="3">
        <v>18200</v>
      </c>
      <c r="D38" s="28">
        <v>17928.22</v>
      </c>
      <c r="E38" s="26">
        <v>222.92</v>
      </c>
      <c r="F38" s="26">
        <v>48.86</v>
      </c>
      <c r="G38" s="27">
        <v>0</v>
      </c>
      <c r="H38" s="5">
        <v>0</v>
      </c>
    </row>
    <row r="39" spans="1:8" ht="21" x14ac:dyDescent="0.25">
      <c r="A39" s="24">
        <v>38</v>
      </c>
      <c r="B39" s="1">
        <v>43801</v>
      </c>
      <c r="C39" s="3">
        <v>170000</v>
      </c>
      <c r="D39" s="28">
        <v>167809.96</v>
      </c>
      <c r="E39" s="26">
        <v>1321.84</v>
      </c>
      <c r="F39" s="26">
        <v>868.2</v>
      </c>
      <c r="G39" s="27">
        <v>0</v>
      </c>
      <c r="H39" s="5">
        <v>0</v>
      </c>
    </row>
    <row r="40" spans="1:8" ht="22" x14ac:dyDescent="0.3">
      <c r="A40" s="25">
        <v>39</v>
      </c>
      <c r="B40" s="1">
        <v>43768</v>
      </c>
      <c r="C40" s="3">
        <v>190000</v>
      </c>
      <c r="D40" s="28">
        <v>185830.11</v>
      </c>
      <c r="E40" s="26">
        <v>3445.99</v>
      </c>
      <c r="F40" s="26">
        <v>723.9</v>
      </c>
      <c r="G40" s="27">
        <v>0</v>
      </c>
      <c r="H40" s="5">
        <v>0</v>
      </c>
    </row>
    <row r="41" spans="1:8" ht="21" x14ac:dyDescent="0.25">
      <c r="A41" s="24">
        <v>40</v>
      </c>
      <c r="B41" s="1">
        <v>43732</v>
      </c>
      <c r="C41" s="3">
        <v>350000</v>
      </c>
      <c r="D41" s="28">
        <v>252446.45</v>
      </c>
      <c r="E41" s="26">
        <v>5009.16</v>
      </c>
      <c r="F41" s="26">
        <v>10410.39</v>
      </c>
      <c r="G41" s="26">
        <v>82134</v>
      </c>
      <c r="H41" s="5">
        <v>0</v>
      </c>
    </row>
    <row r="42" spans="1:8" ht="21" x14ac:dyDescent="0.25">
      <c r="A42" s="24">
        <v>41</v>
      </c>
      <c r="B42" s="1">
        <v>43665</v>
      </c>
      <c r="C42" s="3">
        <v>172677</v>
      </c>
      <c r="D42" s="28">
        <v>171332.47</v>
      </c>
      <c r="E42" s="26">
        <v>1344.53</v>
      </c>
      <c r="F42" s="27">
        <v>0</v>
      </c>
      <c r="G42" s="27">
        <v>0</v>
      </c>
      <c r="H42" s="5">
        <v>0</v>
      </c>
    </row>
    <row r="43" spans="1:8" ht="22" x14ac:dyDescent="0.3">
      <c r="A43" s="25">
        <v>42</v>
      </c>
      <c r="B43" s="1">
        <v>43636</v>
      </c>
      <c r="C43" s="3">
        <v>172679</v>
      </c>
      <c r="D43" s="28">
        <v>170886.93</v>
      </c>
      <c r="E43" s="26">
        <v>1792.07</v>
      </c>
      <c r="F43" s="27">
        <v>0</v>
      </c>
      <c r="G43" s="27">
        <v>0</v>
      </c>
      <c r="H43" s="5">
        <v>0</v>
      </c>
    </row>
    <row r="44" spans="1:8" ht="21" x14ac:dyDescent="0.25">
      <c r="A44" s="24">
        <v>43</v>
      </c>
      <c r="B44" s="1">
        <v>43609</v>
      </c>
      <c r="C44" s="3">
        <v>429496</v>
      </c>
      <c r="D44" s="28">
        <v>339932.18</v>
      </c>
      <c r="E44" s="26">
        <v>4912.3999999999996</v>
      </c>
      <c r="F44" s="26">
        <v>2517.42</v>
      </c>
      <c r="G44" s="26">
        <v>82134</v>
      </c>
      <c r="H44" s="5">
        <v>0</v>
      </c>
    </row>
    <row r="45" spans="1:8" x14ac:dyDescent="0.2">
      <c r="C45" s="2">
        <f>SUM(C2:C44)</f>
        <v>12575660</v>
      </c>
      <c r="D45" s="2">
        <f t="shared" ref="D45:H45" si="0">SUM(D2:D44)</f>
        <v>11448134.25</v>
      </c>
      <c r="E45" s="2">
        <f t="shared" si="0"/>
        <v>309366.89</v>
      </c>
      <c r="F45" s="2">
        <f t="shared" si="0"/>
        <v>173210.86000000002</v>
      </c>
      <c r="G45" s="2">
        <f t="shared" si="0"/>
        <v>914948</v>
      </c>
      <c r="H45" s="2">
        <f t="shared" si="0"/>
        <v>0</v>
      </c>
    </row>
    <row r="46" spans="1:8" x14ac:dyDescent="0.2">
      <c r="F46" s="26"/>
    </row>
    <row r="47" spans="1:8" x14ac:dyDescent="0.2">
      <c r="F47" s="26"/>
    </row>
    <row r="48" spans="1:8" x14ac:dyDescent="0.2">
      <c r="F48" s="26"/>
    </row>
    <row r="49" spans="3:6" x14ac:dyDescent="0.2">
      <c r="F49" s="26"/>
    </row>
    <row r="50" spans="3:6" x14ac:dyDescent="0.2">
      <c r="F50" s="26"/>
    </row>
    <row r="51" spans="3:6" x14ac:dyDescent="0.2">
      <c r="F51" s="26"/>
    </row>
    <row r="52" spans="3:6" x14ac:dyDescent="0.2">
      <c r="F52" s="26"/>
    </row>
    <row r="53" spans="3:6" x14ac:dyDescent="0.2">
      <c r="C53" s="2">
        <f>(Sheet1!I21-C45)</f>
        <v>1399108</v>
      </c>
      <c r="F53" s="26"/>
    </row>
    <row r="54" spans="3:6" x14ac:dyDescent="0.2">
      <c r="F54" s="26"/>
    </row>
    <row r="55" spans="3:6" x14ac:dyDescent="0.2">
      <c r="F55" s="26"/>
    </row>
    <row r="56" spans="3:6" x14ac:dyDescent="0.2">
      <c r="F56" s="27"/>
    </row>
    <row r="57" spans="3:6" x14ac:dyDescent="0.2">
      <c r="F57" s="26"/>
    </row>
    <row r="58" spans="3:6" x14ac:dyDescent="0.2">
      <c r="F58" s="26"/>
    </row>
    <row r="59" spans="3:6" x14ac:dyDescent="0.2">
      <c r="F59" s="26"/>
    </row>
    <row r="60" spans="3:6" x14ac:dyDescent="0.2">
      <c r="F60" s="27"/>
    </row>
    <row r="61" spans="3:6" x14ac:dyDescent="0.2">
      <c r="F61" s="26"/>
    </row>
    <row r="62" spans="3:6" x14ac:dyDescent="0.2">
      <c r="F62" s="27"/>
    </row>
    <row r="63" spans="3:6" x14ac:dyDescent="0.2">
      <c r="F63" s="26"/>
    </row>
    <row r="64" spans="3:6" x14ac:dyDescent="0.2">
      <c r="F64" s="26"/>
    </row>
    <row r="65" spans="6:6" x14ac:dyDescent="0.2">
      <c r="F65" s="26"/>
    </row>
    <row r="66" spans="6:6" x14ac:dyDescent="0.2">
      <c r="F66" s="26"/>
    </row>
    <row r="67" spans="6:6" x14ac:dyDescent="0.2">
      <c r="F67" s="26"/>
    </row>
    <row r="68" spans="6:6" x14ac:dyDescent="0.2">
      <c r="F68" s="27"/>
    </row>
    <row r="69" spans="6:6" x14ac:dyDescent="0.2">
      <c r="F69" s="26"/>
    </row>
    <row r="70" spans="6:6" x14ac:dyDescent="0.2">
      <c r="F70" s="26"/>
    </row>
    <row r="71" spans="6:6" x14ac:dyDescent="0.2">
      <c r="F71" s="26"/>
    </row>
    <row r="72" spans="6:6" x14ac:dyDescent="0.2">
      <c r="F72" s="26"/>
    </row>
    <row r="73" spans="6:6" x14ac:dyDescent="0.2">
      <c r="F73" s="27"/>
    </row>
    <row r="74" spans="6:6" x14ac:dyDescent="0.2">
      <c r="F74" s="27"/>
    </row>
    <row r="75" spans="6:6" x14ac:dyDescent="0.2">
      <c r="F75" s="27"/>
    </row>
    <row r="76" spans="6:6" x14ac:dyDescent="0.2">
      <c r="F76" s="27"/>
    </row>
    <row r="77" spans="6:6" x14ac:dyDescent="0.2">
      <c r="F77" s="27"/>
    </row>
    <row r="78" spans="6:6" x14ac:dyDescent="0.2">
      <c r="F78" s="27"/>
    </row>
    <row r="79" spans="6:6" x14ac:dyDescent="0.2">
      <c r="F79" s="27"/>
    </row>
    <row r="80" spans="6:6" x14ac:dyDescent="0.2">
      <c r="F80" s="27"/>
    </row>
    <row r="81" spans="6:6" x14ac:dyDescent="0.2">
      <c r="F81" s="27"/>
    </row>
    <row r="82" spans="6:6" x14ac:dyDescent="0.2">
      <c r="F82" s="26"/>
    </row>
    <row r="83" spans="6:6" x14ac:dyDescent="0.2">
      <c r="F83" s="26"/>
    </row>
    <row r="84" spans="6:6" x14ac:dyDescent="0.2">
      <c r="F84" s="26"/>
    </row>
    <row r="85" spans="6:6" x14ac:dyDescent="0.2">
      <c r="F85" s="26"/>
    </row>
    <row r="86" spans="6:6" x14ac:dyDescent="0.2">
      <c r="F86" s="27"/>
    </row>
    <row r="87" spans="6:6" x14ac:dyDescent="0.2">
      <c r="F87" s="27"/>
    </row>
    <row r="88" spans="6:6" x14ac:dyDescent="0.2">
      <c r="F88" s="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Alfredo De La Ossa Diaz</dc:creator>
  <cp:lastModifiedBy>Luis Alfredo De La Ossa Diaz</cp:lastModifiedBy>
  <dcterms:created xsi:type="dcterms:W3CDTF">2024-05-18T23:34:09Z</dcterms:created>
  <dcterms:modified xsi:type="dcterms:W3CDTF">2024-05-19T15:02:25Z</dcterms:modified>
</cp:coreProperties>
</file>