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esi\Desktop\MotorisedWheelys\MCAD\Calcs\"/>
    </mc:Choice>
  </mc:AlternateContent>
  <bookViews>
    <workbookView xWindow="0" yWindow="0" windowWidth="16815" windowHeight="7680"/>
  </bookViews>
  <sheets>
    <sheet name="Sheet1" sheetId="1" r:id="rId1"/>
    <sheet name="Sheet2" sheetId="2" r:id="rId2"/>
  </sheets>
  <definedNames>
    <definedName name="_xlnm._FilterDatabase" localSheetId="1" hidden="1">Sheet2!$E$1:$G$4</definedName>
    <definedName name="_xlchart.v2.0" hidden="1">Sheet2!$E$2:$E$4</definedName>
    <definedName name="_xlchart.v2.1" hidden="1">Sheet2!$F$2:$F$4</definedName>
    <definedName name="_xlchart.v2.2" hidden="1">Sheet2!$G$2:$G$4</definedName>
    <definedName name="_xlchart.v2.3" hidden="1">Sheet2!$G$2:$G$4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B10" i="1"/>
  <c r="B9" i="1"/>
  <c r="B12" i="1" l="1"/>
  <c r="B13" i="1" s="1"/>
  <c r="B15" i="1" s="1"/>
  <c r="B16" i="1" s="1"/>
</calcChain>
</file>

<file path=xl/sharedStrings.xml><?xml version="1.0" encoding="utf-8"?>
<sst xmlns="http://schemas.openxmlformats.org/spreadsheetml/2006/main" count="36" uniqueCount="29">
  <si>
    <t>Forward_Speed</t>
  </si>
  <si>
    <t>Output RPM</t>
  </si>
  <si>
    <t>Output RPS</t>
  </si>
  <si>
    <t>WheelDiam</t>
  </si>
  <si>
    <t>Actual RPM</t>
  </si>
  <si>
    <t>ForwardSpeed</t>
  </si>
  <si>
    <t>YM2776</t>
  </si>
  <si>
    <t>Input Parameters</t>
  </si>
  <si>
    <t>Wheel/Speed</t>
  </si>
  <si>
    <t>Motor Selection</t>
  </si>
  <si>
    <t>MPN</t>
  </si>
  <si>
    <t>Link</t>
  </si>
  <si>
    <t>RPM</t>
  </si>
  <si>
    <t>Gear Ratio</t>
  </si>
  <si>
    <t>Ratio</t>
  </si>
  <si>
    <t>CVT Selection</t>
  </si>
  <si>
    <t>Speed</t>
  </si>
  <si>
    <t>Current</t>
  </si>
  <si>
    <t>STALL</t>
  </si>
  <si>
    <t>Torque</t>
  </si>
  <si>
    <t>Torque (kg/cm)</t>
  </si>
  <si>
    <t>Speed (RPM)</t>
  </si>
  <si>
    <t>Current (A)</t>
  </si>
  <si>
    <t>NO LOAD</t>
  </si>
  <si>
    <t>V</t>
  </si>
  <si>
    <t>MAX EFFICIENCY</t>
  </si>
  <si>
    <t>Efficiency (%)</t>
  </si>
  <si>
    <t>Power (W)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</si>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</sst>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5" formatCode="General&quot; km/hr&quot;"/>
    <numFmt numFmtId="166" formatCode="General&quot; m/s&quot;"/>
    <numFmt numFmtId="167" formatCode="General\ &quot;mm&quot;"/>
    <numFmt numFmtId="168" formatCode="General\ &quot;m&quot;"/>
    <numFmt numFmtId="169" formatCode="General\ &quot;RPS&quot;"/>
    <numFmt numFmtId="170" formatCode="General\ &quot;RPM&quot;"/>
    <numFmt numFmtId="171" formatCode="General&quot;:1&quot;"/>
    <numFmt numFmtId="172" formatCode="#&quot;:1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7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center"/>
    </xf>
    <xf numFmtId="0" fontId="2" fillId="2" borderId="0" xfId="1" applyFill="1"/>
    <xf numFmtId="170" fontId="0" fillId="2" borderId="0" xfId="0" applyNumberFormat="1" applyFill="1"/>
    <xf numFmtId="171" fontId="0" fillId="2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/>
    <xf numFmtId="172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 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Sheet2!$E$2:$E$4</c:f>
              <c:numCache>
                <c:formatCode>General</c:formatCode>
                <c:ptCount val="3"/>
                <c:pt idx="0">
                  <c:v>1.3</c:v>
                </c:pt>
                <c:pt idx="1">
                  <c:v>6</c:v>
                </c:pt>
                <c:pt idx="2">
                  <c:v>57</c:v>
                </c:pt>
              </c:numCache>
            </c:numRef>
          </c:xVal>
          <c:yVal>
            <c:numRef>
              <c:f>Sheet2!$G$2:$G$4</c:f>
              <c:numCache>
                <c:formatCode>General</c:formatCode>
                <c:ptCount val="3"/>
                <c:pt idx="0">
                  <c:v>0</c:v>
                </c:pt>
                <c:pt idx="1">
                  <c:v>0.6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A0-4100-B75E-6A593490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440975"/>
        <c:axId val="1837443055"/>
      </c:scatterChart>
      <c:scatterChart>
        <c:scatterStyle val="lineMarker"/>
        <c:varyColors val="0"/>
        <c:ser>
          <c:idx val="1"/>
          <c:order val="1"/>
          <c:tx>
            <c:v>Current V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Sheet2!$E$2:$E$4</c:f>
              <c:numCache>
                <c:formatCode>General</c:formatCode>
                <c:ptCount val="3"/>
                <c:pt idx="0">
                  <c:v>1.3</c:v>
                </c:pt>
                <c:pt idx="1">
                  <c:v>6</c:v>
                </c:pt>
                <c:pt idx="2">
                  <c:v>57</c:v>
                </c:pt>
              </c:numCache>
            </c:numRef>
          </c:xVal>
          <c:yVal>
            <c:numRef>
              <c:f>Sheet2!$F$2:$F$4</c:f>
              <c:numCache>
                <c:formatCode>General</c:formatCode>
                <c:ptCount val="3"/>
                <c:pt idx="0">
                  <c:v>9700</c:v>
                </c:pt>
                <c:pt idx="1">
                  <c:v>8490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A0-4100-B75E-6A593490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706063"/>
        <c:axId val="1935705647"/>
      </c:scatterChart>
      <c:valAx>
        <c:axId val="183744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43055"/>
        <c:crosses val="autoZero"/>
        <c:crossBetween val="midCat"/>
      </c:valAx>
      <c:valAx>
        <c:axId val="18374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40975"/>
        <c:crosses val="autoZero"/>
        <c:crossBetween val="midCat"/>
      </c:valAx>
      <c:valAx>
        <c:axId val="1935705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06063"/>
        <c:crosses val="max"/>
        <c:crossBetween val="midCat"/>
      </c:valAx>
      <c:valAx>
        <c:axId val="1935706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570564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4</xdr:row>
      <xdr:rowOff>171450</xdr:rowOff>
    </xdr:from>
    <xdr:to>
      <xdr:col>11</xdr:col>
      <xdr:colOff>442912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jaycar.com.au/standard-high-power-d-c-motors-9700-rpm/p/YM277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10" sqref="E10"/>
    </sheetView>
  </sheetViews>
  <sheetFormatPr defaultRowHeight="15" x14ac:dyDescent="0.25"/>
  <cols>
    <col min="1" max="1" width="15" bestFit="1" customWidth="1"/>
    <col min="2" max="2" width="10.140625" customWidth="1"/>
    <col min="4" max="4" width="10.140625" bestFit="1" customWidth="1"/>
    <col min="5" max="5" width="12" bestFit="1" customWidth="1"/>
  </cols>
  <sheetData>
    <row r="1" spans="1:8" x14ac:dyDescent="0.25">
      <c r="A1" s="13" t="s">
        <v>7</v>
      </c>
      <c r="B1" s="13"/>
      <c r="C1" s="13"/>
      <c r="D1" s="13"/>
      <c r="E1" s="13"/>
      <c r="F1" s="13"/>
      <c r="G1" s="13"/>
      <c r="H1" s="13"/>
    </row>
    <row r="2" spans="1:8" x14ac:dyDescent="0.25">
      <c r="A2" s="9" t="s">
        <v>8</v>
      </c>
      <c r="B2" s="9"/>
      <c r="D2" s="9" t="s">
        <v>9</v>
      </c>
      <c r="E2" s="9"/>
      <c r="G2" s="9" t="s">
        <v>15</v>
      </c>
      <c r="H2" s="9"/>
    </row>
    <row r="3" spans="1:8" x14ac:dyDescent="0.25">
      <c r="A3" s="5" t="s">
        <v>0</v>
      </c>
      <c r="B3" s="6">
        <v>30</v>
      </c>
      <c r="D3" s="5" t="s">
        <v>10</v>
      </c>
      <c r="E3" s="5" t="s">
        <v>6</v>
      </c>
      <c r="G3" s="5" t="s">
        <v>14</v>
      </c>
      <c r="H3" s="12">
        <v>5</v>
      </c>
    </row>
    <row r="4" spans="1:8" x14ac:dyDescent="0.25">
      <c r="A4" s="5" t="s">
        <v>3</v>
      </c>
      <c r="B4" s="4">
        <v>60</v>
      </c>
      <c r="D4" s="5" t="s">
        <v>11</v>
      </c>
      <c r="E4" s="10" t="s">
        <v>11</v>
      </c>
    </row>
    <row r="5" spans="1:8" x14ac:dyDescent="0.25">
      <c r="D5" s="5" t="s">
        <v>12</v>
      </c>
      <c r="E5" s="11">
        <v>9700</v>
      </c>
    </row>
    <row r="9" spans="1:8" x14ac:dyDescent="0.25">
      <c r="A9" t="s">
        <v>0</v>
      </c>
      <c r="B9" s="2">
        <f>B3*0.277778</f>
        <v>8.3333400000000015</v>
      </c>
      <c r="D9" s="5" t="s">
        <v>13</v>
      </c>
      <c r="E9" s="15">
        <f>E5/B15*H3</f>
        <v>24.25</v>
      </c>
    </row>
    <row r="10" spans="1:8" x14ac:dyDescent="0.25">
      <c r="A10" t="s">
        <v>3</v>
      </c>
      <c r="B10" s="3">
        <f>B4/1000</f>
        <v>0.06</v>
      </c>
      <c r="D10" t="s">
        <v>28</v>
      </c>
      <c r="E10">
        <f>SQRT(E9)</f>
        <v>4.924428900898052</v>
      </c>
    </row>
    <row r="12" spans="1:8" x14ac:dyDescent="0.25">
      <c r="A12" t="s">
        <v>2</v>
      </c>
      <c r="B12" s="7">
        <f>B9/(PI()*B10)</f>
        <v>44.209741782180515</v>
      </c>
    </row>
    <row r="13" spans="1:8" x14ac:dyDescent="0.25">
      <c r="A13" s="5" t="s">
        <v>1</v>
      </c>
      <c r="B13" s="11">
        <f>B12*60</f>
        <v>2652.5845069308307</v>
      </c>
    </row>
    <row r="15" spans="1:8" x14ac:dyDescent="0.25">
      <c r="A15" t="s">
        <v>4</v>
      </c>
      <c r="B15" s="8">
        <f>FLOOR(B13,1000)</f>
        <v>2000</v>
      </c>
    </row>
    <row r="16" spans="1:8" x14ac:dyDescent="0.25">
      <c r="A16" t="s">
        <v>5</v>
      </c>
      <c r="B16" s="1">
        <f>B15*B3/B13</f>
        <v>22.619449010287298</v>
      </c>
    </row>
  </sheetData>
  <mergeCells count="4">
    <mergeCell ref="A2:B2"/>
    <mergeCell ref="D2:E2"/>
    <mergeCell ref="G2:H2"/>
    <mergeCell ref="A1:H1"/>
  </mergeCells>
  <hyperlinks>
    <hyperlink ref="E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7" sqref="D7"/>
    </sheetView>
  </sheetViews>
  <sheetFormatPr defaultRowHeight="15" x14ac:dyDescent="0.25"/>
  <cols>
    <col min="1" max="1" width="14.7109375" bestFit="1" customWidth="1"/>
  </cols>
  <sheetData>
    <row r="1" spans="1:7" x14ac:dyDescent="0.25">
      <c r="A1" s="14" t="s">
        <v>23</v>
      </c>
      <c r="E1" t="s">
        <v>17</v>
      </c>
      <c r="F1" t="s">
        <v>16</v>
      </c>
      <c r="G1" t="s">
        <v>19</v>
      </c>
    </row>
    <row r="2" spans="1:7" x14ac:dyDescent="0.25">
      <c r="A2" t="s">
        <v>24</v>
      </c>
      <c r="B2">
        <v>12</v>
      </c>
      <c r="E2">
        <v>1.3</v>
      </c>
      <c r="F2">
        <v>9700</v>
      </c>
      <c r="G2">
        <v>0</v>
      </c>
    </row>
    <row r="3" spans="1:7" x14ac:dyDescent="0.25">
      <c r="A3" t="s">
        <v>21</v>
      </c>
      <c r="B3">
        <v>9700</v>
      </c>
      <c r="E3">
        <v>6</v>
      </c>
      <c r="F3">
        <v>8490</v>
      </c>
      <c r="G3">
        <v>0.6</v>
      </c>
    </row>
    <row r="4" spans="1:7" x14ac:dyDescent="0.25">
      <c r="A4" t="s">
        <v>22</v>
      </c>
      <c r="B4">
        <v>1.3</v>
      </c>
      <c r="E4">
        <v>57</v>
      </c>
      <c r="F4">
        <v>0</v>
      </c>
      <c r="G4">
        <v>6</v>
      </c>
    </row>
    <row r="6" spans="1:7" x14ac:dyDescent="0.25">
      <c r="A6" s="14" t="s">
        <v>18</v>
      </c>
    </row>
    <row r="7" spans="1:7" x14ac:dyDescent="0.25">
      <c r="A7" t="s">
        <v>20</v>
      </c>
      <c r="B7">
        <v>6</v>
      </c>
    </row>
    <row r="8" spans="1:7" x14ac:dyDescent="0.25">
      <c r="A8" t="s">
        <v>22</v>
      </c>
      <c r="B8">
        <v>57</v>
      </c>
    </row>
    <row r="10" spans="1:7" x14ac:dyDescent="0.25">
      <c r="A10" s="14" t="s">
        <v>25</v>
      </c>
    </row>
    <row r="11" spans="1:7" x14ac:dyDescent="0.25">
      <c r="A11" t="s">
        <v>26</v>
      </c>
      <c r="B11">
        <v>73</v>
      </c>
    </row>
    <row r="12" spans="1:7" x14ac:dyDescent="0.25">
      <c r="A12" t="s">
        <v>27</v>
      </c>
      <c r="B12">
        <v>52</v>
      </c>
    </row>
    <row r="13" spans="1:7" x14ac:dyDescent="0.25">
      <c r="A13" t="s">
        <v>21</v>
      </c>
      <c r="B13">
        <v>8490</v>
      </c>
    </row>
    <row r="14" spans="1:7" x14ac:dyDescent="0.25">
      <c r="A14" t="s">
        <v>20</v>
      </c>
      <c r="B14">
        <v>0.6</v>
      </c>
    </row>
    <row r="15" spans="1:7" x14ac:dyDescent="0.25">
      <c r="A15" t="s">
        <v>22</v>
      </c>
      <c r="B15">
        <v>6</v>
      </c>
    </row>
  </sheetData>
  <autoFilter ref="E1:G4">
    <sortState ref="E2:G4">
      <sortCondition ref="E1:E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Evans</dc:creator>
  <cp:lastModifiedBy>Mark Evans</cp:lastModifiedBy>
  <dcterms:created xsi:type="dcterms:W3CDTF">2016-07-10T10:37:14Z</dcterms:created>
  <dcterms:modified xsi:type="dcterms:W3CDTF">2016-07-14T08:38:51Z</dcterms:modified>
</cp:coreProperties>
</file>