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yo\Desktop\Strategy\"/>
    </mc:Choice>
  </mc:AlternateContent>
  <xr:revisionPtr revIDLastSave="0" documentId="13_ncr:1_{B17D6CAE-FA1D-49C9-A543-5C08F8543D40}" xr6:coauthVersionLast="46" xr6:coauthVersionMax="46" xr10:uidLastSave="{00000000-0000-0000-0000-000000000000}"/>
  <bookViews>
    <workbookView xWindow="-120" yWindow="-120" windowWidth="29040" windowHeight="15840" xr2:uid="{F74C04B6-CC8B-4C24-BC18-3AA12B42139E}"/>
  </bookViews>
  <sheets>
    <sheet name="Trading Basic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K10" i="1"/>
  <c r="K9" i="1"/>
  <c r="K8" i="1"/>
  <c r="K6" i="1"/>
  <c r="L10" i="1"/>
  <c r="L8" i="1"/>
  <c r="I10" i="1"/>
  <c r="I9" i="1"/>
  <c r="I8" i="1"/>
  <c r="C11" i="1"/>
  <c r="C10" i="1"/>
  <c r="C9" i="1"/>
  <c r="C8" i="1"/>
  <c r="C7" i="1"/>
  <c r="C6" i="1"/>
  <c r="P6" i="1" l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S6" i="1" l="1"/>
  <c r="T6" i="1" s="1"/>
  <c r="Q7" i="1"/>
  <c r="R7" i="1" s="1"/>
  <c r="Q6" i="1"/>
  <c r="R6" i="1" s="1"/>
  <c r="S7" i="1"/>
  <c r="U7" i="1" s="1"/>
  <c r="S8" i="1"/>
  <c r="T7" i="1" l="1"/>
  <c r="U6" i="1"/>
  <c r="U8" i="1"/>
  <c r="T8" i="1"/>
  <c r="S9" i="1"/>
  <c r="Q8" i="1"/>
  <c r="R8" i="1" s="1"/>
  <c r="U9" i="1" l="1"/>
  <c r="T9" i="1"/>
  <c r="Q9" i="1"/>
  <c r="R9" i="1" s="1"/>
  <c r="S11" i="1" l="1"/>
  <c r="Q10" i="1"/>
  <c r="R10" i="1" s="1"/>
  <c r="S10" i="1"/>
  <c r="T11" i="1" l="1"/>
  <c r="U11" i="1"/>
  <c r="U10" i="1"/>
  <c r="T10" i="1"/>
  <c r="Q11" i="1"/>
  <c r="R11" i="1" s="1"/>
  <c r="Q12" i="1" l="1"/>
  <c r="R12" i="1" s="1"/>
  <c r="S12" i="1"/>
  <c r="U12" i="1" l="1"/>
  <c r="T12" i="1"/>
  <c r="S14" i="1"/>
  <c r="Q13" i="1"/>
  <c r="R13" i="1" s="1"/>
  <c r="S13" i="1"/>
  <c r="U13" i="1" l="1"/>
  <c r="T13" i="1"/>
  <c r="U14" i="1"/>
  <c r="T14" i="1"/>
  <c r="Q14" i="1"/>
  <c r="R14" i="1" s="1"/>
  <c r="Q15" i="1" l="1"/>
  <c r="R15" i="1" s="1"/>
  <c r="S15" i="1"/>
  <c r="U15" i="1" l="1"/>
  <c r="T15" i="1"/>
  <c r="Q16" i="1"/>
  <c r="R16" i="1" s="1"/>
  <c r="S16" i="1"/>
  <c r="U16" i="1" l="1"/>
  <c r="T16" i="1"/>
</calcChain>
</file>

<file path=xl/sharedStrings.xml><?xml version="1.0" encoding="utf-8"?>
<sst xmlns="http://schemas.openxmlformats.org/spreadsheetml/2006/main" count="23" uniqueCount="23">
  <si>
    <t>Earnings</t>
  </si>
  <si>
    <t>Bank Roll</t>
  </si>
  <si>
    <t>Target Profit</t>
  </si>
  <si>
    <t>Lose Multiplier</t>
  </si>
  <si>
    <r>
      <rPr>
        <b/>
        <sz val="22"/>
        <color theme="0"/>
        <rFont val="Calibri"/>
        <family val="2"/>
        <scheme val="minor"/>
      </rPr>
      <t>INPUT</t>
    </r>
    <r>
      <rPr>
        <sz val="22"/>
        <color theme="0"/>
        <rFont val="Calibri"/>
        <family val="2"/>
        <scheme val="minor"/>
      </rPr>
      <t xml:space="preserve"> PARAMETER</t>
    </r>
  </si>
  <si>
    <r>
      <rPr>
        <b/>
        <sz val="22"/>
        <color theme="0"/>
        <rFont val="Calibri"/>
        <family val="2"/>
        <scheme val="minor"/>
      </rPr>
      <t>OUTPUT</t>
    </r>
    <r>
      <rPr>
        <sz val="22"/>
        <color theme="0"/>
        <rFont val="Calibri"/>
        <family val="2"/>
        <scheme val="minor"/>
      </rPr>
      <t xml:space="preserve"> PARAMETER</t>
    </r>
  </si>
  <si>
    <t>BANK ROLL</t>
  </si>
  <si>
    <r>
      <rPr>
        <b/>
        <sz val="22"/>
        <color theme="0"/>
        <rFont val="Calibri"/>
        <family val="2"/>
        <scheme val="minor"/>
      </rPr>
      <t>TRADING</t>
    </r>
    <r>
      <rPr>
        <sz val="22"/>
        <color theme="0"/>
        <rFont val="Calibri"/>
        <family val="2"/>
        <scheme val="minor"/>
      </rPr>
      <t xml:space="preserve"> PARAMETER</t>
    </r>
  </si>
  <si>
    <t>Base Trade</t>
  </si>
  <si>
    <t>BASE</t>
  </si>
  <si>
    <t>Max Trade Amount</t>
  </si>
  <si>
    <t>Base Trade (%)</t>
  </si>
  <si>
    <t>Max Trade Amount (%)</t>
  </si>
  <si>
    <t>Target Profit (%)</t>
  </si>
  <si>
    <t>COMP</t>
  </si>
  <si>
    <t>TRADE ?</t>
  </si>
  <si>
    <t>LOSE AMOUNT</t>
  </si>
  <si>
    <t>PROFIT</t>
  </si>
  <si>
    <t>AMOUNT</t>
  </si>
  <si>
    <t>LA %</t>
  </si>
  <si>
    <t>P %</t>
  </si>
  <si>
    <t>https://github.com/bearaujus/trading_calculator</t>
  </si>
  <si>
    <r>
      <t>TRADING</t>
    </r>
    <r>
      <rPr>
        <b/>
        <sz val="28"/>
        <color theme="0"/>
        <rFont val="Calibri"/>
        <family val="2"/>
        <scheme val="minor"/>
      </rPr>
      <t xml:space="preserve"> CALCULATOR</t>
    </r>
    <r>
      <rPr>
        <sz val="28"/>
        <color theme="0"/>
        <rFont val="Calibri"/>
        <family val="2"/>
        <scheme val="minor"/>
      </rPr>
      <t xml:space="preserve"> v1.0 [</t>
    </r>
    <r>
      <rPr>
        <b/>
        <sz val="28"/>
        <color theme="0"/>
        <rFont val="Calibri"/>
        <family val="2"/>
        <scheme val="minor"/>
      </rPr>
      <t>IDR</t>
    </r>
    <r>
      <rPr>
        <sz val="28"/>
        <color theme="0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</si>
</sst>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IDR]\ * #,##0.00_);_([$IDR]\ * \(#,##0.00\);_([$IDR]\ * &quot;-&quot;??_);_(@_)"/>
    <numFmt numFmtId="165" formatCode="_([$IDR]\ * #,##0_);_([$IDR]\ * \(#,##0\);_([$IDR]\ * &quot;-&quot;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0">
    <xf numFmtId="0" fontId="0" fillId="0" borderId="0" xfId="0"/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4" fillId="4" borderId="0" xfId="0" applyFont="1" applyFill="1" applyAlignment="1">
      <alignment vertical="center"/>
    </xf>
    <xf numFmtId="164" fontId="4" fillId="4" borderId="0" xfId="0" applyNumberFormat="1" applyFont="1" applyFill="1" applyAlignment="1">
      <alignment horizontal="right" vertical="center"/>
    </xf>
    <xf numFmtId="164" fontId="4" fillId="3" borderId="0" xfId="0" applyNumberFormat="1" applyFont="1" applyFill="1" applyAlignment="1">
      <alignment horizontal="righ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Border="1" applyAlignment="1">
      <alignment vertical="center"/>
    </xf>
    <xf numFmtId="164" fontId="0" fillId="4" borderId="0" xfId="0" applyNumberFormat="1" applyFill="1" applyAlignment="1">
      <alignment horizontal="right" vertical="center"/>
    </xf>
    <xf numFmtId="164" fontId="0" fillId="3" borderId="0" xfId="0" applyNumberFormat="1" applyFill="1" applyAlignment="1">
      <alignment horizontal="right" vertical="center"/>
    </xf>
    <xf numFmtId="2" fontId="0" fillId="4" borderId="0" xfId="0" applyNumberFormat="1" applyFill="1" applyAlignment="1">
      <alignment horizontal="right" vertical="center"/>
    </xf>
    <xf numFmtId="2" fontId="0" fillId="3" borderId="0" xfId="0" applyNumberFormat="1" applyFill="1" applyAlignment="1">
      <alignment horizontal="right" vertical="center"/>
    </xf>
    <xf numFmtId="0" fontId="3" fillId="4" borderId="0" xfId="0" applyFont="1" applyFill="1" applyBorder="1" applyAlignment="1">
      <alignment horizontal="left" vertical="center"/>
    </xf>
    <xf numFmtId="10" fontId="3" fillId="4" borderId="0" xfId="0" applyNumberFormat="1" applyFont="1" applyFill="1" applyAlignment="1">
      <alignment horizontal="left" vertical="center"/>
    </xf>
    <xf numFmtId="9" fontId="0" fillId="4" borderId="0" xfId="1" applyFont="1" applyFill="1" applyAlignment="1">
      <alignment vertical="center"/>
    </xf>
    <xf numFmtId="165" fontId="0" fillId="5" borderId="1" xfId="0" applyNumberFormat="1" applyFont="1" applyFill="1" applyBorder="1" applyAlignment="1">
      <alignment horizontal="right" vertical="center"/>
    </xf>
    <xf numFmtId="10" fontId="0" fillId="5" borderId="1" xfId="0" applyNumberFormat="1" applyFont="1" applyFill="1" applyBorder="1" applyAlignment="1">
      <alignment horizontal="right" vertical="center"/>
    </xf>
    <xf numFmtId="2" fontId="0" fillId="5" borderId="1" xfId="0" applyNumberFormat="1" applyFont="1" applyFill="1" applyBorder="1" applyAlignment="1">
      <alignment horizontal="right" vertical="center"/>
    </xf>
    <xf numFmtId="165" fontId="0" fillId="5" borderId="1" xfId="0" applyNumberFormat="1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9" fontId="3" fillId="3" borderId="0" xfId="1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0" fillId="2" borderId="0" xfId="0" applyNumberFormat="1" applyFont="1" applyFill="1" applyAlignment="1">
      <alignment horizontal="center" vertical="center"/>
    </xf>
    <xf numFmtId="9" fontId="0" fillId="2" borderId="0" xfId="1" applyFont="1" applyFill="1" applyAlignment="1">
      <alignment horizontal="right" vertical="center"/>
    </xf>
    <xf numFmtId="0" fontId="0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65" fontId="7" fillId="0" borderId="0" xfId="0" applyNumberFormat="1" applyFont="1" applyFill="1" applyAlignment="1">
      <alignment vertical="center"/>
    </xf>
    <xf numFmtId="165" fontId="7" fillId="0" borderId="0" xfId="0" applyNumberFormat="1" applyFont="1" applyFill="1" applyAlignment="1">
      <alignment horizontal="center" vertical="center"/>
    </xf>
    <xf numFmtId="9" fontId="7" fillId="0" borderId="0" xfId="1" applyFont="1" applyFill="1" applyAlignment="1">
      <alignment horizontal="right" vertical="center"/>
    </xf>
    <xf numFmtId="10" fontId="0" fillId="5" borderId="1" xfId="1" applyNumberFormat="1" applyFont="1" applyFill="1" applyBorder="1" applyAlignment="1">
      <alignment horizontal="right" vertical="center"/>
    </xf>
    <xf numFmtId="0" fontId="3" fillId="4" borderId="0" xfId="0" applyFont="1" applyFill="1" applyAlignment="1">
      <alignment vertical="center"/>
    </xf>
    <xf numFmtId="0" fontId="8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165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1" fillId="4" borderId="0" xfId="2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3" formatCode="0%"/>
      <fill>
        <patternFill patternType="solid">
          <fgColor indexed="64"/>
          <bgColor theme="1" tint="0.34998626667073579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_([$IDR]\ * #,##0_);_([$IDR]\ * \(#,##0\);_([$IDR]\ * &quot;-&quot;_);_(@_)"/>
      <fill>
        <patternFill patternType="solid">
          <fgColor indexed="64"/>
          <bgColor theme="1" tint="0.3499862666707357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_([$IDR]\ * #,##0_);_([$IDR]\ * \(#,##0\);_([$IDR]\ * &quot;-&quot;_);_(@_)"/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_([$IDR]\ * #,##0_);_([$IDR]\ * \(#,##0\);_([$IDR]\ * &quot;-&quot;_);_(@_)"/>
      <fill>
        <patternFill patternType="solid">
          <fgColor indexed="64"/>
          <bgColor theme="1" tint="0.3499862666707357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EA4C57-D125-431F-BA18-D9C9A072B1A3}" name="Table3" displayName="Table3" ref="O5:U16" totalsRowShown="0" headerRowDxfId="7">
  <autoFilter ref="O5:U16" xr:uid="{A0225350-C9F5-4439-9E7E-CA30FCB8912C}"/>
  <tableColumns count="7">
    <tableColumn id="1" xr3:uid="{37D0D9DE-7B38-4680-ACFE-DE66E78643E4}" name="COMP" dataDxfId="6"/>
    <tableColumn id="2" xr3:uid="{9A0F2595-B4B3-4C2A-AC4F-941DE8053ED4}" name="AMOUNT" dataDxfId="5">
      <calculatedColumnFormula xml:space="preserve"> $E$8 * P5</calculatedColumnFormula>
    </tableColumn>
    <tableColumn id="3" xr3:uid="{3071EB5F-90F3-4F29-A678-CB324D384F5D}" name="PROFIT" dataDxfId="4">
      <calculatedColumnFormula xml:space="preserve"> $E$9 * P6</calculatedColumnFormula>
    </tableColumn>
    <tableColumn id="4" xr3:uid="{58E19549-7835-4409-A18E-C63BE13DD64B}" name="P %" dataDxfId="3" dataCellStyle="Percent">
      <calculatedColumnFormula xml:space="preserve"> Q6 / $K$6</calculatedColumnFormula>
    </tableColumn>
    <tableColumn id="5" xr3:uid="{AE071247-668B-4D66-AD3A-79F95ACFA5B9}" name="LOSE AMOUNT" dataDxfId="2">
      <calculatedColumnFormula xml:space="preserve"> SUM($P$6:P6)</calculatedColumnFormula>
    </tableColumn>
    <tableColumn id="6" xr3:uid="{CAE23C40-EE73-4450-8A54-9A6EF81FC141}" name="LA %" dataDxfId="1" dataCellStyle="Percent">
      <calculatedColumnFormula xml:space="preserve"> S6 / $K$6</calculatedColumnFormula>
    </tableColumn>
    <tableColumn id="7" xr3:uid="{5C07E21F-2769-4A61-8FCB-0BFA1EB008E3}" name="TRADE ?" dataDxfId="0">
      <calculatedColumnFormula>IF($L$9 &lt;= S6, "❌", "✔️")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earaujus/trading_calcul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9E2C-C885-4F89-8520-F20175000739}">
  <dimension ref="B2:U52"/>
  <sheetViews>
    <sheetView tabSelected="1" topLeftCell="B1" workbookViewId="0">
      <selection activeCell="E14" sqref="E14"/>
    </sheetView>
  </sheetViews>
  <sheetFormatPr defaultRowHeight="15" x14ac:dyDescent="0.25"/>
  <cols>
    <col min="1" max="1" width="9.140625" style="1"/>
    <col min="2" max="2" width="4.5703125" style="1" customWidth="1"/>
    <col min="3" max="3" width="2.7109375" style="1" customWidth="1"/>
    <col min="4" max="4" width="22.7109375" style="1" customWidth="1"/>
    <col min="5" max="5" width="24.140625" style="1" customWidth="1"/>
    <col min="6" max="8" width="4.5703125" style="1" customWidth="1"/>
    <col min="9" max="9" width="2.7109375" style="1" customWidth="1"/>
    <col min="10" max="10" width="18.85546875" style="1" customWidth="1"/>
    <col min="11" max="11" width="9.5703125" style="1" customWidth="1"/>
    <col min="12" max="12" width="24.7109375" style="1" customWidth="1"/>
    <col min="13" max="14" width="4.5703125" style="1" customWidth="1"/>
    <col min="15" max="15" width="12.140625" style="19" customWidth="1"/>
    <col min="16" max="17" width="20" style="19" customWidth="1"/>
    <col min="18" max="18" width="11.42578125" style="19" customWidth="1"/>
    <col min="19" max="19" width="28.140625" style="19" customWidth="1"/>
    <col min="20" max="20" width="11.42578125" style="19" customWidth="1"/>
    <col min="21" max="21" width="14" style="19" customWidth="1"/>
    <col min="22" max="16384" width="9.140625" style="1"/>
  </cols>
  <sheetData>
    <row r="2" spans="2:21" ht="44.25" customHeight="1" x14ac:dyDescent="0.25">
      <c r="B2" s="2"/>
      <c r="C2" s="2"/>
      <c r="D2" s="33" t="s">
        <v>22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2"/>
    </row>
    <row r="4" spans="2:21" ht="44.25" customHeight="1" x14ac:dyDescent="0.25">
      <c r="B4" s="2"/>
      <c r="C4" s="34" t="s">
        <v>4</v>
      </c>
      <c r="D4" s="34"/>
      <c r="E4" s="34"/>
      <c r="F4" s="2"/>
      <c r="H4" s="2"/>
      <c r="I4" s="34" t="s">
        <v>5</v>
      </c>
      <c r="J4" s="34"/>
      <c r="K4" s="34"/>
      <c r="L4" s="34"/>
      <c r="M4" s="2"/>
      <c r="O4" s="34" t="s">
        <v>7</v>
      </c>
      <c r="P4" s="34"/>
      <c r="Q4" s="34"/>
      <c r="R4" s="34"/>
      <c r="S4" s="34"/>
      <c r="T4" s="34"/>
      <c r="U4" s="34"/>
    </row>
    <row r="5" spans="2:21" x14ac:dyDescent="0.25">
      <c r="B5" s="2"/>
      <c r="C5" s="2"/>
      <c r="D5" s="2"/>
      <c r="E5" s="3"/>
      <c r="F5" s="4"/>
      <c r="G5" s="5"/>
      <c r="H5" s="2"/>
      <c r="I5" s="2"/>
      <c r="J5" s="2"/>
      <c r="K5" s="2"/>
      <c r="L5" s="2"/>
      <c r="M5" s="4"/>
      <c r="O5" s="22" t="s">
        <v>14</v>
      </c>
      <c r="P5" s="22" t="s">
        <v>18</v>
      </c>
      <c r="Q5" s="22" t="s">
        <v>17</v>
      </c>
      <c r="R5" s="22" t="s">
        <v>20</v>
      </c>
      <c r="S5" s="22" t="s">
        <v>16</v>
      </c>
      <c r="T5" s="22" t="s">
        <v>19</v>
      </c>
      <c r="U5" s="22" t="s">
        <v>15</v>
      </c>
    </row>
    <row r="6" spans="2:21" x14ac:dyDescent="0.25">
      <c r="B6" s="2"/>
      <c r="C6" s="6" t="str">
        <f>"1."</f>
        <v>1.</v>
      </c>
      <c r="D6" s="7" t="s">
        <v>1</v>
      </c>
      <c r="E6" s="15">
        <v>1500000</v>
      </c>
      <c r="F6" s="8"/>
      <c r="G6" s="9"/>
      <c r="H6" s="2"/>
      <c r="I6" s="35" t="s">
        <v>6</v>
      </c>
      <c r="J6" s="35"/>
      <c r="K6" s="36">
        <f xml:space="preserve"> E6</f>
        <v>1500000</v>
      </c>
      <c r="L6" s="37"/>
      <c r="M6" s="8"/>
      <c r="O6" s="23" t="s">
        <v>9</v>
      </c>
      <c r="P6" s="24">
        <f xml:space="preserve"> L8</f>
        <v>15000</v>
      </c>
      <c r="Q6" s="24">
        <f t="shared" ref="Q6:Q16" si="0" xml:space="preserve"> $E$9 * P6</f>
        <v>12750</v>
      </c>
      <c r="R6" s="25">
        <f t="shared" ref="R6:R16" si="1" xml:space="preserve"> Q6 / $K$6</f>
        <v>8.5000000000000006E-3</v>
      </c>
      <c r="S6" s="24">
        <f xml:space="preserve"> P6</f>
        <v>15000</v>
      </c>
      <c r="T6" s="25">
        <f t="shared" ref="T6:T16" si="2" xml:space="preserve"> S6 / $K$6</f>
        <v>0.01</v>
      </c>
      <c r="U6" s="26" t="str">
        <f t="shared" ref="U6:U16" si="3">IF($L$9 &lt;= S6, "❌", "✔️")</f>
        <v>✔️</v>
      </c>
    </row>
    <row r="7" spans="2:21" x14ac:dyDescent="0.25">
      <c r="B7" s="2"/>
      <c r="C7" s="6" t="str">
        <f>"2."</f>
        <v>2.</v>
      </c>
      <c r="D7" s="7" t="s">
        <v>11</v>
      </c>
      <c r="E7" s="16">
        <v>0.01</v>
      </c>
      <c r="F7" s="10"/>
      <c r="G7" s="11"/>
      <c r="H7" s="2"/>
      <c r="I7" s="2"/>
      <c r="J7" s="2"/>
      <c r="K7" s="2"/>
      <c r="L7" s="2"/>
      <c r="M7" s="10"/>
      <c r="O7" s="27">
        <v>1</v>
      </c>
      <c r="P7" s="28">
        <f t="shared" ref="P7:P16" si="4" xml:space="preserve"> $E$8 * P6</f>
        <v>30000</v>
      </c>
      <c r="Q7" s="29">
        <f t="shared" si="0"/>
        <v>25500</v>
      </c>
      <c r="R7" s="30">
        <f t="shared" si="1"/>
        <v>1.7000000000000001E-2</v>
      </c>
      <c r="S7" s="28">
        <f xml:space="preserve"> SUM($P$6:P7)</f>
        <v>45000</v>
      </c>
      <c r="T7" s="30">
        <f t="shared" si="2"/>
        <v>0.03</v>
      </c>
      <c r="U7" s="27" t="str">
        <f t="shared" si="3"/>
        <v>✔️</v>
      </c>
    </row>
    <row r="8" spans="2:21" x14ac:dyDescent="0.25">
      <c r="B8" s="2"/>
      <c r="C8" s="6" t="str">
        <f>"3."</f>
        <v>3.</v>
      </c>
      <c r="D8" s="12" t="s">
        <v>3</v>
      </c>
      <c r="E8" s="17">
        <v>2</v>
      </c>
      <c r="F8" s="2"/>
      <c r="H8" s="2"/>
      <c r="I8" s="6" t="str">
        <f>"1."</f>
        <v>1.</v>
      </c>
      <c r="J8" s="7" t="s">
        <v>8</v>
      </c>
      <c r="K8" s="13">
        <f xml:space="preserve"> E7</f>
        <v>0.01</v>
      </c>
      <c r="L8" s="18">
        <f xml:space="preserve"> E6 * E7</f>
        <v>15000</v>
      </c>
      <c r="M8" s="2"/>
      <c r="O8" s="27">
        <v>2</v>
      </c>
      <c r="P8" s="28">
        <f t="shared" si="4"/>
        <v>60000</v>
      </c>
      <c r="Q8" s="29">
        <f t="shared" si="0"/>
        <v>51000</v>
      </c>
      <c r="R8" s="30">
        <f t="shared" si="1"/>
        <v>3.4000000000000002E-2</v>
      </c>
      <c r="S8" s="28">
        <f xml:space="preserve"> SUM($P$6:P8)</f>
        <v>105000</v>
      </c>
      <c r="T8" s="30">
        <f t="shared" si="2"/>
        <v>7.0000000000000007E-2</v>
      </c>
      <c r="U8" s="27" t="str">
        <f t="shared" si="3"/>
        <v>✔️</v>
      </c>
    </row>
    <row r="9" spans="2:21" x14ac:dyDescent="0.25">
      <c r="B9" s="2"/>
      <c r="C9" s="6" t="str">
        <f>"4."</f>
        <v>4.</v>
      </c>
      <c r="D9" s="12" t="s">
        <v>0</v>
      </c>
      <c r="E9" s="16">
        <v>0.85</v>
      </c>
      <c r="F9" s="2"/>
      <c r="H9" s="2"/>
      <c r="I9" s="6" t="str">
        <f>"2."</f>
        <v>2.</v>
      </c>
      <c r="J9" s="7" t="s">
        <v>10</v>
      </c>
      <c r="K9" s="13">
        <f xml:space="preserve"> E10</f>
        <v>0.5</v>
      </c>
      <c r="L9" s="18">
        <f xml:space="preserve"> E6 * E10</f>
        <v>750000</v>
      </c>
      <c r="M9" s="2"/>
      <c r="O9" s="27">
        <v>3</v>
      </c>
      <c r="P9" s="28">
        <f t="shared" si="4"/>
        <v>120000</v>
      </c>
      <c r="Q9" s="29">
        <f t="shared" si="0"/>
        <v>102000</v>
      </c>
      <c r="R9" s="30">
        <f t="shared" si="1"/>
        <v>6.8000000000000005E-2</v>
      </c>
      <c r="S9" s="28">
        <f xml:space="preserve"> SUM($P$6:P9)</f>
        <v>225000</v>
      </c>
      <c r="T9" s="30">
        <f t="shared" si="2"/>
        <v>0.15</v>
      </c>
      <c r="U9" s="27" t="str">
        <f t="shared" si="3"/>
        <v>✔️</v>
      </c>
    </row>
    <row r="10" spans="2:21" x14ac:dyDescent="0.25">
      <c r="B10" s="2"/>
      <c r="C10" s="6" t="str">
        <f>"5."</f>
        <v>5.</v>
      </c>
      <c r="D10" s="12" t="s">
        <v>12</v>
      </c>
      <c r="E10" s="16">
        <v>0.5</v>
      </c>
      <c r="F10" s="2"/>
      <c r="H10" s="2"/>
      <c r="I10" s="6" t="str">
        <f>"3."</f>
        <v>3.</v>
      </c>
      <c r="J10" s="12" t="s">
        <v>2</v>
      </c>
      <c r="K10" s="13">
        <f xml:space="preserve"> E11</f>
        <v>0.01</v>
      </c>
      <c r="L10" s="15">
        <f xml:space="preserve"> E6 * E11</f>
        <v>15000</v>
      </c>
      <c r="M10" s="2"/>
      <c r="O10" s="27">
        <v>4</v>
      </c>
      <c r="P10" s="28">
        <f t="shared" si="4"/>
        <v>240000</v>
      </c>
      <c r="Q10" s="29">
        <f t="shared" si="0"/>
        <v>204000</v>
      </c>
      <c r="R10" s="30">
        <f t="shared" si="1"/>
        <v>0.13600000000000001</v>
      </c>
      <c r="S10" s="28">
        <f xml:space="preserve"> SUM($P$6:P10)</f>
        <v>465000</v>
      </c>
      <c r="T10" s="30">
        <f t="shared" si="2"/>
        <v>0.31</v>
      </c>
      <c r="U10" s="27" t="str">
        <f t="shared" si="3"/>
        <v>✔️</v>
      </c>
    </row>
    <row r="11" spans="2:21" x14ac:dyDescent="0.25">
      <c r="B11" s="2"/>
      <c r="C11" s="6" t="str">
        <f>"6."</f>
        <v>6.</v>
      </c>
      <c r="D11" s="12" t="s">
        <v>13</v>
      </c>
      <c r="E11" s="31">
        <v>0.01</v>
      </c>
      <c r="F11" s="2"/>
      <c r="H11" s="2"/>
      <c r="I11" s="6"/>
      <c r="J11" s="12"/>
      <c r="K11" s="14"/>
      <c r="L11" s="14"/>
      <c r="M11" s="2"/>
      <c r="O11" s="27">
        <v>5</v>
      </c>
      <c r="P11" s="28">
        <f t="shared" si="4"/>
        <v>480000</v>
      </c>
      <c r="Q11" s="29">
        <f t="shared" si="0"/>
        <v>408000</v>
      </c>
      <c r="R11" s="30">
        <f t="shared" si="1"/>
        <v>0.27200000000000002</v>
      </c>
      <c r="S11" s="28">
        <f xml:space="preserve"> SUM($P$6:P11)</f>
        <v>945000</v>
      </c>
      <c r="T11" s="30">
        <f t="shared" si="2"/>
        <v>0.63</v>
      </c>
      <c r="U11" s="27" t="str">
        <f t="shared" si="3"/>
        <v>❌</v>
      </c>
    </row>
    <row r="12" spans="2:21" x14ac:dyDescent="0.25">
      <c r="B12" s="2"/>
      <c r="C12" s="2"/>
      <c r="D12" s="2"/>
      <c r="E12" s="2"/>
      <c r="F12" s="2"/>
      <c r="H12" s="2"/>
      <c r="I12" s="2"/>
      <c r="J12" s="2"/>
      <c r="K12" s="2"/>
      <c r="L12" s="2"/>
      <c r="M12" s="2"/>
      <c r="O12" s="27">
        <v>6</v>
      </c>
      <c r="P12" s="28">
        <f t="shared" si="4"/>
        <v>960000</v>
      </c>
      <c r="Q12" s="29">
        <f t="shared" si="0"/>
        <v>816000</v>
      </c>
      <c r="R12" s="30">
        <f t="shared" si="1"/>
        <v>0.54400000000000004</v>
      </c>
      <c r="S12" s="28">
        <f xml:space="preserve"> SUM($P$6:P12)</f>
        <v>1905000</v>
      </c>
      <c r="T12" s="30">
        <f t="shared" si="2"/>
        <v>1.27</v>
      </c>
      <c r="U12" s="27" t="str">
        <f t="shared" si="3"/>
        <v>❌</v>
      </c>
    </row>
    <row r="13" spans="2:21" x14ac:dyDescent="0.25">
      <c r="B13" s="2"/>
      <c r="C13" s="2"/>
      <c r="D13" s="2"/>
      <c r="E13" s="2"/>
      <c r="F13" s="2"/>
      <c r="H13" s="2"/>
      <c r="I13" s="2"/>
      <c r="J13" s="2"/>
      <c r="K13" s="2"/>
      <c r="L13" s="2"/>
      <c r="M13" s="2"/>
      <c r="O13" s="27">
        <v>7</v>
      </c>
      <c r="P13" s="28">
        <f t="shared" si="4"/>
        <v>1920000</v>
      </c>
      <c r="Q13" s="29">
        <f t="shared" si="0"/>
        <v>1632000</v>
      </c>
      <c r="R13" s="30">
        <f t="shared" si="1"/>
        <v>1.0880000000000001</v>
      </c>
      <c r="S13" s="28">
        <f xml:space="preserve"> SUM($P$6:P13)</f>
        <v>3825000</v>
      </c>
      <c r="T13" s="30">
        <f t="shared" si="2"/>
        <v>2.5499999999999998</v>
      </c>
      <c r="U13" s="27" t="str">
        <f t="shared" si="3"/>
        <v>❌</v>
      </c>
    </row>
    <row r="14" spans="2:21" x14ac:dyDescent="0.25">
      <c r="B14" s="2"/>
      <c r="C14" s="2"/>
      <c r="D14" s="2"/>
      <c r="E14" s="2"/>
      <c r="F14" s="2"/>
      <c r="H14" s="2"/>
      <c r="I14" s="2"/>
      <c r="J14" s="2"/>
      <c r="K14" s="2"/>
      <c r="L14" s="2"/>
      <c r="M14" s="2"/>
      <c r="O14" s="27">
        <v>8</v>
      </c>
      <c r="P14" s="28">
        <f t="shared" si="4"/>
        <v>3840000</v>
      </c>
      <c r="Q14" s="29">
        <f t="shared" si="0"/>
        <v>3264000</v>
      </c>
      <c r="R14" s="30">
        <f t="shared" si="1"/>
        <v>2.1760000000000002</v>
      </c>
      <c r="S14" s="28">
        <f xml:space="preserve"> SUM($P$6:P14)</f>
        <v>7665000</v>
      </c>
      <c r="T14" s="30">
        <f t="shared" si="2"/>
        <v>5.1100000000000003</v>
      </c>
      <c r="U14" s="27" t="str">
        <f t="shared" si="3"/>
        <v>❌</v>
      </c>
    </row>
    <row r="15" spans="2:21" x14ac:dyDescent="0.25">
      <c r="B15" s="2"/>
      <c r="C15" s="2"/>
      <c r="D15" s="2"/>
      <c r="E15" s="2"/>
      <c r="F15" s="2"/>
      <c r="H15" s="2"/>
      <c r="I15" s="2"/>
      <c r="J15" s="2"/>
      <c r="K15" s="2"/>
      <c r="L15" s="2"/>
      <c r="M15" s="2"/>
      <c r="O15" s="27">
        <v>9</v>
      </c>
      <c r="P15" s="28">
        <f t="shared" si="4"/>
        <v>7680000</v>
      </c>
      <c r="Q15" s="29">
        <f t="shared" si="0"/>
        <v>6528000</v>
      </c>
      <c r="R15" s="30">
        <f t="shared" si="1"/>
        <v>4.3520000000000003</v>
      </c>
      <c r="S15" s="28">
        <f xml:space="preserve"> SUM($P$6:P15)</f>
        <v>15345000</v>
      </c>
      <c r="T15" s="30">
        <f t="shared" si="2"/>
        <v>10.23</v>
      </c>
      <c r="U15" s="27" t="str">
        <f t="shared" si="3"/>
        <v>❌</v>
      </c>
    </row>
    <row r="16" spans="2:21" x14ac:dyDescent="0.25">
      <c r="B16" s="2"/>
      <c r="C16" s="2"/>
      <c r="D16" s="2"/>
      <c r="E16" s="2"/>
      <c r="F16" s="2"/>
      <c r="H16" s="2"/>
      <c r="I16" s="2"/>
      <c r="J16" s="2"/>
      <c r="K16" s="2"/>
      <c r="L16" s="2"/>
      <c r="M16" s="2"/>
      <c r="O16" s="27">
        <v>10</v>
      </c>
      <c r="P16" s="28">
        <f t="shared" si="4"/>
        <v>15360000</v>
      </c>
      <c r="Q16" s="29">
        <f t="shared" si="0"/>
        <v>13056000</v>
      </c>
      <c r="R16" s="30">
        <f t="shared" si="1"/>
        <v>8.7040000000000006</v>
      </c>
      <c r="S16" s="28">
        <f xml:space="preserve"> SUM($P$6:P16)</f>
        <v>30705000</v>
      </c>
      <c r="T16" s="30">
        <f t="shared" si="2"/>
        <v>20.47</v>
      </c>
      <c r="U16" s="27" t="str">
        <f t="shared" si="3"/>
        <v>❌</v>
      </c>
    </row>
    <row r="18" spans="2:21" ht="44.25" customHeight="1" x14ac:dyDescent="0.25">
      <c r="B18" s="2"/>
      <c r="C18" s="2"/>
      <c r="D18" s="38" t="s">
        <v>21</v>
      </c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2"/>
    </row>
    <row r="27" spans="2:21" x14ac:dyDescent="0.25">
      <c r="O27" s="20"/>
      <c r="P27" s="21"/>
    </row>
    <row r="28" spans="2:21" x14ac:dyDescent="0.25">
      <c r="O28" s="20"/>
      <c r="P28" s="21"/>
    </row>
    <row r="29" spans="2:21" x14ac:dyDescent="0.25">
      <c r="O29" s="20"/>
      <c r="P29" s="21"/>
    </row>
    <row r="30" spans="2:21" x14ac:dyDescent="0.25">
      <c r="O30" s="20"/>
      <c r="P30" s="21"/>
    </row>
    <row r="31" spans="2:21" x14ac:dyDescent="0.25">
      <c r="O31" s="20"/>
      <c r="P31" s="21"/>
    </row>
    <row r="32" spans="2:21" x14ac:dyDescent="0.25">
      <c r="O32" s="20"/>
      <c r="P32" s="21"/>
    </row>
    <row r="33" spans="15:16" x14ac:dyDescent="0.25">
      <c r="O33" s="20"/>
      <c r="P33" s="21"/>
    </row>
    <row r="34" spans="15:16" x14ac:dyDescent="0.25">
      <c r="O34" s="20"/>
      <c r="P34" s="21"/>
    </row>
    <row r="35" spans="15:16" x14ac:dyDescent="0.25">
      <c r="O35" s="20"/>
      <c r="P35" s="21"/>
    </row>
    <row r="36" spans="15:16" x14ac:dyDescent="0.25">
      <c r="O36" s="20"/>
      <c r="P36" s="21"/>
    </row>
    <row r="41" spans="15:16" x14ac:dyDescent="0.25">
      <c r="O41" s="20"/>
      <c r="P41" s="21"/>
    </row>
    <row r="42" spans="15:16" x14ac:dyDescent="0.25">
      <c r="O42" s="20"/>
      <c r="P42" s="21"/>
    </row>
    <row r="43" spans="15:16" x14ac:dyDescent="0.25">
      <c r="O43" s="20"/>
      <c r="P43" s="21"/>
    </row>
    <row r="44" spans="15:16" x14ac:dyDescent="0.25">
      <c r="O44" s="20"/>
      <c r="P44" s="21"/>
    </row>
    <row r="45" spans="15:16" x14ac:dyDescent="0.25">
      <c r="O45" s="20"/>
      <c r="P45" s="21"/>
    </row>
    <row r="46" spans="15:16" x14ac:dyDescent="0.25">
      <c r="O46" s="20"/>
      <c r="P46" s="21"/>
    </row>
    <row r="47" spans="15:16" x14ac:dyDescent="0.25">
      <c r="O47" s="20"/>
      <c r="P47" s="21"/>
    </row>
    <row r="48" spans="15:16" x14ac:dyDescent="0.25">
      <c r="O48" s="20"/>
      <c r="P48" s="21"/>
    </row>
    <row r="49" spans="15:16" x14ac:dyDescent="0.25">
      <c r="O49" s="20"/>
      <c r="P49" s="21"/>
    </row>
    <row r="50" spans="15:16" x14ac:dyDescent="0.25">
      <c r="O50" s="20"/>
      <c r="P50" s="21"/>
    </row>
    <row r="51" spans="15:16" x14ac:dyDescent="0.25">
      <c r="O51" s="20"/>
      <c r="P51" s="21"/>
    </row>
    <row r="52" spans="15:16" x14ac:dyDescent="0.25">
      <c r="O52" s="20"/>
      <c r="P52" s="21"/>
    </row>
  </sheetData>
  <mergeCells count="7">
    <mergeCell ref="D18:T18"/>
    <mergeCell ref="D2:T2"/>
    <mergeCell ref="O4:U4"/>
    <mergeCell ref="C4:E4"/>
    <mergeCell ref="I6:J6"/>
    <mergeCell ref="K6:L6"/>
    <mergeCell ref="I4:L4"/>
  </mergeCells>
  <hyperlinks>
    <hyperlink ref="D18" r:id="rId1" xr:uid="{E6B85224-B341-41A0-8B0D-DD1A7AB1E756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Trading 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ジュースとくまBear Au Jus -</dc:creator>
  <cp:lastModifiedBy>ジュースとくまBear Au Jus -</cp:lastModifiedBy>
  <dcterms:created xsi:type="dcterms:W3CDTF">2021-04-26T22:13:38Z</dcterms:created>
  <dcterms:modified xsi:type="dcterms:W3CDTF">2021-06-20T06:09:39Z</dcterms:modified>
</cp:coreProperties>
</file>