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2445a1c52d39f861/Documents/Work/Modules/Year 3/LPR 381/Linear-Programming-101/02_Exercises/"/>
    </mc:Choice>
  </mc:AlternateContent>
  <xr:revisionPtr revIDLastSave="215" documentId="11_F25DC773A252ABDACC1048DB099D654A5BDE58EA" xr6:coauthVersionLast="47" xr6:coauthVersionMax="47" xr10:uidLastSave="{F07EF8C7-5CC5-4779-B757-5088742A333C}"/>
  <bookViews>
    <workbookView xWindow="18640" yWindow="0" windowWidth="1985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1" l="1"/>
  <c r="L74" i="1" s="1"/>
  <c r="E71" i="1"/>
  <c r="C74" i="1" s="1"/>
  <c r="F68" i="1"/>
  <c r="F69" i="1" s="1"/>
  <c r="F70" i="1" s="1"/>
  <c r="O68" i="1"/>
  <c r="E47" i="1"/>
  <c r="C51" i="1" s="1"/>
  <c r="F45" i="1"/>
  <c r="F46" i="1" s="1"/>
  <c r="F35" i="1"/>
  <c r="F36" i="1"/>
  <c r="F37" i="1"/>
  <c r="F38" i="1"/>
  <c r="F34" i="1"/>
  <c r="G26" i="1"/>
  <c r="G25" i="1"/>
  <c r="G38" i="1" l="1"/>
  <c r="G34" i="1"/>
  <c r="G37" i="1"/>
  <c r="G36" i="1"/>
  <c r="G35" i="1"/>
</calcChain>
</file>

<file path=xl/sharedStrings.xml><?xml version="1.0" encoding="utf-8"?>
<sst xmlns="http://schemas.openxmlformats.org/spreadsheetml/2006/main" count="118" uniqueCount="55">
  <si>
    <t>Jack is moving from Gauteng to Mpumalanga and has rented a truck that can haul up to 1 100 dm3 of 
furniture. The volume and value of each item Jack is considering moving on the truck are given in the 
table.  Which items should Jack bring to Mpumalanga?</t>
  </si>
  <si>
    <t>Item</t>
  </si>
  <si>
    <t>Bedroom set</t>
  </si>
  <si>
    <t>Dining Room set</t>
  </si>
  <si>
    <t>Stereo</t>
  </si>
  <si>
    <t>Sofa</t>
  </si>
  <si>
    <t>TV Set</t>
  </si>
  <si>
    <t>Value (R 1000)</t>
  </si>
  <si>
    <t>Volume (dm3)</t>
  </si>
  <si>
    <t>max z = 60x1 + 48x2 + 14x3 + 31x4 + 10x5</t>
  </si>
  <si>
    <t>xi is binary</t>
  </si>
  <si>
    <t>max Z</t>
  </si>
  <si>
    <t>x1</t>
  </si>
  <si>
    <t>x2</t>
  </si>
  <si>
    <t>x3</t>
  </si>
  <si>
    <t>x4</t>
  </si>
  <si>
    <t>x5</t>
  </si>
  <si>
    <t>obj</t>
  </si>
  <si>
    <t>C1</t>
  </si>
  <si>
    <t>800x1 + 600x2 + 300x3 + 400x4 + 200x5 &lt;= 1100</t>
  </si>
  <si>
    <t>max</t>
  </si>
  <si>
    <t>&lt;=</t>
  </si>
  <si>
    <t>Step 1) Solver</t>
  </si>
  <si>
    <t>Step 2) Ratio Table</t>
  </si>
  <si>
    <t>Volume (dm³)</t>
  </si>
  <si>
    <t>Ratio (Value/Volume)</t>
  </si>
  <si>
    <t>Rank</t>
  </si>
  <si>
    <t>Ratio</t>
  </si>
  <si>
    <t>60/800</t>
  </si>
  <si>
    <t>48/600</t>
  </si>
  <si>
    <t>14/300</t>
  </si>
  <si>
    <t>31/400</t>
  </si>
  <si>
    <t>10/200</t>
  </si>
  <si>
    <t>rank from highest to lowest</t>
  </si>
  <si>
    <t>Step 3) First Problem</t>
  </si>
  <si>
    <t>Remaining Volume</t>
  </si>
  <si>
    <t>-</t>
  </si>
  <si>
    <t>Starting Capacity</t>
  </si>
  <si>
    <t>since we run out, we now do remaining/consume</t>
  </si>
  <si>
    <t>100/800</t>
  </si>
  <si>
    <t>Z-Value</t>
  </si>
  <si>
    <t>Include</t>
  </si>
  <si>
    <t>so we are only using 1/8 of x1</t>
  </si>
  <si>
    <t>for the Z-value, we do the value*include</t>
  </si>
  <si>
    <t>and since we are only including 1/8th of x1</t>
  </si>
  <si>
    <t>we do 60*1/8</t>
  </si>
  <si>
    <t>173/2</t>
  </si>
  <si>
    <t>Step 4) sub problems</t>
  </si>
  <si>
    <t>since we have x1 = 1/8, we create 2 sub problems, x=0 and x=1, move it to the top of our selection table</t>
  </si>
  <si>
    <t>Sub-P 1: x1=0</t>
  </si>
  <si>
    <t>Sub-P 2: x1=1</t>
  </si>
  <si>
    <t>100/200</t>
  </si>
  <si>
    <t>300/600</t>
  </si>
  <si>
    <t>next sub problem, x5 = 0, x5 = 1</t>
  </si>
  <si>
    <t>next sub problem, x2 = 0, x2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</si>
</sst>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quotePrefix="1"/>
    <xf numFmtId="13" fontId="0" fillId="0" borderId="0" xfId="0" applyNumberFormat="1"/>
    <xf numFmtId="3" fontId="0" fillId="0" borderId="0" xfId="0" quotePrefix="1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topLeftCell="A25" zoomScale="85" zoomScaleNormal="85" workbookViewId="0">
      <selection activeCell="G47" sqref="G47"/>
    </sheetView>
  </sheetViews>
  <sheetFormatPr defaultRowHeight="14.5" x14ac:dyDescent="0.35"/>
  <cols>
    <col min="1" max="2" width="17.81640625" bestFit="1" customWidth="1"/>
    <col min="3" max="3" width="12.7265625" bestFit="1" customWidth="1"/>
    <col min="5" max="5" width="10.08984375" customWidth="1"/>
  </cols>
  <sheetData>
    <row r="1" spans="1:12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8" spans="1:12" x14ac:dyDescent="0.35">
      <c r="A8" t="s">
        <v>1</v>
      </c>
      <c r="B8" t="s">
        <v>7</v>
      </c>
      <c r="C8" t="s">
        <v>8</v>
      </c>
    </row>
    <row r="9" spans="1:12" x14ac:dyDescent="0.35">
      <c r="A9" t="s">
        <v>2</v>
      </c>
      <c r="B9">
        <v>60</v>
      </c>
      <c r="C9">
        <v>800</v>
      </c>
    </row>
    <row r="10" spans="1:12" x14ac:dyDescent="0.35">
      <c r="A10" t="s">
        <v>3</v>
      </c>
      <c r="B10">
        <v>48</v>
      </c>
      <c r="C10">
        <v>600</v>
      </c>
    </row>
    <row r="11" spans="1:12" x14ac:dyDescent="0.35">
      <c r="A11" t="s">
        <v>4</v>
      </c>
      <c r="B11">
        <v>14</v>
      </c>
      <c r="C11">
        <v>300</v>
      </c>
    </row>
    <row r="12" spans="1:12" x14ac:dyDescent="0.35">
      <c r="A12" t="s">
        <v>5</v>
      </c>
      <c r="B12">
        <v>31</v>
      </c>
      <c r="C12">
        <v>400</v>
      </c>
    </row>
    <row r="13" spans="1:12" x14ac:dyDescent="0.35">
      <c r="A13" t="s">
        <v>6</v>
      </c>
      <c r="B13">
        <v>10</v>
      </c>
      <c r="C13">
        <v>200</v>
      </c>
    </row>
    <row r="17" spans="1:9" x14ac:dyDescent="0.35">
      <c r="A17" s="2" t="s">
        <v>9</v>
      </c>
      <c r="B17" s="2"/>
      <c r="C17" s="2"/>
      <c r="D17" s="2"/>
      <c r="E17" s="2"/>
    </row>
    <row r="18" spans="1:9" x14ac:dyDescent="0.35">
      <c r="A18" s="2" t="s">
        <v>19</v>
      </c>
      <c r="B18" s="2"/>
      <c r="C18" s="2"/>
      <c r="D18" s="2"/>
      <c r="E18" s="2"/>
    </row>
    <row r="19" spans="1:9" x14ac:dyDescent="0.35">
      <c r="A19" t="s">
        <v>10</v>
      </c>
    </row>
    <row r="22" spans="1:9" x14ac:dyDescent="0.35">
      <c r="A22" s="3" t="s">
        <v>22</v>
      </c>
      <c r="B22" s="3"/>
      <c r="C22" s="3"/>
      <c r="D22" s="3"/>
      <c r="E22" s="3"/>
      <c r="F22" s="3"/>
      <c r="G22" s="3"/>
      <c r="H22" s="3"/>
      <c r="I22" s="3"/>
    </row>
    <row r="23" spans="1:9" x14ac:dyDescent="0.35">
      <c r="B23" t="s">
        <v>12</v>
      </c>
      <c r="C23" t="s">
        <v>13</v>
      </c>
      <c r="D23" t="s">
        <v>14</v>
      </c>
      <c r="E23" t="s">
        <v>15</v>
      </c>
      <c r="F23" t="s">
        <v>16</v>
      </c>
    </row>
    <row r="24" spans="1:9" x14ac:dyDescent="0.35">
      <c r="A24" t="s">
        <v>11</v>
      </c>
    </row>
    <row r="25" spans="1:9" x14ac:dyDescent="0.35">
      <c r="A25" t="s">
        <v>17</v>
      </c>
      <c r="B25">
        <v>60</v>
      </c>
      <c r="C25">
        <v>48</v>
      </c>
      <c r="D25">
        <v>14</v>
      </c>
      <c r="E25">
        <v>31</v>
      </c>
      <c r="F25">
        <v>10</v>
      </c>
      <c r="G25">
        <f>SUMPRODUCT($B$24:$F$24,B25:F25)</f>
        <v>0</v>
      </c>
      <c r="H25" t="s">
        <v>20</v>
      </c>
    </row>
    <row r="26" spans="1:9" x14ac:dyDescent="0.35">
      <c r="A26" t="s">
        <v>18</v>
      </c>
      <c r="B26">
        <v>12</v>
      </c>
      <c r="C26">
        <v>2</v>
      </c>
      <c r="D26">
        <v>1</v>
      </c>
      <c r="E26">
        <v>1</v>
      </c>
      <c r="F26">
        <v>4</v>
      </c>
      <c r="G26">
        <f>SUMPRODUCT($B$24:$F$24,B26:F26)</f>
        <v>0</v>
      </c>
      <c r="H26" t="s">
        <v>21</v>
      </c>
      <c r="I26">
        <v>1100</v>
      </c>
    </row>
    <row r="31" spans="1:9" x14ac:dyDescent="0.35">
      <c r="A31" s="3" t="s">
        <v>23</v>
      </c>
      <c r="B31" s="3"/>
      <c r="C31" s="3"/>
      <c r="D31" s="3"/>
      <c r="E31" s="3"/>
      <c r="F31" s="3"/>
      <c r="G31" s="3"/>
      <c r="H31" s="3"/>
      <c r="I31" s="3"/>
    </row>
    <row r="32" spans="1:9" x14ac:dyDescent="0.35">
      <c r="B32" s="4" t="s">
        <v>1</v>
      </c>
      <c r="C32" s="4" t="s">
        <v>7</v>
      </c>
      <c r="D32" s="4" t="s">
        <v>24</v>
      </c>
      <c r="E32" s="4" t="s">
        <v>25</v>
      </c>
      <c r="F32" s="5" t="s">
        <v>27</v>
      </c>
      <c r="G32" s="4" t="s">
        <v>26</v>
      </c>
    </row>
    <row r="33" spans="1:9" x14ac:dyDescent="0.35">
      <c r="B33" s="4"/>
      <c r="C33" s="4"/>
      <c r="D33" s="4"/>
      <c r="E33" s="4"/>
      <c r="F33" s="5"/>
      <c r="G33" s="4"/>
    </row>
    <row r="34" spans="1:9" x14ac:dyDescent="0.35">
      <c r="A34" t="s">
        <v>12</v>
      </c>
      <c r="B34" t="s">
        <v>2</v>
      </c>
      <c r="C34">
        <v>60</v>
      </c>
      <c r="D34">
        <v>800</v>
      </c>
      <c r="E34" t="s">
        <v>28</v>
      </c>
      <c r="F34">
        <f>ROUND(C34/D34,3)</f>
        <v>7.4999999999999997E-2</v>
      </c>
      <c r="G34">
        <f>RANK(F34,$F$34:$F$38,0)</f>
        <v>3</v>
      </c>
      <c r="I34" t="s">
        <v>33</v>
      </c>
    </row>
    <row r="35" spans="1:9" x14ac:dyDescent="0.35">
      <c r="A35" t="s">
        <v>13</v>
      </c>
      <c r="B35" t="s">
        <v>3</v>
      </c>
      <c r="C35">
        <v>48</v>
      </c>
      <c r="D35">
        <v>600</v>
      </c>
      <c r="E35" t="s">
        <v>29</v>
      </c>
      <c r="F35">
        <f t="shared" ref="F35:F38" si="0">ROUND(C35/D35,3)</f>
        <v>0.08</v>
      </c>
      <c r="G35">
        <f t="shared" ref="G35:G38" si="1">RANK(F35,$F$34:$F$38,0)</f>
        <v>1</v>
      </c>
    </row>
    <row r="36" spans="1:9" x14ac:dyDescent="0.35">
      <c r="A36" t="s">
        <v>14</v>
      </c>
      <c r="B36" t="s">
        <v>4</v>
      </c>
      <c r="C36">
        <v>14</v>
      </c>
      <c r="D36">
        <v>300</v>
      </c>
      <c r="E36" t="s">
        <v>30</v>
      </c>
      <c r="F36">
        <f t="shared" si="0"/>
        <v>4.7E-2</v>
      </c>
      <c r="G36">
        <f t="shared" si="1"/>
        <v>5</v>
      </c>
    </row>
    <row r="37" spans="1:9" x14ac:dyDescent="0.35">
      <c r="A37" t="s">
        <v>15</v>
      </c>
      <c r="B37" t="s">
        <v>5</v>
      </c>
      <c r="C37">
        <v>31</v>
      </c>
      <c r="D37">
        <v>400</v>
      </c>
      <c r="E37" t="s">
        <v>31</v>
      </c>
      <c r="F37">
        <f t="shared" si="0"/>
        <v>7.8E-2</v>
      </c>
      <c r="G37">
        <f t="shared" si="1"/>
        <v>2</v>
      </c>
    </row>
    <row r="38" spans="1:9" x14ac:dyDescent="0.35">
      <c r="A38" t="s">
        <v>16</v>
      </c>
      <c r="B38" t="s">
        <v>6</v>
      </c>
      <c r="C38">
        <v>10</v>
      </c>
      <c r="D38">
        <v>200</v>
      </c>
      <c r="E38" t="s">
        <v>32</v>
      </c>
      <c r="F38">
        <f t="shared" si="0"/>
        <v>0.05</v>
      </c>
      <c r="G38">
        <f t="shared" si="1"/>
        <v>4</v>
      </c>
    </row>
    <row r="41" spans="1:9" x14ac:dyDescent="0.35">
      <c r="A41" s="3" t="s">
        <v>34</v>
      </c>
      <c r="B41" s="3"/>
      <c r="C41" s="3"/>
      <c r="D41" s="3"/>
      <c r="E41" s="3"/>
      <c r="F41" s="3"/>
      <c r="G41" s="3"/>
      <c r="H41" s="3"/>
      <c r="I41" s="3"/>
    </row>
    <row r="42" spans="1:9" x14ac:dyDescent="0.35">
      <c r="A42" s="1" t="s">
        <v>26</v>
      </c>
      <c r="B42" s="1" t="s">
        <v>1</v>
      </c>
      <c r="C42" s="1" t="s">
        <v>7</v>
      </c>
      <c r="D42" s="1" t="s">
        <v>24</v>
      </c>
      <c r="E42" s="1" t="s">
        <v>41</v>
      </c>
      <c r="F42" s="1" t="s">
        <v>35</v>
      </c>
      <c r="G42" s="7"/>
    </row>
    <row r="43" spans="1:9" x14ac:dyDescent="0.35">
      <c r="A43" s="1"/>
      <c r="B43" s="1"/>
      <c r="C43" s="1"/>
      <c r="D43" s="1"/>
      <c r="E43" s="1"/>
      <c r="F43" s="1"/>
    </row>
    <row r="44" spans="1:9" x14ac:dyDescent="0.35">
      <c r="A44" t="s">
        <v>36</v>
      </c>
      <c r="B44" t="s">
        <v>37</v>
      </c>
      <c r="C44" t="s">
        <v>36</v>
      </c>
      <c r="D44" t="s">
        <v>36</v>
      </c>
      <c r="F44" s="6">
        <v>1100</v>
      </c>
    </row>
    <row r="45" spans="1:9" x14ac:dyDescent="0.35">
      <c r="A45">
        <v>1</v>
      </c>
      <c r="B45" t="s">
        <v>13</v>
      </c>
      <c r="C45">
        <v>48</v>
      </c>
      <c r="D45">
        <v>600</v>
      </c>
      <c r="E45">
        <v>1</v>
      </c>
      <c r="F45" s="6">
        <f>F44-D45</f>
        <v>500</v>
      </c>
    </row>
    <row r="46" spans="1:9" x14ac:dyDescent="0.35">
      <c r="A46">
        <v>2</v>
      </c>
      <c r="B46" t="s">
        <v>15</v>
      </c>
      <c r="C46">
        <v>31</v>
      </c>
      <c r="D46">
        <v>400</v>
      </c>
      <c r="E46">
        <v>1</v>
      </c>
      <c r="F46" s="6">
        <f>F45-D46</f>
        <v>100</v>
      </c>
    </row>
    <row r="47" spans="1:9" x14ac:dyDescent="0.35">
      <c r="A47">
        <v>3</v>
      </c>
      <c r="B47" t="s">
        <v>12</v>
      </c>
      <c r="C47">
        <v>60</v>
      </c>
      <c r="D47">
        <v>800</v>
      </c>
      <c r="E47" s="11">
        <f>1/8</f>
        <v>0.125</v>
      </c>
      <c r="F47" s="8" t="s">
        <v>39</v>
      </c>
      <c r="G47" s="8"/>
      <c r="H47" t="s">
        <v>38</v>
      </c>
    </row>
    <row r="48" spans="1:9" x14ac:dyDescent="0.35">
      <c r="A48">
        <v>4</v>
      </c>
      <c r="B48" t="s">
        <v>16</v>
      </c>
      <c r="C48">
        <v>10</v>
      </c>
      <c r="D48">
        <v>200</v>
      </c>
      <c r="E48">
        <v>0</v>
      </c>
      <c r="F48" t="s">
        <v>36</v>
      </c>
      <c r="H48" t="s">
        <v>42</v>
      </c>
    </row>
    <row r="49" spans="1:16" x14ac:dyDescent="0.35">
      <c r="A49">
        <v>5</v>
      </c>
      <c r="B49" t="s">
        <v>14</v>
      </c>
      <c r="C49">
        <v>14</v>
      </c>
      <c r="D49">
        <v>300</v>
      </c>
      <c r="E49">
        <v>0</v>
      </c>
      <c r="F49" t="s">
        <v>36</v>
      </c>
    </row>
    <row r="51" spans="1:16" x14ac:dyDescent="0.35">
      <c r="B51" t="s">
        <v>40</v>
      </c>
      <c r="C51" s="9">
        <f>SUMPRODUCT(C45:C49,E45:E49)</f>
        <v>86.5</v>
      </c>
      <c r="H51" t="s">
        <v>43</v>
      </c>
    </row>
    <row r="52" spans="1:16" x14ac:dyDescent="0.35">
      <c r="C52" s="8" t="s">
        <v>46</v>
      </c>
      <c r="H52" t="s">
        <v>44</v>
      </c>
    </row>
    <row r="53" spans="1:16" x14ac:dyDescent="0.35">
      <c r="H53" t="s">
        <v>45</v>
      </c>
    </row>
    <row r="59" spans="1:16" x14ac:dyDescent="0.35">
      <c r="A59" s="3" t="s">
        <v>47</v>
      </c>
      <c r="B59" s="3"/>
      <c r="C59" s="3"/>
      <c r="D59" s="3"/>
      <c r="E59" s="3"/>
      <c r="F59" s="3"/>
      <c r="G59" s="3"/>
      <c r="H59" s="3"/>
      <c r="I59" s="3"/>
    </row>
    <row r="60" spans="1:16" x14ac:dyDescent="0.35">
      <c r="A60" t="s">
        <v>48</v>
      </c>
    </row>
    <row r="64" spans="1:16" x14ac:dyDescent="0.35">
      <c r="A64" s="3" t="s">
        <v>49</v>
      </c>
      <c r="B64" s="3"/>
      <c r="C64" s="3"/>
      <c r="D64" s="3"/>
      <c r="E64" s="3"/>
      <c r="F64" s="3"/>
      <c r="G64" s="3"/>
      <c r="J64" s="3" t="s">
        <v>50</v>
      </c>
      <c r="K64" s="3"/>
      <c r="L64" s="3"/>
      <c r="M64" s="3"/>
      <c r="N64" s="3"/>
      <c r="O64" s="3"/>
      <c r="P64" s="3"/>
    </row>
    <row r="65" spans="1:16" x14ac:dyDescent="0.35">
      <c r="A65" s="1" t="s">
        <v>26</v>
      </c>
      <c r="B65" s="1" t="s">
        <v>1</v>
      </c>
      <c r="C65" s="1" t="s">
        <v>7</v>
      </c>
      <c r="D65" s="1" t="s">
        <v>24</v>
      </c>
      <c r="E65" s="1" t="s">
        <v>41</v>
      </c>
      <c r="F65" s="1" t="s">
        <v>35</v>
      </c>
      <c r="G65" s="7"/>
      <c r="J65" s="1" t="s">
        <v>26</v>
      </c>
      <c r="K65" s="1" t="s">
        <v>1</v>
      </c>
      <c r="L65" s="1" t="s">
        <v>7</v>
      </c>
      <c r="M65" s="1" t="s">
        <v>24</v>
      </c>
      <c r="N65" s="1" t="s">
        <v>41</v>
      </c>
      <c r="O65" s="1" t="s">
        <v>35</v>
      </c>
      <c r="P65" s="7"/>
    </row>
    <row r="66" spans="1:16" x14ac:dyDescent="0.35">
      <c r="A66" s="1"/>
      <c r="B66" s="1"/>
      <c r="C66" s="1"/>
      <c r="D66" s="1"/>
      <c r="E66" s="1"/>
      <c r="F66" s="1"/>
      <c r="J66" s="1"/>
      <c r="K66" s="1"/>
      <c r="L66" s="1"/>
      <c r="M66" s="1"/>
      <c r="N66" s="1"/>
      <c r="O66" s="1"/>
    </row>
    <row r="67" spans="1:16" x14ac:dyDescent="0.35">
      <c r="A67" t="s">
        <v>36</v>
      </c>
      <c r="B67" t="s">
        <v>37</v>
      </c>
      <c r="C67" t="s">
        <v>36</v>
      </c>
      <c r="D67" t="s">
        <v>36</v>
      </c>
      <c r="F67" s="6">
        <v>1100</v>
      </c>
      <c r="J67" t="s">
        <v>36</v>
      </c>
      <c r="K67" t="s">
        <v>37</v>
      </c>
      <c r="L67" t="s">
        <v>36</v>
      </c>
      <c r="M67" t="s">
        <v>36</v>
      </c>
      <c r="O67" s="6">
        <v>1100</v>
      </c>
    </row>
    <row r="68" spans="1:16" x14ac:dyDescent="0.35">
      <c r="A68">
        <v>3</v>
      </c>
      <c r="B68" t="s">
        <v>12</v>
      </c>
      <c r="C68">
        <v>60</v>
      </c>
      <c r="D68">
        <v>800</v>
      </c>
      <c r="E68">
        <v>0</v>
      </c>
      <c r="F68" s="6">
        <f>IF(E68&gt;0,F67-D68,F67)</f>
        <v>1100</v>
      </c>
      <c r="G68" s="8" t="s">
        <v>39</v>
      </c>
      <c r="J68">
        <v>3</v>
      </c>
      <c r="K68" t="s">
        <v>12</v>
      </c>
      <c r="L68">
        <v>60</v>
      </c>
      <c r="M68">
        <v>800</v>
      </c>
      <c r="N68">
        <v>1</v>
      </c>
      <c r="O68" s="6">
        <f>O67-M68</f>
        <v>300</v>
      </c>
      <c r="P68" s="8" t="s">
        <v>39</v>
      </c>
    </row>
    <row r="69" spans="1:16" x14ac:dyDescent="0.35">
      <c r="A69">
        <v>1</v>
      </c>
      <c r="B69" t="s">
        <v>13</v>
      </c>
      <c r="C69">
        <v>48</v>
      </c>
      <c r="D69">
        <v>600</v>
      </c>
      <c r="E69">
        <v>1</v>
      </c>
      <c r="F69" s="6">
        <f t="shared" ref="F69:F70" si="2">IF(E69&gt;0,F68-D69,F68)</f>
        <v>500</v>
      </c>
      <c r="J69">
        <v>1</v>
      </c>
      <c r="K69" t="s">
        <v>13</v>
      </c>
      <c r="L69">
        <v>48</v>
      </c>
      <c r="M69">
        <v>600</v>
      </c>
      <c r="N69">
        <f>300/600</f>
        <v>0.5</v>
      </c>
      <c r="O69" s="10" t="s">
        <v>52</v>
      </c>
    </row>
    <row r="70" spans="1:16" x14ac:dyDescent="0.35">
      <c r="A70">
        <v>2</v>
      </c>
      <c r="B70" t="s">
        <v>15</v>
      </c>
      <c r="C70">
        <v>31</v>
      </c>
      <c r="D70">
        <v>400</v>
      </c>
      <c r="E70">
        <v>1</v>
      </c>
      <c r="F70" s="6">
        <f t="shared" si="2"/>
        <v>100</v>
      </c>
      <c r="J70">
        <v>2</v>
      </c>
      <c r="K70" t="s">
        <v>15</v>
      </c>
      <c r="L70">
        <v>31</v>
      </c>
      <c r="M70">
        <v>400</v>
      </c>
      <c r="N70">
        <v>0</v>
      </c>
      <c r="O70" s="6"/>
    </row>
    <row r="71" spans="1:16" x14ac:dyDescent="0.35">
      <c r="A71">
        <v>4</v>
      </c>
      <c r="B71" t="s">
        <v>16</v>
      </c>
      <c r="C71">
        <v>10</v>
      </c>
      <c r="D71">
        <v>200</v>
      </c>
      <c r="E71" s="11">
        <f>1/2</f>
        <v>0.5</v>
      </c>
      <c r="F71" s="10" t="s">
        <v>51</v>
      </c>
      <c r="J71">
        <v>4</v>
      </c>
      <c r="K71" t="s">
        <v>16</v>
      </c>
      <c r="L71">
        <v>10</v>
      </c>
      <c r="M71">
        <v>200</v>
      </c>
      <c r="N71">
        <v>0</v>
      </c>
      <c r="O71" t="s">
        <v>36</v>
      </c>
    </row>
    <row r="72" spans="1:16" x14ac:dyDescent="0.35">
      <c r="A72">
        <v>5</v>
      </c>
      <c r="B72" t="s">
        <v>14</v>
      </c>
      <c r="C72">
        <v>14</v>
      </c>
      <c r="D72">
        <v>300</v>
      </c>
      <c r="E72">
        <v>0</v>
      </c>
      <c r="F72" s="6"/>
      <c r="J72">
        <v>5</v>
      </c>
      <c r="K72" t="s">
        <v>14</v>
      </c>
      <c r="L72">
        <v>14</v>
      </c>
      <c r="M72">
        <v>300</v>
      </c>
      <c r="N72">
        <v>0</v>
      </c>
      <c r="O72" t="s">
        <v>36</v>
      </c>
    </row>
    <row r="74" spans="1:16" x14ac:dyDescent="0.35">
      <c r="B74" t="s">
        <v>40</v>
      </c>
      <c r="C74" s="9">
        <f>SUMPRODUCT(C68:C72,E68:E72)</f>
        <v>84</v>
      </c>
      <c r="K74" t="s">
        <v>40</v>
      </c>
      <c r="L74" s="9">
        <f>SUMPRODUCT(L68:L72,N68:N72)</f>
        <v>84</v>
      </c>
    </row>
    <row r="75" spans="1:16" x14ac:dyDescent="0.35">
      <c r="C75" s="8" t="s">
        <v>46</v>
      </c>
      <c r="L75" s="8" t="s">
        <v>46</v>
      </c>
    </row>
    <row r="76" spans="1:16" x14ac:dyDescent="0.35">
      <c r="M76" t="s">
        <v>54</v>
      </c>
    </row>
    <row r="77" spans="1:16" x14ac:dyDescent="0.35">
      <c r="D77" t="s">
        <v>53</v>
      </c>
    </row>
  </sheetData>
  <mergeCells count="33">
    <mergeCell ref="J65:J66"/>
    <mergeCell ref="K65:K66"/>
    <mergeCell ref="L65:L66"/>
    <mergeCell ref="M65:M66"/>
    <mergeCell ref="N65:N66"/>
    <mergeCell ref="O65:O66"/>
    <mergeCell ref="E42:E43"/>
    <mergeCell ref="A59:I59"/>
    <mergeCell ref="A65:A66"/>
    <mergeCell ref="B65:B66"/>
    <mergeCell ref="C65:C66"/>
    <mergeCell ref="D65:D66"/>
    <mergeCell ref="E65:E66"/>
    <mergeCell ref="F65:F66"/>
    <mergeCell ref="A64:G64"/>
    <mergeCell ref="J64:P64"/>
    <mergeCell ref="A41:I41"/>
    <mergeCell ref="A18:E18"/>
    <mergeCell ref="A17:E17"/>
    <mergeCell ref="F42:F43"/>
    <mergeCell ref="D42:D43"/>
    <mergeCell ref="C42:C43"/>
    <mergeCell ref="A42:A43"/>
    <mergeCell ref="B42:B43"/>
    <mergeCell ref="A1:L4"/>
    <mergeCell ref="A22:I22"/>
    <mergeCell ref="A31:I31"/>
    <mergeCell ref="B32:B33"/>
    <mergeCell ref="G32:G33"/>
    <mergeCell ref="E32:E33"/>
    <mergeCell ref="D32:D33"/>
    <mergeCell ref="C32:C33"/>
    <mergeCell ref="F32: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Cullen</dc:creator>
  <cp:lastModifiedBy>Ed Cullen</cp:lastModifiedBy>
  <dcterms:created xsi:type="dcterms:W3CDTF">2015-06-05T18:17:20Z</dcterms:created>
  <dcterms:modified xsi:type="dcterms:W3CDTF">2025-08-14T17:34:15Z</dcterms:modified>
</cp:coreProperties>
</file>