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LPR381 class\"/>
    </mc:Choice>
  </mc:AlternateContent>
  <xr:revisionPtr revIDLastSave="0" documentId="13_ncr:1_{7578BD15-2F10-43AB-A331-823ECCFD100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ptimal table" sheetId="3" r:id="rId1"/>
    <sheet name="Cutting pla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6" i="2" l="1"/>
  <c r="D166" i="2"/>
  <c r="E166" i="2"/>
  <c r="F166" i="2"/>
  <c r="G166" i="2"/>
  <c r="H166" i="2"/>
  <c r="I166" i="2"/>
  <c r="J166" i="2"/>
  <c r="K166" i="2"/>
  <c r="L166" i="2"/>
  <c r="C166" i="2"/>
  <c r="K155" i="2"/>
  <c r="E155" i="2"/>
  <c r="D125" i="2"/>
  <c r="E125" i="2"/>
  <c r="F125" i="2"/>
  <c r="G125" i="2"/>
  <c r="H125" i="2"/>
  <c r="I125" i="2"/>
  <c r="J125" i="2"/>
  <c r="K125" i="2"/>
  <c r="L125" i="2"/>
  <c r="C125" i="2"/>
  <c r="D97" i="2"/>
  <c r="E97" i="2"/>
  <c r="F97" i="2"/>
  <c r="G97" i="2"/>
  <c r="H97" i="2"/>
  <c r="I97" i="2"/>
  <c r="J97" i="2"/>
  <c r="K97" i="2"/>
  <c r="C97" i="2"/>
  <c r="I88" i="2"/>
  <c r="F88" i="2"/>
  <c r="H63" i="2" l="1"/>
  <c r="F63" i="2"/>
  <c r="G39" i="2"/>
  <c r="D47" i="2" s="1"/>
  <c r="F39" i="2"/>
  <c r="F40" i="2" s="1"/>
  <c r="I5" i="2"/>
  <c r="I4" i="2"/>
  <c r="F19" i="2"/>
  <c r="E19" i="2"/>
  <c r="G8" i="2"/>
  <c r="D71" i="2"/>
  <c r="E71" i="2"/>
  <c r="F71" i="2"/>
  <c r="G71" i="2"/>
  <c r="H71" i="2"/>
  <c r="I71" i="2"/>
  <c r="J71" i="2"/>
  <c r="C71" i="2"/>
  <c r="D25" i="2"/>
  <c r="E25" i="2"/>
  <c r="F25" i="2"/>
  <c r="G25" i="2"/>
  <c r="H25" i="2"/>
  <c r="C25" i="2"/>
  <c r="G40" i="2" l="1"/>
  <c r="C47" i="2"/>
  <c r="I47" i="2"/>
  <c r="H47" i="2"/>
  <c r="G47" i="2"/>
  <c r="E47" i="2"/>
  <c r="F47" i="2"/>
  <c r="C23" i="2"/>
  <c r="C24" i="2"/>
  <c r="C22" i="2"/>
  <c r="D23" i="2"/>
  <c r="D24" i="2"/>
  <c r="D22" i="2"/>
  <c r="E23" i="2"/>
  <c r="E24" i="2"/>
  <c r="E22" i="2"/>
  <c r="F23" i="2"/>
  <c r="F24" i="2"/>
  <c r="F22" i="2"/>
  <c r="G23" i="2"/>
  <c r="G24" i="2"/>
  <c r="H28" i="2" s="1"/>
  <c r="G22" i="2"/>
  <c r="H23" i="2"/>
  <c r="J23" i="2" s="1"/>
  <c r="K23" i="2" s="1"/>
  <c r="H24" i="2"/>
  <c r="J24" i="2" s="1"/>
  <c r="K24" i="2" s="1"/>
  <c r="H22" i="2"/>
  <c r="C43" i="2" l="1"/>
  <c r="C45" i="2"/>
  <c r="C46" i="2"/>
  <c r="C44" i="2"/>
  <c r="G44" i="2"/>
  <c r="G43" i="2"/>
  <c r="G46" i="2"/>
  <c r="G45" i="2"/>
  <c r="D43" i="2"/>
  <c r="D44" i="2"/>
  <c r="D45" i="2"/>
  <c r="D46" i="2"/>
  <c r="H43" i="2"/>
  <c r="H44" i="2"/>
  <c r="H45" i="2"/>
  <c r="I49" i="2" s="1"/>
  <c r="H46" i="2"/>
  <c r="I43" i="2"/>
  <c r="I46" i="2"/>
  <c r="I44" i="2"/>
  <c r="K44" i="2" s="1"/>
  <c r="L44" i="2" s="1"/>
  <c r="I45" i="2"/>
  <c r="K45" i="2" s="1"/>
  <c r="L45" i="2" s="1"/>
  <c r="E46" i="2"/>
  <c r="E43" i="2"/>
  <c r="E44" i="2"/>
  <c r="E45" i="2"/>
  <c r="F46" i="2"/>
  <c r="F45" i="2"/>
  <c r="F44" i="2"/>
  <c r="F43" i="2"/>
  <c r="C66" i="2"/>
  <c r="C67" i="2"/>
  <c r="C68" i="2"/>
  <c r="C70" i="2"/>
  <c r="C69" i="2"/>
  <c r="H66" i="2"/>
  <c r="H69" i="2"/>
  <c r="H68" i="2"/>
  <c r="H67" i="2"/>
  <c r="H70" i="2"/>
  <c r="I66" i="2"/>
  <c r="I68" i="2"/>
  <c r="I70" i="2"/>
  <c r="I69" i="2"/>
  <c r="I67" i="2"/>
  <c r="J66" i="2"/>
  <c r="J67" i="2"/>
  <c r="L67" i="2" s="1"/>
  <c r="M67" i="2" s="1"/>
  <c r="J70" i="2"/>
  <c r="J69" i="2"/>
  <c r="J68" i="2"/>
  <c r="L68" i="2" s="1"/>
  <c r="M68" i="2" s="1"/>
  <c r="G67" i="2"/>
  <c r="G70" i="2"/>
  <c r="G68" i="2"/>
  <c r="G66" i="2"/>
  <c r="G69" i="2"/>
  <c r="D66" i="2"/>
  <c r="D70" i="2"/>
  <c r="D69" i="2"/>
  <c r="D68" i="2"/>
  <c r="D67" i="2"/>
  <c r="E66" i="2"/>
  <c r="E67" i="2"/>
  <c r="E68" i="2"/>
  <c r="E69" i="2"/>
  <c r="E70" i="2"/>
  <c r="F68" i="2"/>
  <c r="F66" i="2"/>
  <c r="F67" i="2"/>
  <c r="F70" i="2"/>
  <c r="F69" i="2"/>
  <c r="J73" i="2" l="1"/>
  <c r="C93" i="2"/>
  <c r="C94" i="2"/>
  <c r="C95" i="2"/>
  <c r="C96" i="2"/>
  <c r="C91" i="2"/>
  <c r="C92" i="2"/>
  <c r="J91" i="2"/>
  <c r="J92" i="2"/>
  <c r="K99" i="2" s="1"/>
  <c r="J93" i="2"/>
  <c r="J94" i="2"/>
  <c r="J95" i="2"/>
  <c r="J96" i="2"/>
  <c r="I92" i="2"/>
  <c r="I93" i="2"/>
  <c r="I94" i="2"/>
  <c r="I95" i="2"/>
  <c r="I96" i="2"/>
  <c r="I91" i="2"/>
  <c r="K93" i="2"/>
  <c r="K95" i="2"/>
  <c r="K92" i="2"/>
  <c r="K94" i="2"/>
  <c r="K96" i="2"/>
  <c r="K91" i="2"/>
  <c r="D96" i="2"/>
  <c r="D91" i="2"/>
  <c r="D93" i="2"/>
  <c r="D95" i="2"/>
  <c r="D92" i="2"/>
  <c r="D94" i="2"/>
  <c r="E92" i="2"/>
  <c r="E94" i="2"/>
  <c r="E96" i="2"/>
  <c r="E91" i="2"/>
  <c r="E93" i="2"/>
  <c r="E95" i="2"/>
  <c r="F93" i="2"/>
  <c r="F95" i="2"/>
  <c r="F91" i="2"/>
  <c r="F94" i="2"/>
  <c r="F96" i="2"/>
  <c r="F92" i="2"/>
  <c r="G95" i="2"/>
  <c r="G91" i="2"/>
  <c r="G93" i="2"/>
  <c r="G96" i="2"/>
  <c r="G92" i="2"/>
  <c r="G94" i="2"/>
  <c r="H92" i="2"/>
  <c r="H93" i="2"/>
  <c r="H95" i="2"/>
  <c r="H91" i="2"/>
  <c r="H94" i="2"/>
  <c r="H96" i="2"/>
  <c r="C123" i="2"/>
  <c r="C122" i="2"/>
  <c r="C120" i="2"/>
  <c r="C118" i="2"/>
  <c r="C124" i="2"/>
  <c r="C121" i="2"/>
  <c r="C119" i="2"/>
  <c r="D122" i="2"/>
  <c r="D124" i="2"/>
  <c r="D119" i="2"/>
  <c r="D121" i="2"/>
  <c r="D118" i="2"/>
  <c r="D123" i="2"/>
  <c r="D120" i="2"/>
  <c r="H122" i="2"/>
  <c r="H124" i="2"/>
  <c r="H119" i="2"/>
  <c r="H121" i="2"/>
  <c r="H118" i="2"/>
  <c r="H123" i="2"/>
  <c r="H120" i="2"/>
  <c r="L122" i="2"/>
  <c r="L124" i="2"/>
  <c r="L119" i="2"/>
  <c r="L130" i="2" s="1"/>
  <c r="N130" i="2" s="1"/>
  <c r="O130" i="2" s="1"/>
  <c r="L121" i="2"/>
  <c r="L132" i="2" s="1"/>
  <c r="L133" i="2" s="1"/>
  <c r="L118" i="2"/>
  <c r="L123" i="2"/>
  <c r="L120" i="2"/>
  <c r="L131" i="2" s="1"/>
  <c r="N131" i="2" s="1"/>
  <c r="O131" i="2" s="1"/>
  <c r="G123" i="2"/>
  <c r="G118" i="2"/>
  <c r="G120" i="2"/>
  <c r="G122" i="2"/>
  <c r="G119" i="2"/>
  <c r="G124" i="2"/>
  <c r="G121" i="2"/>
  <c r="K123" i="2"/>
  <c r="K118" i="2"/>
  <c r="K120" i="2"/>
  <c r="K122" i="2"/>
  <c r="K119" i="2"/>
  <c r="K124" i="2"/>
  <c r="K121" i="2"/>
  <c r="F124" i="2"/>
  <c r="F119" i="2"/>
  <c r="F121" i="2"/>
  <c r="F132" i="2" s="1"/>
  <c r="F134" i="2" s="1"/>
  <c r="F123" i="2"/>
  <c r="F120" i="2"/>
  <c r="F118" i="2"/>
  <c r="F122" i="2"/>
  <c r="F133" i="2" s="1"/>
  <c r="J124" i="2"/>
  <c r="J119" i="2"/>
  <c r="J121" i="2"/>
  <c r="J123" i="2"/>
  <c r="J120" i="2"/>
  <c r="J118" i="2"/>
  <c r="J122" i="2"/>
  <c r="E118" i="2"/>
  <c r="E129" i="2" s="1"/>
  <c r="E120" i="2"/>
  <c r="E122" i="2"/>
  <c r="E124" i="2"/>
  <c r="E135" i="2" s="1"/>
  <c r="E121" i="2"/>
  <c r="E132" i="2" s="1"/>
  <c r="E136" i="2" s="1"/>
  <c r="E119" i="2"/>
  <c r="E123" i="2"/>
  <c r="I118" i="2"/>
  <c r="I120" i="2"/>
  <c r="I131" i="2" s="1"/>
  <c r="I122" i="2"/>
  <c r="I124" i="2"/>
  <c r="I121" i="2"/>
  <c r="I132" i="2" s="1"/>
  <c r="I136" i="2" s="1"/>
  <c r="I119" i="2"/>
  <c r="I130" i="2" s="1"/>
  <c r="I123" i="2"/>
  <c r="E133" i="2"/>
  <c r="I135" i="2"/>
  <c r="I129" i="2"/>
  <c r="L129" i="2"/>
  <c r="F135" i="2"/>
  <c r="F131" i="2"/>
  <c r="J134" i="2" l="1"/>
  <c r="H130" i="2"/>
  <c r="D135" i="2"/>
  <c r="H134" i="2"/>
  <c r="G130" i="2"/>
  <c r="D134" i="2"/>
  <c r="J129" i="2"/>
  <c r="D129" i="2"/>
  <c r="F130" i="2"/>
  <c r="L134" i="2"/>
  <c r="D131" i="2"/>
  <c r="E131" i="2"/>
  <c r="F136" i="2"/>
  <c r="L136" i="2"/>
  <c r="L135" i="2"/>
  <c r="I134" i="2"/>
  <c r="I133" i="2"/>
  <c r="E130" i="2"/>
  <c r="E134" i="2"/>
  <c r="G132" i="2"/>
  <c r="D132" i="2"/>
  <c r="F129" i="2"/>
  <c r="C131" i="2"/>
  <c r="J132" i="2"/>
  <c r="J131" i="2"/>
  <c r="G131" i="2"/>
  <c r="K132" i="2"/>
  <c r="K135" i="2" s="1"/>
  <c r="H132" i="2"/>
  <c r="C132" i="2"/>
  <c r="K134" i="2" l="1"/>
  <c r="K131" i="2"/>
  <c r="C133" i="2"/>
  <c r="C136" i="2"/>
  <c r="C130" i="2"/>
  <c r="C129" i="2"/>
  <c r="D133" i="2"/>
  <c r="D136" i="2"/>
  <c r="D130" i="2"/>
  <c r="H129" i="2"/>
  <c r="H136" i="2"/>
  <c r="H135" i="2"/>
  <c r="H133" i="2"/>
  <c r="H131" i="2"/>
  <c r="J136" i="2"/>
  <c r="J135" i="2"/>
  <c r="J133" i="2"/>
  <c r="J130" i="2"/>
  <c r="G135" i="2"/>
  <c r="G129" i="2"/>
  <c r="G133" i="2"/>
  <c r="G136" i="2"/>
  <c r="C135" i="2"/>
  <c r="C134" i="2"/>
  <c r="G134" i="2"/>
  <c r="K133" i="2"/>
  <c r="K136" i="2"/>
  <c r="K130" i="2"/>
  <c r="K129" i="2"/>
  <c r="C159" i="2"/>
  <c r="C160" i="2"/>
  <c r="C162" i="2"/>
  <c r="C164" i="2"/>
  <c r="C158" i="2"/>
  <c r="C161" i="2"/>
  <c r="C163" i="2"/>
  <c r="C165" i="2"/>
  <c r="E162" i="2"/>
  <c r="E161" i="2"/>
  <c r="E158" i="2"/>
  <c r="E164" i="2"/>
  <c r="E165" i="2"/>
  <c r="E163" i="2"/>
  <c r="E160" i="2"/>
  <c r="E159" i="2"/>
  <c r="I160" i="2"/>
  <c r="I165" i="2"/>
  <c r="I162" i="2"/>
  <c r="I159" i="2"/>
  <c r="I164" i="2"/>
  <c r="I158" i="2"/>
  <c r="I163" i="2"/>
  <c r="I161" i="2"/>
  <c r="G159" i="2"/>
  <c r="G165" i="2"/>
  <c r="G164" i="2"/>
  <c r="G158" i="2"/>
  <c r="G161" i="2"/>
  <c r="G160" i="2"/>
  <c r="G163" i="2"/>
  <c r="G162" i="2"/>
  <c r="K163" i="2"/>
  <c r="K160" i="2"/>
  <c r="K159" i="2"/>
  <c r="K165" i="2"/>
  <c r="K162" i="2"/>
  <c r="K158" i="2"/>
  <c r="K161" i="2"/>
  <c r="K164" i="2"/>
  <c r="H164" i="2"/>
  <c r="H165" i="2"/>
  <c r="H159" i="2"/>
  <c r="H160" i="2"/>
  <c r="H158" i="2"/>
  <c r="H161" i="2"/>
  <c r="H162" i="2"/>
  <c r="H163" i="2"/>
  <c r="F162" i="2"/>
  <c r="F163" i="2"/>
  <c r="F164" i="2"/>
  <c r="F158" i="2"/>
  <c r="F161" i="2"/>
  <c r="F159" i="2"/>
  <c r="F160" i="2"/>
  <c r="F165" i="2"/>
  <c r="D160" i="2"/>
  <c r="D161" i="2"/>
  <c r="D164" i="2"/>
  <c r="D163" i="2"/>
  <c r="D162" i="2"/>
  <c r="D165" i="2"/>
  <c r="D159" i="2"/>
  <c r="D158" i="2"/>
  <c r="L161" i="2"/>
  <c r="L162" i="2"/>
  <c r="L160" i="2"/>
  <c r="L163" i="2"/>
  <c r="L164" i="2"/>
  <c r="L165" i="2"/>
  <c r="L159" i="2"/>
  <c r="L158" i="2"/>
  <c r="J158" i="2"/>
  <c r="J159" i="2"/>
  <c r="J160" i="2"/>
  <c r="J161" i="2"/>
  <c r="J165" i="2"/>
  <c r="J162" i="2"/>
  <c r="J163" i="2"/>
  <c r="J164" i="2"/>
  <c r="M161" i="2"/>
  <c r="M164" i="2"/>
  <c r="M159" i="2"/>
  <c r="M158" i="2"/>
  <c r="M160" i="2"/>
  <c r="M165" i="2"/>
  <c r="M162" i="2"/>
  <c r="M163" i="2"/>
</calcChain>
</file>

<file path=xl/sharedStrings.xml><?xml version="1.0" encoding="utf-8"?>
<sst xmlns="http://schemas.openxmlformats.org/spreadsheetml/2006/main" count="164" uniqueCount="47">
  <si>
    <t>x1</t>
  </si>
  <si>
    <t>x2</t>
  </si>
  <si>
    <t>s1</t>
  </si>
  <si>
    <t>s2</t>
  </si>
  <si>
    <t>s3</t>
  </si>
  <si>
    <t>rhs</t>
  </si>
  <si>
    <t>s4</t>
  </si>
  <si>
    <t>s5</t>
  </si>
  <si>
    <t>s6</t>
  </si>
  <si>
    <t>Make x1 and x2 integers using cutting plane algorithm</t>
  </si>
  <si>
    <t>Cut x1 (both the same distance, so we chose the most left)</t>
  </si>
  <si>
    <t>1x1-0,04545s1+0,1364s2=4,5</t>
  </si>
  <si>
    <t>1x1-1+0s2-4=+0,5-0,9546s1-0,1364s2</t>
  </si>
  <si>
    <t>1x1-1+0,9546s1+0s2+0,1364s2=4+0,5</t>
  </si>
  <si>
    <t>+0,5-0,9546s1-0,1364s2&lt;=0</t>
  </si>
  <si>
    <t>-0,9546s1-0,1364s2&lt;=-0,5</t>
  </si>
  <si>
    <t>Cut x1 (decimal part is closer to 0,5)</t>
  </si>
  <si>
    <t>1x1+0,1429s2-0,04762s3=4,5238</t>
  </si>
  <si>
    <t>1x1+0s2-1s3-4=0,5238-0,1429s2-0,9524s3</t>
  </si>
  <si>
    <t>1x1+0s2+0,1429s2-1s3+0,9524s3=4+0,5238</t>
  </si>
  <si>
    <t>-0,1429s2-0,9524s3&lt;=-0,5238</t>
  </si>
  <si>
    <t>rt</t>
  </si>
  <si>
    <t>1x1+0,150002s2-0,05s4=4,55</t>
  </si>
  <si>
    <t>1x1+0s2+0,150002s2-1s4+0,950001s4=4+0,55</t>
  </si>
  <si>
    <t>1x1+0s2-1s4-4=+0,55-0,150002s2-0,950001s4</t>
  </si>
  <si>
    <t>+0,5238-0,1429s2-0,9524s3&lt;=0</t>
  </si>
  <si>
    <t>+0,55-0,150002s2-0,950001s4&lt;=0</t>
  </si>
  <si>
    <t>-0,150002s2-0,950001s4&lt;=-0,55</t>
  </si>
  <si>
    <t>1x1+0,1579s2-0,05263s5=4,5789</t>
  </si>
  <si>
    <t>1x1+0s2+0,1579s2-1s5+0,9474s5=4+0,5789</t>
  </si>
  <si>
    <t>1x1+0s2-1s5-4=+0,5789-0,1579s2-0,9474s5</t>
  </si>
  <si>
    <t>+0,5789-0,1579s2-0,9474s5&lt;=0</t>
  </si>
  <si>
    <t>-0,1579s2-0,9474s5&lt;=-0,5789</t>
  </si>
  <si>
    <t>Cut x2 (only fraction for the decision variables)</t>
  </si>
  <si>
    <t>1x2+1s5-0,6666s6=3,3333</t>
  </si>
  <si>
    <t>1x2+1s5-1s6+0,3334s6=3+0,3333</t>
  </si>
  <si>
    <t>1x2+1s5-1s6-3=+0,3333-0,3334s6</t>
  </si>
  <si>
    <t>+0,3333-0,3334s6&lt;=0</t>
  </si>
  <si>
    <t>-0,3334s6&lt;=-0,3333</t>
  </si>
  <si>
    <t>s7</t>
  </si>
  <si>
    <t>1x2+0,25s1+0,2499s7=3,25</t>
  </si>
  <si>
    <t>Cut x2 (closer to 0.5)</t>
  </si>
  <si>
    <t>1x2+0,25s1+0,2499s7=3+0,25</t>
  </si>
  <si>
    <t>1x2-3=+0,25-0,25s1-0,2499s7</t>
  </si>
  <si>
    <t>+0,25-0,25s1-0,2499s7&lt;=0</t>
  </si>
  <si>
    <t>-0,25s1-0,2499s7&lt;=-0,25</t>
  </si>
  <si>
    <t>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</si>
</sst>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137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3" fontId="0" fillId="0" borderId="0" xfId="0" applyNumberFormat="1"/>
    <xf numFmtId="13" fontId="0" fillId="2" borderId="0" xfId="0" applyNumberFormat="1" applyFill="1"/>
    <xf numFmtId="13" fontId="0" fillId="0" borderId="0" xfId="0" applyNumberFormat="1" applyFill="1"/>
    <xf numFmtId="0" fontId="0" fillId="0" borderId="0" xfId="0" applyNumberFormat="1" applyFill="1"/>
    <xf numFmtId="0" fontId="0" fillId="0" borderId="0" xfId="0" applyNumberFormat="1"/>
    <xf numFmtId="13" fontId="0" fillId="0" borderId="0" xfId="0" quotePrefix="1" applyNumberFormat="1"/>
    <xf numFmtId="13" fontId="0" fillId="0" borderId="0" xfId="0" quotePrefix="1" applyNumberFormat="1" applyFill="1"/>
    <xf numFmtId="13" fontId="0" fillId="3" borderId="0" xfId="0" applyNumberFormat="1" applyFill="1"/>
    <xf numFmtId="0" fontId="0" fillId="3" borderId="0" xfId="0" applyNumberFormat="1" applyFill="1"/>
    <xf numFmtId="13" fontId="1" fillId="3" borderId="0" xfId="0" applyNumberFormat="1" applyFont="1" applyFill="1"/>
    <xf numFmtId="13" fontId="0" fillId="4" borderId="0" xfId="0" applyNumberFormat="1" applyFill="1"/>
    <xf numFmtId="0" fontId="0" fillId="4" borderId="0" xfId="0" applyNumberFormat="1" applyFill="1"/>
    <xf numFmtId="13" fontId="0" fillId="5" borderId="0" xfId="0" applyNumberFormat="1" applyFill="1"/>
    <xf numFmtId="0" fontId="0" fillId="5" borderId="0" xfId="0" applyNumberFormat="1" applyFill="1"/>
    <xf numFmtId="13" fontId="0" fillId="6" borderId="0" xfId="0" applyNumberFormat="1" applyFill="1"/>
    <xf numFmtId="0" fontId="0" fillId="6" borderId="0" xfId="0" applyNumberFormat="1" applyFill="1"/>
    <xf numFmtId="13" fontId="0" fillId="7" borderId="0" xfId="0" applyNumberFormat="1" applyFill="1"/>
    <xf numFmtId="0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3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96BE-AC3B-420F-BB69-7C73647C0034}">
  <dimension ref="B2:G7"/>
  <sheetViews>
    <sheetView zoomScale="190" zoomScaleNormal="190" workbookViewId="0">
      <selection activeCell="C5" sqref="C5"/>
    </sheetView>
  </sheetViews>
  <sheetFormatPr defaultRowHeight="15" x14ac:dyDescent="0.25"/>
  <sheetData>
    <row r="2" spans="2:7" x14ac:dyDescent="0.25">
      <c r="C2" t="s">
        <v>0</v>
      </c>
      <c r="D2" t="s">
        <v>1</v>
      </c>
      <c r="E2" t="s">
        <v>2</v>
      </c>
      <c r="F2" t="s">
        <v>3</v>
      </c>
      <c r="G2" t="s">
        <v>5</v>
      </c>
    </row>
    <row r="3" spans="2:7" x14ac:dyDescent="0.25">
      <c r="B3">
        <v>0</v>
      </c>
      <c r="C3">
        <v>0</v>
      </c>
      <c r="D3">
        <v>0</v>
      </c>
      <c r="E3">
        <v>5.0909090909090908</v>
      </c>
      <c r="F3">
        <v>2.7272727272727271</v>
      </c>
      <c r="G3">
        <v>126</v>
      </c>
    </row>
    <row r="4" spans="2:7" x14ac:dyDescent="0.25">
      <c r="B4">
        <v>1</v>
      </c>
      <c r="C4">
        <v>0</v>
      </c>
      <c r="D4">
        <v>1</v>
      </c>
      <c r="E4">
        <v>0.31818181818181818</v>
      </c>
      <c r="F4">
        <v>4.5454545454545456E-2</v>
      </c>
      <c r="G4">
        <v>3.5</v>
      </c>
    </row>
    <row r="5" spans="2:7" x14ac:dyDescent="0.25">
      <c r="B5">
        <v>2</v>
      </c>
      <c r="C5">
        <v>1</v>
      </c>
      <c r="D5">
        <v>0</v>
      </c>
      <c r="E5">
        <v>-4.5454545454545456E-2</v>
      </c>
      <c r="F5">
        <v>0.13636363636363635</v>
      </c>
      <c r="G5">
        <v>4.5</v>
      </c>
    </row>
    <row r="7" spans="2:7" x14ac:dyDescent="0.25">
      <c r="C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66"/>
  <sheetViews>
    <sheetView tabSelected="1" topLeftCell="A145" zoomScale="85" zoomScaleNormal="85" workbookViewId="0">
      <selection activeCell="P160" sqref="P160"/>
    </sheetView>
  </sheetViews>
  <sheetFormatPr defaultRowHeight="15" x14ac:dyDescent="0.25"/>
  <cols>
    <col min="1" max="6" width="9.140625" style="1"/>
    <col min="7" max="7" width="13" style="1" bestFit="1" customWidth="1"/>
    <col min="8" max="8" width="12.28515625" style="1" bestFit="1" customWidth="1"/>
    <col min="9" max="9" width="9.5703125" style="1" bestFit="1" customWidth="1"/>
    <col min="10" max="13" width="12.7109375" style="1" bestFit="1" customWidth="1"/>
    <col min="14" max="16384" width="9.140625" style="1"/>
  </cols>
  <sheetData>
    <row r="2" spans="2:9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5</v>
      </c>
    </row>
    <row r="3" spans="2:9" x14ac:dyDescent="0.25">
      <c r="B3" s="1">
        <v>0</v>
      </c>
      <c r="C3" s="1">
        <v>0</v>
      </c>
      <c r="D3" s="1">
        <v>0</v>
      </c>
      <c r="E3" s="1">
        <v>5.0909090909090908</v>
      </c>
      <c r="F3" s="1">
        <v>2.7272727272727271</v>
      </c>
      <c r="G3" s="1">
        <v>126</v>
      </c>
    </row>
    <row r="4" spans="2:9" x14ac:dyDescent="0.25">
      <c r="B4" s="1">
        <v>1</v>
      </c>
      <c r="C4" s="1">
        <v>0</v>
      </c>
      <c r="D4" s="1">
        <v>1</v>
      </c>
      <c r="E4" s="1">
        <v>0.31818181818181818</v>
      </c>
      <c r="F4" s="1">
        <v>4.5454545454545456E-2</v>
      </c>
      <c r="G4" s="1">
        <v>3.5</v>
      </c>
      <c r="I4" s="1">
        <f>G4-3</f>
        <v>0.5</v>
      </c>
    </row>
    <row r="5" spans="2:9" x14ac:dyDescent="0.25">
      <c r="B5" s="2">
        <v>2</v>
      </c>
      <c r="C5" s="2">
        <v>1</v>
      </c>
      <c r="D5" s="2">
        <v>0</v>
      </c>
      <c r="E5" s="2">
        <v>-4.5454545454545456E-2</v>
      </c>
      <c r="F5" s="2">
        <v>0.13636363636363635</v>
      </c>
      <c r="G5" s="2">
        <v>4.5</v>
      </c>
      <c r="I5" s="1">
        <f>G5-4</f>
        <v>0.5</v>
      </c>
    </row>
    <row r="6" spans="2:9" s="3" customFormat="1" x14ac:dyDescent="0.25"/>
    <row r="7" spans="2:9" s="3" customFormat="1" x14ac:dyDescent="0.25">
      <c r="B7" s="3" t="s">
        <v>10</v>
      </c>
    </row>
    <row r="8" spans="2:9" x14ac:dyDescent="0.25">
      <c r="B8" s="1" t="s">
        <v>11</v>
      </c>
      <c r="G8" s="5">
        <f>1-0.04545</f>
        <v>0.95455000000000001</v>
      </c>
    </row>
    <row r="9" spans="2:9" x14ac:dyDescent="0.25">
      <c r="B9" s="1" t="s">
        <v>13</v>
      </c>
    </row>
    <row r="10" spans="2:9" x14ac:dyDescent="0.25">
      <c r="B10" s="1" t="s">
        <v>12</v>
      </c>
    </row>
    <row r="11" spans="2:9" x14ac:dyDescent="0.25">
      <c r="B11" s="6" t="s">
        <v>14</v>
      </c>
    </row>
    <row r="12" spans="2:9" x14ac:dyDescent="0.25">
      <c r="B12" s="6" t="s">
        <v>15</v>
      </c>
    </row>
    <row r="14" spans="2:9" x14ac:dyDescent="0.25">
      <c r="C14" s="1" t="s">
        <v>0</v>
      </c>
      <c r="D14" s="1" t="s">
        <v>1</v>
      </c>
      <c r="E14" s="2" t="s">
        <v>2</v>
      </c>
      <c r="F14" s="1" t="s">
        <v>3</v>
      </c>
      <c r="G14" s="1" t="s">
        <v>4</v>
      </c>
      <c r="H14" s="1" t="s">
        <v>5</v>
      </c>
    </row>
    <row r="15" spans="2:9" x14ac:dyDescent="0.25">
      <c r="B15" s="1">
        <v>0</v>
      </c>
      <c r="C15" s="1">
        <v>0</v>
      </c>
      <c r="D15" s="1">
        <v>0</v>
      </c>
      <c r="E15" s="2">
        <v>5.0909090909090908</v>
      </c>
      <c r="F15" s="1">
        <v>2.7272727272727271</v>
      </c>
      <c r="G15" s="1">
        <v>0</v>
      </c>
      <c r="H15" s="1">
        <v>126</v>
      </c>
    </row>
    <row r="16" spans="2:9" x14ac:dyDescent="0.25">
      <c r="B16" s="1">
        <v>1</v>
      </c>
      <c r="C16" s="1">
        <v>0</v>
      </c>
      <c r="D16" s="1">
        <v>1</v>
      </c>
      <c r="E16" s="2">
        <v>0.31818181818181818</v>
      </c>
      <c r="F16" s="1">
        <v>4.5454545454545456E-2</v>
      </c>
      <c r="G16" s="1">
        <v>0</v>
      </c>
      <c r="H16" s="1">
        <v>3.5</v>
      </c>
    </row>
    <row r="17" spans="2:11" x14ac:dyDescent="0.25">
      <c r="B17" s="1">
        <v>2</v>
      </c>
      <c r="C17" s="1">
        <v>1</v>
      </c>
      <c r="D17" s="1">
        <v>0</v>
      </c>
      <c r="E17" s="2">
        <v>-4.5454545454545456E-2</v>
      </c>
      <c r="F17" s="1">
        <v>0.13636363636363635</v>
      </c>
      <c r="G17" s="1">
        <v>0</v>
      </c>
      <c r="H17" s="1">
        <v>4.5</v>
      </c>
    </row>
    <row r="18" spans="2:11" x14ac:dyDescent="0.25">
      <c r="B18" s="2">
        <v>3</v>
      </c>
      <c r="C18" s="2">
        <v>0</v>
      </c>
      <c r="D18" s="2">
        <v>0</v>
      </c>
      <c r="E18" s="2">
        <v>-0.9546</v>
      </c>
      <c r="F18" s="2">
        <v>-0.13639999999999999</v>
      </c>
      <c r="G18" s="2">
        <v>1</v>
      </c>
      <c r="H18" s="2">
        <v>-0.5</v>
      </c>
    </row>
    <row r="19" spans="2:11" s="3" customFormat="1" x14ac:dyDescent="0.25">
      <c r="B19" s="3" t="s">
        <v>21</v>
      </c>
      <c r="E19" s="2">
        <f>ABS(E15/E18)</f>
        <v>5.3330285888425424</v>
      </c>
      <c r="F19" s="3">
        <f>ABS(F15/F18)</f>
        <v>19.99466808850973</v>
      </c>
    </row>
    <row r="21" spans="2:11" x14ac:dyDescent="0.25">
      <c r="C21" s="1" t="s">
        <v>0</v>
      </c>
      <c r="D21" s="1" t="s">
        <v>1</v>
      </c>
      <c r="E21" s="1" t="s">
        <v>2</v>
      </c>
      <c r="F21" s="1" t="s">
        <v>3</v>
      </c>
      <c r="G21" s="1" t="s">
        <v>4</v>
      </c>
      <c r="H21" s="1" t="s">
        <v>5</v>
      </c>
    </row>
    <row r="22" spans="2:11" x14ac:dyDescent="0.25">
      <c r="B22" s="1">
        <v>0</v>
      </c>
      <c r="C22" s="1">
        <f t="shared" ref="C22:H24" si="0">C15-($E15*C$25)</f>
        <v>0</v>
      </c>
      <c r="D22" s="1">
        <f t="shared" si="0"/>
        <v>0</v>
      </c>
      <c r="E22" s="1">
        <f t="shared" si="0"/>
        <v>0</v>
      </c>
      <c r="F22" s="1">
        <f t="shared" si="0"/>
        <v>1.9998476277546042</v>
      </c>
      <c r="G22" s="1">
        <f t="shared" si="0"/>
        <v>5.3330285888425424</v>
      </c>
      <c r="H22" s="1">
        <f t="shared" si="0"/>
        <v>123.33348570557872</v>
      </c>
    </row>
    <row r="23" spans="2:11" x14ac:dyDescent="0.25">
      <c r="B23" s="1">
        <v>1</v>
      </c>
      <c r="C23" s="1">
        <f t="shared" si="0"/>
        <v>0</v>
      </c>
      <c r="D23" s="1">
        <f t="shared" si="0"/>
        <v>1</v>
      </c>
      <c r="E23" s="1">
        <f t="shared" si="0"/>
        <v>0</v>
      </c>
      <c r="F23" s="1">
        <f t="shared" si="0"/>
        <v>-9.5232653372148701E-6</v>
      </c>
      <c r="G23" s="1">
        <f t="shared" si="0"/>
        <v>0.3333142868026589</v>
      </c>
      <c r="H23" s="1">
        <f t="shared" si="0"/>
        <v>3.3333428565986707</v>
      </c>
      <c r="J23" s="5">
        <f>H23-3</f>
        <v>0.33334285659867069</v>
      </c>
      <c r="K23" s="5">
        <f>0.5-J23</f>
        <v>0.16665714340132931</v>
      </c>
    </row>
    <row r="24" spans="2:11" x14ac:dyDescent="0.25">
      <c r="B24" s="8">
        <v>2</v>
      </c>
      <c r="C24" s="8">
        <f t="shared" si="0"/>
        <v>1</v>
      </c>
      <c r="D24" s="8">
        <f t="shared" si="0"/>
        <v>0</v>
      </c>
      <c r="E24" s="8">
        <f t="shared" si="0"/>
        <v>0</v>
      </c>
      <c r="F24" s="9">
        <f t="shared" si="0"/>
        <v>0.1428585033236196</v>
      </c>
      <c r="G24" s="9">
        <f t="shared" si="0"/>
        <v>-4.7616326686094126E-2</v>
      </c>
      <c r="H24" s="9">
        <f t="shared" si="0"/>
        <v>4.5238081633430474</v>
      </c>
      <c r="J24" s="5">
        <f>H24-4</f>
        <v>0.52380816334304736</v>
      </c>
      <c r="K24" s="9">
        <f>J24-0.5</f>
        <v>2.3808163343047362E-2</v>
      </c>
    </row>
    <row r="25" spans="2:11" x14ac:dyDescent="0.25">
      <c r="B25" s="1">
        <v>3</v>
      </c>
      <c r="C25" s="1">
        <f>C18/$E$18</f>
        <v>0</v>
      </c>
      <c r="D25" s="1">
        <f t="shared" ref="D25:H25" si="1">D18/$E$18</f>
        <v>0</v>
      </c>
      <c r="E25" s="1">
        <f t="shared" si="1"/>
        <v>1</v>
      </c>
      <c r="F25" s="1">
        <f t="shared" si="1"/>
        <v>0.14288707311963125</v>
      </c>
      <c r="G25" s="1">
        <f t="shared" si="1"/>
        <v>-1.0475591870940708</v>
      </c>
      <c r="H25" s="1">
        <f t="shared" si="1"/>
        <v>0.5237795935470354</v>
      </c>
    </row>
    <row r="27" spans="2:11" x14ac:dyDescent="0.25">
      <c r="B27" s="1" t="s">
        <v>16</v>
      </c>
    </row>
    <row r="28" spans="2:11" x14ac:dyDescent="0.25">
      <c r="B28" s="1" t="s">
        <v>17</v>
      </c>
      <c r="H28" s="5">
        <f>1+G24</f>
        <v>0.95238367331390583</v>
      </c>
    </row>
    <row r="29" spans="2:11" x14ac:dyDescent="0.25">
      <c r="B29" s="1" t="s">
        <v>19</v>
      </c>
    </row>
    <row r="30" spans="2:11" x14ac:dyDescent="0.25">
      <c r="B30" s="1" t="s">
        <v>18</v>
      </c>
    </row>
    <row r="31" spans="2:11" x14ac:dyDescent="0.25">
      <c r="B31" s="6" t="s">
        <v>25</v>
      </c>
    </row>
    <row r="32" spans="2:11" x14ac:dyDescent="0.25">
      <c r="B32" s="6" t="s">
        <v>20</v>
      </c>
    </row>
    <row r="34" spans="2:16" x14ac:dyDescent="0.25">
      <c r="B34" s="3"/>
      <c r="C34" s="3" t="s">
        <v>0</v>
      </c>
      <c r="D34" s="3" t="s">
        <v>1</v>
      </c>
      <c r="E34" s="3" t="s">
        <v>2</v>
      </c>
      <c r="F34" s="3" t="s">
        <v>3</v>
      </c>
      <c r="G34" s="8" t="s">
        <v>4</v>
      </c>
      <c r="H34" s="3" t="s">
        <v>6</v>
      </c>
      <c r="I34" s="3" t="s">
        <v>5</v>
      </c>
    </row>
    <row r="35" spans="2:16" x14ac:dyDescent="0.25">
      <c r="B35" s="3">
        <v>0</v>
      </c>
      <c r="C35" s="3">
        <v>0</v>
      </c>
      <c r="D35" s="3">
        <v>0</v>
      </c>
      <c r="E35" s="3">
        <v>0</v>
      </c>
      <c r="F35" s="3">
        <v>2</v>
      </c>
      <c r="G35" s="8">
        <v>5.3333333333333339</v>
      </c>
      <c r="H35" s="3">
        <v>0</v>
      </c>
      <c r="I35" s="3">
        <v>123.33333333333333</v>
      </c>
    </row>
    <row r="36" spans="2:16" x14ac:dyDescent="0.25">
      <c r="B36" s="3">
        <v>1</v>
      </c>
      <c r="C36" s="3">
        <v>0</v>
      </c>
      <c r="D36" s="3">
        <v>1</v>
      </c>
      <c r="E36" s="3">
        <v>0</v>
      </c>
      <c r="F36" s="3">
        <v>0</v>
      </c>
      <c r="G36" s="8">
        <v>0.33333333333333337</v>
      </c>
      <c r="H36" s="3">
        <v>0</v>
      </c>
      <c r="I36" s="3">
        <v>3.3333333333333335</v>
      </c>
    </row>
    <row r="37" spans="2:16" x14ac:dyDescent="0.25">
      <c r="B37" s="3">
        <v>2</v>
      </c>
      <c r="C37" s="3">
        <v>1</v>
      </c>
      <c r="D37" s="3">
        <v>0</v>
      </c>
      <c r="E37" s="3">
        <v>0</v>
      </c>
      <c r="F37" s="3">
        <v>0.14285714285714285</v>
      </c>
      <c r="G37" s="8">
        <v>-4.7619047619047623E-2</v>
      </c>
      <c r="H37" s="3">
        <v>0</v>
      </c>
      <c r="I37" s="3">
        <v>4.5238095238095237</v>
      </c>
    </row>
    <row r="38" spans="2:16" x14ac:dyDescent="0.25">
      <c r="B38" s="3">
        <v>3</v>
      </c>
      <c r="C38" s="3">
        <v>0</v>
      </c>
      <c r="D38" s="3">
        <v>0</v>
      </c>
      <c r="E38" s="3">
        <v>1</v>
      </c>
      <c r="F38" s="3">
        <v>0.14285714285714285</v>
      </c>
      <c r="G38" s="8">
        <v>-1.0476190476190477</v>
      </c>
      <c r="H38" s="3">
        <v>0</v>
      </c>
      <c r="I38" s="3">
        <v>0.52380952380952384</v>
      </c>
    </row>
    <row r="39" spans="2:16" x14ac:dyDescent="0.25">
      <c r="B39" s="8">
        <v>4</v>
      </c>
      <c r="C39" s="8">
        <v>0</v>
      </c>
      <c r="D39" s="8">
        <v>0</v>
      </c>
      <c r="E39" s="8">
        <v>0</v>
      </c>
      <c r="F39" s="8">
        <f>-0.1429</f>
        <v>-0.1429</v>
      </c>
      <c r="G39" s="10">
        <f>-0.9524</f>
        <v>-0.95240000000000002</v>
      </c>
      <c r="H39" s="8">
        <v>1</v>
      </c>
      <c r="I39" s="8">
        <v>-0.52380000000000004</v>
      </c>
    </row>
    <row r="40" spans="2:16" s="3" customFormat="1" x14ac:dyDescent="0.25">
      <c r="B40" s="3" t="s">
        <v>21</v>
      </c>
      <c r="F40" s="3">
        <f>ABS(F35/F39)</f>
        <v>13.995801259622114</v>
      </c>
      <c r="G40" s="8">
        <f>ABS(G35/G39)</f>
        <v>5.5998880022399558</v>
      </c>
    </row>
    <row r="42" spans="2:16" x14ac:dyDescent="0.25">
      <c r="B42" s="3"/>
      <c r="C42" s="3" t="s">
        <v>0</v>
      </c>
      <c r="D42" s="3" t="s">
        <v>1</v>
      </c>
      <c r="E42" s="3" t="s">
        <v>2</v>
      </c>
      <c r="F42" s="3" t="s">
        <v>3</v>
      </c>
      <c r="G42" s="3" t="s">
        <v>4</v>
      </c>
      <c r="H42" s="3" t="s">
        <v>6</v>
      </c>
      <c r="I42" s="3" t="s">
        <v>5</v>
      </c>
      <c r="J42" s="3"/>
      <c r="K42" s="3"/>
      <c r="L42" s="3"/>
      <c r="M42" s="3"/>
      <c r="N42" s="3"/>
      <c r="O42" s="3"/>
      <c r="P42" s="3"/>
    </row>
    <row r="43" spans="2:16" x14ac:dyDescent="0.25">
      <c r="B43" s="3">
        <v>0</v>
      </c>
      <c r="C43" s="3">
        <f>C35-($G35*C$47)</f>
        <v>0</v>
      </c>
      <c r="D43" s="3">
        <f t="shared" ref="D43:H43" si="2">D35-($G35*D$47)</f>
        <v>0</v>
      </c>
      <c r="E43" s="3">
        <f t="shared" si="2"/>
        <v>0</v>
      </c>
      <c r="F43" s="3">
        <f t="shared" si="2"/>
        <v>1.1997760044799104</v>
      </c>
      <c r="G43" s="3">
        <f t="shared" si="2"/>
        <v>0</v>
      </c>
      <c r="H43" s="3">
        <f t="shared" si="2"/>
        <v>5.5998880022399558</v>
      </c>
      <c r="I43" s="3">
        <f>I35-($G35*I$47)</f>
        <v>120.40011199776004</v>
      </c>
      <c r="J43" s="3"/>
      <c r="K43" s="3"/>
      <c r="L43" s="4"/>
      <c r="M43" s="3"/>
      <c r="N43" s="3"/>
      <c r="O43" s="3"/>
      <c r="P43" s="3"/>
    </row>
    <row r="44" spans="2:16" x14ac:dyDescent="0.25">
      <c r="B44" s="3">
        <v>1</v>
      </c>
      <c r="C44" s="3">
        <f t="shared" ref="C44:I44" si="3">C36-($G36*C$47)</f>
        <v>0</v>
      </c>
      <c r="D44" s="3">
        <f t="shared" si="3"/>
        <v>1</v>
      </c>
      <c r="E44" s="3">
        <f t="shared" si="3"/>
        <v>0</v>
      </c>
      <c r="F44" s="3">
        <f t="shared" si="3"/>
        <v>-5.00139997200056E-2</v>
      </c>
      <c r="G44" s="3">
        <f t="shared" si="3"/>
        <v>0</v>
      </c>
      <c r="H44" s="3">
        <f t="shared" si="3"/>
        <v>0.34999300013999723</v>
      </c>
      <c r="I44" s="3">
        <f t="shared" si="3"/>
        <v>3.1500069998600031</v>
      </c>
      <c r="J44" s="3"/>
      <c r="K44" s="4">
        <f>I44-3</f>
        <v>0.1500069998600031</v>
      </c>
      <c r="L44" s="4">
        <f>0.5-K44</f>
        <v>0.3499930001399969</v>
      </c>
      <c r="M44" s="3"/>
      <c r="N44" s="3"/>
      <c r="O44" s="3"/>
      <c r="P44" s="3"/>
    </row>
    <row r="45" spans="2:16" x14ac:dyDescent="0.25">
      <c r="B45" s="11">
        <v>2</v>
      </c>
      <c r="C45" s="11">
        <f t="shared" ref="C45:I45" si="4">C37-($G37*C$47)</f>
        <v>1</v>
      </c>
      <c r="D45" s="11">
        <f t="shared" si="4"/>
        <v>0</v>
      </c>
      <c r="E45" s="11">
        <f t="shared" si="4"/>
        <v>0</v>
      </c>
      <c r="F45" s="12">
        <f t="shared" si="4"/>
        <v>0.1500019999600008</v>
      </c>
      <c r="G45" s="12">
        <f t="shared" si="4"/>
        <v>0</v>
      </c>
      <c r="H45" s="12">
        <f t="shared" si="4"/>
        <v>-4.9999000019999601E-2</v>
      </c>
      <c r="I45" s="12">
        <f t="shared" si="4"/>
        <v>4.5499990000199997</v>
      </c>
      <c r="J45" s="3"/>
      <c r="K45" s="4">
        <f>I45-4</f>
        <v>0.54999900001999968</v>
      </c>
      <c r="L45" s="12">
        <f>K45-0.5</f>
        <v>4.9999000019999684E-2</v>
      </c>
      <c r="M45" s="3"/>
      <c r="N45" s="3"/>
      <c r="O45" s="3"/>
      <c r="P45" s="3"/>
    </row>
    <row r="46" spans="2:16" x14ac:dyDescent="0.25">
      <c r="B46" s="3">
        <v>3</v>
      </c>
      <c r="C46" s="3">
        <f t="shared" ref="C46:I46" si="5">C38-($G38*C$47)</f>
        <v>0</v>
      </c>
      <c r="D46" s="3">
        <f t="shared" si="5"/>
        <v>0</v>
      </c>
      <c r="E46" s="3">
        <f t="shared" si="5"/>
        <v>1</v>
      </c>
      <c r="F46" s="3">
        <f t="shared" si="5"/>
        <v>0.30004399912001756</v>
      </c>
      <c r="G46" s="3">
        <f t="shared" si="5"/>
        <v>0</v>
      </c>
      <c r="H46" s="3">
        <f t="shared" si="5"/>
        <v>-1.0999780004399913</v>
      </c>
      <c r="I46" s="3">
        <f t="shared" si="5"/>
        <v>1.0999780004399913</v>
      </c>
      <c r="J46" s="3"/>
      <c r="K46" s="3"/>
      <c r="L46" s="3"/>
      <c r="M46" s="3"/>
      <c r="N46" s="3"/>
      <c r="O46" s="3"/>
      <c r="P46" s="3"/>
    </row>
    <row r="47" spans="2:16" x14ac:dyDescent="0.25">
      <c r="B47" s="3">
        <v>4</v>
      </c>
      <c r="C47" s="3">
        <f>C39/$G$39</f>
        <v>0</v>
      </c>
      <c r="D47" s="3">
        <f t="shared" ref="D47:I47" si="6">D39/$G$39</f>
        <v>0</v>
      </c>
      <c r="E47" s="3">
        <f t="shared" si="6"/>
        <v>0</v>
      </c>
      <c r="F47" s="3">
        <f t="shared" si="6"/>
        <v>0.15004199916001679</v>
      </c>
      <c r="G47" s="3">
        <f t="shared" si="6"/>
        <v>1</v>
      </c>
      <c r="H47" s="3">
        <f t="shared" si="6"/>
        <v>-1.0499790004199916</v>
      </c>
      <c r="I47" s="3">
        <f t="shared" si="6"/>
        <v>0.54997900041999159</v>
      </c>
      <c r="J47" s="3"/>
      <c r="K47" s="3"/>
      <c r="L47" s="3"/>
      <c r="M47" s="3"/>
      <c r="N47" s="3"/>
      <c r="O47" s="3"/>
      <c r="P47" s="3"/>
    </row>
    <row r="48" spans="2:16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x14ac:dyDescent="0.25">
      <c r="B49" s="1" t="s">
        <v>16</v>
      </c>
      <c r="C49" s="3"/>
      <c r="D49" s="3"/>
      <c r="E49" s="3"/>
      <c r="F49" s="3"/>
      <c r="G49" s="3"/>
      <c r="H49" s="3"/>
      <c r="I49" s="4">
        <f>1+H45</f>
        <v>0.95000099998000043</v>
      </c>
      <c r="J49" s="3"/>
      <c r="K49" s="3"/>
      <c r="L49" s="3"/>
      <c r="M49" s="3"/>
      <c r="N49" s="3"/>
      <c r="O49" s="3"/>
      <c r="P49" s="3"/>
    </row>
    <row r="50" spans="2:16" x14ac:dyDescent="0.25">
      <c r="B50" s="3" t="s">
        <v>22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x14ac:dyDescent="0.25">
      <c r="B51" s="3" t="s">
        <v>23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x14ac:dyDescent="0.25">
      <c r="B52" s="3" t="s">
        <v>24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x14ac:dyDescent="0.25">
      <c r="B53" s="7" t="s">
        <v>26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x14ac:dyDescent="0.25">
      <c r="B54" s="7" t="s">
        <v>27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x14ac:dyDescent="0.25">
      <c r="B56" s="3"/>
      <c r="C56" s="3" t="s">
        <v>0</v>
      </c>
      <c r="D56" s="3" t="s">
        <v>1</v>
      </c>
      <c r="E56" s="3" t="s">
        <v>2</v>
      </c>
      <c r="F56" s="3" t="s">
        <v>3</v>
      </c>
      <c r="G56" s="3" t="s">
        <v>4</v>
      </c>
      <c r="H56" s="11" t="s">
        <v>6</v>
      </c>
      <c r="I56" s="1" t="s">
        <v>7</v>
      </c>
      <c r="J56" s="3" t="s">
        <v>5</v>
      </c>
      <c r="K56" s="3"/>
      <c r="L56" s="3"/>
      <c r="M56" s="3"/>
      <c r="N56" s="3"/>
      <c r="O56" s="3"/>
      <c r="P56" s="3"/>
    </row>
    <row r="57" spans="2:16" x14ac:dyDescent="0.25">
      <c r="B57" s="3">
        <v>0</v>
      </c>
      <c r="C57" s="3">
        <v>0</v>
      </c>
      <c r="D57" s="3">
        <v>0</v>
      </c>
      <c r="E57" s="3">
        <v>0</v>
      </c>
      <c r="F57" s="3">
        <v>1.2</v>
      </c>
      <c r="G57" s="3">
        <v>0</v>
      </c>
      <c r="H57" s="11">
        <v>5.6000000000000005</v>
      </c>
      <c r="I57" s="1">
        <v>0</v>
      </c>
      <c r="J57" s="3">
        <v>120.39999999999999</v>
      </c>
      <c r="K57" s="3"/>
      <c r="L57" s="3"/>
      <c r="M57" s="3"/>
      <c r="N57" s="3"/>
      <c r="O57" s="3"/>
      <c r="P57" s="3"/>
    </row>
    <row r="58" spans="2:16" x14ac:dyDescent="0.25">
      <c r="B58" s="3">
        <v>1</v>
      </c>
      <c r="C58" s="3">
        <v>0</v>
      </c>
      <c r="D58" s="3">
        <v>1</v>
      </c>
      <c r="E58" s="3">
        <v>0</v>
      </c>
      <c r="F58" s="3">
        <v>-0.05</v>
      </c>
      <c r="G58" s="3">
        <v>0</v>
      </c>
      <c r="H58" s="11">
        <v>0.35000000000000003</v>
      </c>
      <c r="I58" s="1">
        <v>0</v>
      </c>
      <c r="J58" s="3">
        <v>3.15</v>
      </c>
      <c r="K58" s="3"/>
      <c r="L58" s="3"/>
      <c r="M58" s="3"/>
      <c r="N58" s="3"/>
      <c r="O58" s="3"/>
      <c r="P58" s="3"/>
    </row>
    <row r="59" spans="2:16" x14ac:dyDescent="0.25">
      <c r="B59" s="3">
        <v>2</v>
      </c>
      <c r="C59" s="3">
        <v>1</v>
      </c>
      <c r="D59" s="3">
        <v>0</v>
      </c>
      <c r="E59" s="3">
        <v>0</v>
      </c>
      <c r="F59" s="3">
        <v>0.15</v>
      </c>
      <c r="G59" s="3">
        <v>0</v>
      </c>
      <c r="H59" s="11">
        <v>-5.000000000000001E-2</v>
      </c>
      <c r="I59" s="1">
        <v>0</v>
      </c>
      <c r="J59" s="3">
        <v>4.55</v>
      </c>
      <c r="K59" s="3"/>
      <c r="L59" s="3"/>
      <c r="M59" s="3"/>
      <c r="N59" s="3"/>
      <c r="O59" s="3"/>
      <c r="P59" s="3"/>
    </row>
    <row r="60" spans="2:16" x14ac:dyDescent="0.25">
      <c r="B60" s="3">
        <v>3</v>
      </c>
      <c r="C60" s="3">
        <v>0</v>
      </c>
      <c r="D60" s="3">
        <v>0</v>
      </c>
      <c r="E60" s="3">
        <v>1</v>
      </c>
      <c r="F60" s="3">
        <v>0.3</v>
      </c>
      <c r="G60" s="3">
        <v>0</v>
      </c>
      <c r="H60" s="11">
        <v>-1.1000000000000001</v>
      </c>
      <c r="I60" s="1">
        <v>0</v>
      </c>
      <c r="J60" s="3">
        <v>1.1000000000000001</v>
      </c>
      <c r="K60" s="3"/>
      <c r="L60" s="3"/>
      <c r="M60" s="3"/>
      <c r="N60" s="3"/>
      <c r="O60" s="3"/>
      <c r="P60" s="3"/>
    </row>
    <row r="61" spans="2:16" x14ac:dyDescent="0.25">
      <c r="B61" s="3">
        <v>4</v>
      </c>
      <c r="C61" s="3">
        <v>0</v>
      </c>
      <c r="D61" s="3">
        <v>0</v>
      </c>
      <c r="E61" s="3">
        <v>0</v>
      </c>
      <c r="F61" s="3">
        <v>0.15</v>
      </c>
      <c r="G61" s="3">
        <v>1</v>
      </c>
      <c r="H61" s="11">
        <v>-1.05</v>
      </c>
      <c r="I61" s="1">
        <v>0</v>
      </c>
      <c r="J61" s="3">
        <v>0.55000000000000004</v>
      </c>
      <c r="K61" s="3"/>
      <c r="L61" s="3"/>
      <c r="M61" s="3"/>
      <c r="N61" s="3"/>
      <c r="O61" s="3"/>
      <c r="P61" s="3"/>
    </row>
    <row r="62" spans="2:16" x14ac:dyDescent="0.25">
      <c r="B62" s="11">
        <v>5</v>
      </c>
      <c r="C62" s="11">
        <v>0</v>
      </c>
      <c r="D62" s="11">
        <v>0</v>
      </c>
      <c r="E62" s="11">
        <v>0</v>
      </c>
      <c r="F62" s="11">
        <v>-0.150002</v>
      </c>
      <c r="G62" s="11">
        <v>0</v>
      </c>
      <c r="H62" s="11">
        <v>-0.95000099999999998</v>
      </c>
      <c r="I62" s="11">
        <v>1</v>
      </c>
      <c r="J62" s="11">
        <v>-0.55000000000000004</v>
      </c>
      <c r="K62" s="3"/>
      <c r="L62" s="3"/>
      <c r="M62" s="3"/>
      <c r="N62" s="3"/>
      <c r="O62" s="3"/>
      <c r="P62" s="3"/>
    </row>
    <row r="63" spans="2:16" s="3" customFormat="1" x14ac:dyDescent="0.25">
      <c r="B63" s="3" t="s">
        <v>21</v>
      </c>
      <c r="F63" s="3">
        <f>ABS(F57/F62)</f>
        <v>7.9998933347555363</v>
      </c>
      <c r="H63" s="11">
        <f t="shared" ref="H63" si="7">ABS(H57/H62)</f>
        <v>5.8947306371256456</v>
      </c>
    </row>
    <row r="64" spans="2:16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x14ac:dyDescent="0.25">
      <c r="B65" s="3"/>
      <c r="C65" s="3" t="s">
        <v>0</v>
      </c>
      <c r="D65" s="3" t="s">
        <v>1</v>
      </c>
      <c r="E65" s="3" t="s">
        <v>2</v>
      </c>
      <c r="F65" s="3" t="s">
        <v>3</v>
      </c>
      <c r="G65" s="3" t="s">
        <v>4</v>
      </c>
      <c r="H65" s="3" t="s">
        <v>6</v>
      </c>
      <c r="I65" s="1" t="s">
        <v>7</v>
      </c>
      <c r="J65" s="3" t="s">
        <v>5</v>
      </c>
      <c r="K65" s="3"/>
      <c r="L65" s="3"/>
      <c r="M65" s="3"/>
      <c r="N65" s="3"/>
      <c r="O65" s="3"/>
      <c r="P65" s="3"/>
    </row>
    <row r="66" spans="2:16" x14ac:dyDescent="0.25">
      <c r="B66" s="3">
        <v>0</v>
      </c>
      <c r="C66" s="3">
        <f>C57-($H57*C$71)</f>
        <v>0</v>
      </c>
      <c r="D66" s="3">
        <f t="shared" ref="D66:J66" si="8">D57-($H57*D$71)</f>
        <v>0</v>
      </c>
      <c r="E66" s="3">
        <f t="shared" si="8"/>
        <v>0</v>
      </c>
      <c r="F66" s="3">
        <f t="shared" si="8"/>
        <v>0.31577861496987891</v>
      </c>
      <c r="G66" s="3">
        <f t="shared" si="8"/>
        <v>0</v>
      </c>
      <c r="H66" s="3">
        <f t="shared" si="8"/>
        <v>0</v>
      </c>
      <c r="I66" s="3">
        <f t="shared" si="8"/>
        <v>5.8947306371256456</v>
      </c>
      <c r="J66" s="3">
        <f t="shared" si="8"/>
        <v>117.15789814958089</v>
      </c>
      <c r="K66" s="3"/>
      <c r="L66" s="3"/>
      <c r="M66" s="3"/>
      <c r="N66" s="3"/>
      <c r="O66" s="3"/>
      <c r="P66" s="3"/>
    </row>
    <row r="67" spans="2:16" x14ac:dyDescent="0.25">
      <c r="B67" s="3">
        <v>1</v>
      </c>
      <c r="C67" s="3">
        <f t="shared" ref="C67:J67" si="9">C58-($H58*C$71)</f>
        <v>0</v>
      </c>
      <c r="D67" s="3">
        <f t="shared" si="9"/>
        <v>1</v>
      </c>
      <c r="E67" s="3">
        <f t="shared" si="9"/>
        <v>0</v>
      </c>
      <c r="F67" s="3">
        <f t="shared" si="9"/>
        <v>-0.10526383656438257</v>
      </c>
      <c r="G67" s="3">
        <f t="shared" si="9"/>
        <v>0</v>
      </c>
      <c r="H67" s="3">
        <f t="shared" si="9"/>
        <v>0</v>
      </c>
      <c r="I67" s="3">
        <f t="shared" si="9"/>
        <v>0.36842066482035285</v>
      </c>
      <c r="J67" s="3">
        <f t="shared" si="9"/>
        <v>2.9473686343488059</v>
      </c>
      <c r="K67" s="3"/>
      <c r="L67" s="4">
        <f>J67-2</f>
        <v>0.94736863434880592</v>
      </c>
      <c r="M67" s="4">
        <f>L67-0.5</f>
        <v>0.44736863434880592</v>
      </c>
      <c r="N67" s="3"/>
      <c r="O67" s="3"/>
      <c r="P67" s="3"/>
    </row>
    <row r="68" spans="2:16" x14ac:dyDescent="0.25">
      <c r="B68" s="13">
        <v>2</v>
      </c>
      <c r="C68" s="13">
        <f t="shared" ref="C68:J68" si="10">C59-($H59*C$71)</f>
        <v>1</v>
      </c>
      <c r="D68" s="13">
        <f t="shared" si="10"/>
        <v>0</v>
      </c>
      <c r="E68" s="13">
        <f t="shared" si="10"/>
        <v>0</v>
      </c>
      <c r="F68" s="14">
        <f t="shared" si="10"/>
        <v>0.15789483379491179</v>
      </c>
      <c r="G68" s="14">
        <f t="shared" si="10"/>
        <v>0</v>
      </c>
      <c r="H68" s="14">
        <f t="shared" si="10"/>
        <v>0</v>
      </c>
      <c r="I68" s="14">
        <f t="shared" si="10"/>
        <v>-5.2631523545764704E-2</v>
      </c>
      <c r="J68" s="14">
        <f t="shared" si="10"/>
        <v>4.5789473379501704</v>
      </c>
      <c r="K68" s="3"/>
      <c r="L68" s="4">
        <f>J68-4</f>
        <v>0.57894733795017039</v>
      </c>
      <c r="M68" s="14">
        <f>L68-0.5</f>
        <v>7.8947337950170393E-2</v>
      </c>
      <c r="N68" s="3"/>
      <c r="O68" s="3"/>
      <c r="P68" s="3"/>
    </row>
    <row r="69" spans="2:16" x14ac:dyDescent="0.25">
      <c r="B69" s="3">
        <v>3</v>
      </c>
      <c r="C69" s="3">
        <f t="shared" ref="C69:J69" si="11">C60-($H60*C$71)</f>
        <v>0</v>
      </c>
      <c r="D69" s="3">
        <f t="shared" si="11"/>
        <v>0</v>
      </c>
      <c r="E69" s="3">
        <f t="shared" si="11"/>
        <v>1</v>
      </c>
      <c r="F69" s="3">
        <f t="shared" si="11"/>
        <v>0.47368634348805949</v>
      </c>
      <c r="G69" s="3">
        <f t="shared" si="11"/>
        <v>0</v>
      </c>
      <c r="H69" s="3">
        <f t="shared" si="11"/>
        <v>0</v>
      </c>
      <c r="I69" s="3">
        <f t="shared" si="11"/>
        <v>-1.1578935180068233</v>
      </c>
      <c r="J69" s="3">
        <f t="shared" si="11"/>
        <v>1.7368414349037531</v>
      </c>
      <c r="K69" s="3"/>
      <c r="L69" s="3"/>
      <c r="M69" s="3"/>
      <c r="N69" s="3"/>
      <c r="O69" s="3"/>
      <c r="P69" s="3"/>
    </row>
    <row r="70" spans="2:16" x14ac:dyDescent="0.25">
      <c r="B70" s="3">
        <v>4</v>
      </c>
      <c r="C70" s="3">
        <f t="shared" ref="C70:J70" si="12">C61-($H61*C$71)</f>
        <v>0</v>
      </c>
      <c r="D70" s="3">
        <f t="shared" si="12"/>
        <v>0</v>
      </c>
      <c r="E70" s="3">
        <f t="shared" si="12"/>
        <v>0</v>
      </c>
      <c r="F70" s="3">
        <f t="shared" si="12"/>
        <v>0.31579150969314768</v>
      </c>
      <c r="G70" s="3">
        <f t="shared" si="12"/>
        <v>1</v>
      </c>
      <c r="H70" s="3">
        <f t="shared" si="12"/>
        <v>0</v>
      </c>
      <c r="I70" s="3">
        <f t="shared" si="12"/>
        <v>-1.1052619944610587</v>
      </c>
      <c r="J70" s="3">
        <f t="shared" si="12"/>
        <v>1.1578940969535823</v>
      </c>
      <c r="K70" s="3"/>
      <c r="L70" s="3"/>
      <c r="M70" s="3"/>
      <c r="N70" s="3"/>
      <c r="O70" s="3"/>
      <c r="P70" s="3"/>
    </row>
    <row r="71" spans="2:16" x14ac:dyDescent="0.25">
      <c r="B71" s="3">
        <v>5</v>
      </c>
      <c r="C71" s="3">
        <f>C62/$H$62</f>
        <v>0</v>
      </c>
      <c r="D71" s="3">
        <f t="shared" ref="D71:J71" si="13">D62/$H$62</f>
        <v>0</v>
      </c>
      <c r="E71" s="3">
        <f t="shared" si="13"/>
        <v>0</v>
      </c>
      <c r="F71" s="3">
        <f t="shared" si="13"/>
        <v>0.15789667589823589</v>
      </c>
      <c r="G71" s="3">
        <f t="shared" si="13"/>
        <v>0</v>
      </c>
      <c r="H71" s="3">
        <f t="shared" si="13"/>
        <v>1</v>
      </c>
      <c r="I71" s="3">
        <f t="shared" si="13"/>
        <v>-1.0526304709152938</v>
      </c>
      <c r="J71" s="3">
        <f t="shared" si="13"/>
        <v>0.57894675900341164</v>
      </c>
      <c r="K71" s="3"/>
      <c r="L71" s="3"/>
      <c r="M71" s="3"/>
      <c r="N71" s="3"/>
      <c r="O71" s="3"/>
      <c r="P71" s="3"/>
    </row>
    <row r="72" spans="2:16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x14ac:dyDescent="0.25">
      <c r="B73" s="1" t="s">
        <v>16</v>
      </c>
      <c r="C73" s="3"/>
      <c r="D73" s="3"/>
      <c r="E73" s="3"/>
      <c r="F73" s="3"/>
      <c r="G73" s="3"/>
      <c r="H73" s="3"/>
      <c r="I73" s="3"/>
      <c r="J73" s="4">
        <f>1+I68</f>
        <v>0.94736847645423528</v>
      </c>
      <c r="K73" s="3"/>
      <c r="L73" s="3"/>
      <c r="M73" s="3"/>
      <c r="N73" s="3"/>
      <c r="O73" s="3"/>
      <c r="P73" s="3"/>
    </row>
    <row r="74" spans="2:16" x14ac:dyDescent="0.25">
      <c r="B74" s="3" t="s">
        <v>28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x14ac:dyDescent="0.25">
      <c r="B75" s="3" t="s">
        <v>29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x14ac:dyDescent="0.25">
      <c r="B76" s="3" t="s">
        <v>30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x14ac:dyDescent="0.25">
      <c r="B77" s="7" t="s">
        <v>31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x14ac:dyDescent="0.25">
      <c r="B78" s="7" t="s">
        <v>32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x14ac:dyDescent="0.25">
      <c r="B80" s="3"/>
      <c r="C80" s="3" t="s">
        <v>0</v>
      </c>
      <c r="D80" s="3" t="s">
        <v>1</v>
      </c>
      <c r="E80" s="3" t="s">
        <v>2</v>
      </c>
      <c r="F80" s="13" t="s">
        <v>3</v>
      </c>
      <c r="G80" s="3" t="s">
        <v>4</v>
      </c>
      <c r="H80" s="3" t="s">
        <v>6</v>
      </c>
      <c r="I80" s="3" t="s">
        <v>7</v>
      </c>
      <c r="J80" s="3" t="s">
        <v>8</v>
      </c>
      <c r="K80" s="3" t="s">
        <v>5</v>
      </c>
      <c r="L80" s="3"/>
      <c r="M80" s="3"/>
      <c r="N80" s="3"/>
      <c r="O80" s="3"/>
      <c r="P80" s="3"/>
    </row>
    <row r="81" spans="2:16" x14ac:dyDescent="0.25">
      <c r="B81" s="3">
        <v>0</v>
      </c>
      <c r="C81" s="3">
        <v>0</v>
      </c>
      <c r="D81" s="3">
        <v>0</v>
      </c>
      <c r="E81" s="3">
        <v>0</v>
      </c>
      <c r="F81" s="13">
        <v>0.3157894736842104</v>
      </c>
      <c r="G81" s="3">
        <v>0</v>
      </c>
      <c r="H81" s="3">
        <v>0</v>
      </c>
      <c r="I81" s="3">
        <v>5.8947368421052637</v>
      </c>
      <c r="J81" s="3">
        <v>0</v>
      </c>
      <c r="K81" s="3">
        <v>117.1578947368421</v>
      </c>
      <c r="L81" s="3"/>
      <c r="M81" s="3"/>
      <c r="N81" s="3"/>
      <c r="O81" s="3"/>
      <c r="P81" s="3"/>
    </row>
    <row r="82" spans="2:16" x14ac:dyDescent="0.25">
      <c r="B82" s="3">
        <v>1</v>
      </c>
      <c r="C82" s="3">
        <v>0</v>
      </c>
      <c r="D82" s="3">
        <v>1</v>
      </c>
      <c r="E82" s="3">
        <v>0</v>
      </c>
      <c r="F82" s="13">
        <v>-0.10526315789473685</v>
      </c>
      <c r="G82" s="3">
        <v>0</v>
      </c>
      <c r="H82" s="3">
        <v>0</v>
      </c>
      <c r="I82" s="3">
        <v>0.36842105263157898</v>
      </c>
      <c r="J82" s="3">
        <v>0</v>
      </c>
      <c r="K82" s="3">
        <v>2.9473684210526314</v>
      </c>
      <c r="L82" s="3"/>
      <c r="M82" s="3"/>
      <c r="N82" s="3"/>
      <c r="O82" s="3"/>
      <c r="P82" s="3"/>
    </row>
    <row r="83" spans="2:16" x14ac:dyDescent="0.25">
      <c r="B83" s="3">
        <v>2</v>
      </c>
      <c r="C83" s="3">
        <v>1</v>
      </c>
      <c r="D83" s="3">
        <v>0</v>
      </c>
      <c r="E83" s="3">
        <v>0</v>
      </c>
      <c r="F83" s="13">
        <v>0.15789473684210525</v>
      </c>
      <c r="G83" s="3">
        <v>0</v>
      </c>
      <c r="H83" s="3">
        <v>0</v>
      </c>
      <c r="I83" s="3">
        <v>-5.2631578947368425E-2</v>
      </c>
      <c r="J83" s="3">
        <v>0</v>
      </c>
      <c r="K83" s="3">
        <v>4.5789473684210522</v>
      </c>
      <c r="L83" s="3"/>
      <c r="M83" s="3"/>
      <c r="N83" s="3"/>
      <c r="O83" s="3"/>
      <c r="P83" s="3"/>
    </row>
    <row r="84" spans="2:16" x14ac:dyDescent="0.25">
      <c r="B84" s="3">
        <v>3</v>
      </c>
      <c r="C84" s="3">
        <v>0</v>
      </c>
      <c r="D84" s="3">
        <v>0</v>
      </c>
      <c r="E84" s="3">
        <v>1</v>
      </c>
      <c r="F84" s="13">
        <v>0.47368421052631582</v>
      </c>
      <c r="G84" s="3">
        <v>0</v>
      </c>
      <c r="H84" s="3">
        <v>0</v>
      </c>
      <c r="I84" s="3">
        <v>-1.1578947368421053</v>
      </c>
      <c r="J84" s="3">
        <v>0</v>
      </c>
      <c r="K84" s="3">
        <v>1.736842105263158</v>
      </c>
      <c r="L84" s="3"/>
      <c r="M84" s="3"/>
      <c r="N84" s="3"/>
      <c r="O84" s="3"/>
      <c r="P84" s="3"/>
    </row>
    <row r="85" spans="2:16" x14ac:dyDescent="0.25">
      <c r="B85" s="3">
        <v>4</v>
      </c>
      <c r="C85" s="3">
        <v>0</v>
      </c>
      <c r="D85" s="3">
        <v>0</v>
      </c>
      <c r="E85" s="3">
        <v>0</v>
      </c>
      <c r="F85" s="13">
        <v>0.31578947368421051</v>
      </c>
      <c r="G85" s="3">
        <v>1</v>
      </c>
      <c r="H85" s="3">
        <v>0</v>
      </c>
      <c r="I85" s="3">
        <v>-1.1052631578947367</v>
      </c>
      <c r="J85" s="3">
        <v>0</v>
      </c>
      <c r="K85" s="3">
        <v>1.1578947368421053</v>
      </c>
      <c r="L85" s="3"/>
      <c r="M85" s="3"/>
      <c r="N85" s="3"/>
      <c r="O85" s="3"/>
      <c r="P85" s="3"/>
    </row>
    <row r="86" spans="2:16" x14ac:dyDescent="0.25">
      <c r="B86" s="3">
        <v>5</v>
      </c>
      <c r="C86" s="3">
        <v>0</v>
      </c>
      <c r="D86" s="3">
        <v>0</v>
      </c>
      <c r="E86" s="3">
        <v>0</v>
      </c>
      <c r="F86" s="13">
        <v>0.15789473684210525</v>
      </c>
      <c r="G86" s="3">
        <v>0</v>
      </c>
      <c r="H86" s="3">
        <v>1</v>
      </c>
      <c r="I86" s="3">
        <v>-1.0526315789473684</v>
      </c>
      <c r="J86" s="3">
        <v>0</v>
      </c>
      <c r="K86" s="3">
        <v>0.57894736842105265</v>
      </c>
      <c r="L86" s="3"/>
      <c r="M86" s="3"/>
      <c r="N86" s="3"/>
      <c r="O86" s="3"/>
      <c r="P86" s="3"/>
    </row>
    <row r="87" spans="2:16" x14ac:dyDescent="0.25">
      <c r="B87" s="13">
        <v>6</v>
      </c>
      <c r="C87" s="13">
        <v>0</v>
      </c>
      <c r="D87" s="13">
        <v>0</v>
      </c>
      <c r="E87" s="13">
        <v>0</v>
      </c>
      <c r="F87" s="13">
        <v>-0.15790000000000001</v>
      </c>
      <c r="G87" s="13">
        <v>0</v>
      </c>
      <c r="H87" s="13">
        <v>0</v>
      </c>
      <c r="I87" s="13">
        <v>-0.94740000000000002</v>
      </c>
      <c r="J87" s="13">
        <v>1</v>
      </c>
      <c r="K87" s="13">
        <v>-0.57889999999999997</v>
      </c>
      <c r="L87" s="3"/>
      <c r="M87" s="3"/>
      <c r="N87" s="3"/>
      <c r="O87" s="3"/>
      <c r="P87" s="3"/>
    </row>
    <row r="88" spans="2:16" s="3" customFormat="1" x14ac:dyDescent="0.25">
      <c r="F88" s="13">
        <f>ABS(F81/F87)</f>
        <v>1.9999333355554805</v>
      </c>
      <c r="I88" s="3">
        <f t="shared" ref="I88" si="14">ABS(I81/I87)</f>
        <v>6.2220148217281652</v>
      </c>
    </row>
    <row r="89" spans="2:16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x14ac:dyDescent="0.25">
      <c r="B90" s="3"/>
      <c r="C90" s="3" t="s">
        <v>0</v>
      </c>
      <c r="D90" s="3" t="s">
        <v>1</v>
      </c>
      <c r="E90" s="3" t="s">
        <v>2</v>
      </c>
      <c r="F90" s="3" t="s">
        <v>3</v>
      </c>
      <c r="G90" s="3" t="s">
        <v>4</v>
      </c>
      <c r="H90" s="3" t="s">
        <v>6</v>
      </c>
      <c r="I90" s="3" t="s">
        <v>7</v>
      </c>
      <c r="J90" s="3" t="s">
        <v>8</v>
      </c>
      <c r="K90" s="3" t="s">
        <v>5</v>
      </c>
      <c r="L90" s="3"/>
      <c r="M90" s="3"/>
      <c r="N90" s="3"/>
      <c r="O90" s="3"/>
      <c r="P90" s="3"/>
    </row>
    <row r="91" spans="2:16" x14ac:dyDescent="0.25">
      <c r="B91" s="3">
        <v>0</v>
      </c>
      <c r="C91" s="3">
        <f>C81-$F81*C$97</f>
        <v>0</v>
      </c>
      <c r="D91" s="3">
        <f t="shared" ref="D91:K91" si="15">D81-$F81*D$97</f>
        <v>0</v>
      </c>
      <c r="E91" s="3">
        <f t="shared" si="15"/>
        <v>0</v>
      </c>
      <c r="F91" s="3">
        <f t="shared" si="15"/>
        <v>0</v>
      </c>
      <c r="G91" s="3">
        <f t="shared" si="15"/>
        <v>0</v>
      </c>
      <c r="H91" s="3">
        <f t="shared" si="15"/>
        <v>0</v>
      </c>
      <c r="I91" s="3">
        <f t="shared" si="15"/>
        <v>4.0000000000000018</v>
      </c>
      <c r="J91" s="3">
        <f t="shared" si="15"/>
        <v>1.9999333355554807</v>
      </c>
      <c r="K91" s="3">
        <f t="shared" si="15"/>
        <v>116.00013332888904</v>
      </c>
      <c r="L91" s="3"/>
      <c r="M91" s="3"/>
      <c r="N91" s="3"/>
      <c r="O91" s="3"/>
      <c r="P91" s="3"/>
    </row>
    <row r="92" spans="2:16" x14ac:dyDescent="0.25">
      <c r="B92" s="15">
        <v>1</v>
      </c>
      <c r="C92" s="15">
        <f t="shared" ref="C92:K96" si="16">C82-$F82*C$97</f>
        <v>0</v>
      </c>
      <c r="D92" s="15">
        <f t="shared" si="16"/>
        <v>1</v>
      </c>
      <c r="E92" s="15">
        <f t="shared" si="16"/>
        <v>0</v>
      </c>
      <c r="F92" s="15">
        <f t="shared" si="16"/>
        <v>0</v>
      </c>
      <c r="G92" s="15">
        <f t="shared" si="16"/>
        <v>0</v>
      </c>
      <c r="H92" s="15">
        <f t="shared" si="16"/>
        <v>0</v>
      </c>
      <c r="I92" s="15">
        <f t="shared" si="16"/>
        <v>1</v>
      </c>
      <c r="J92" s="16">
        <f t="shared" si="16"/>
        <v>-0.66664444518516053</v>
      </c>
      <c r="K92" s="16">
        <f t="shared" si="16"/>
        <v>3.3332888903703206</v>
      </c>
      <c r="L92" s="3"/>
      <c r="M92" s="3"/>
      <c r="N92" s="3"/>
      <c r="O92" s="3"/>
      <c r="P92" s="3"/>
    </row>
    <row r="93" spans="2:16" x14ac:dyDescent="0.25">
      <c r="B93" s="3">
        <v>2</v>
      </c>
      <c r="C93" s="3">
        <f t="shared" si="16"/>
        <v>1</v>
      </c>
      <c r="D93" s="3">
        <f t="shared" si="16"/>
        <v>0</v>
      </c>
      <c r="E93" s="3">
        <f t="shared" si="16"/>
        <v>0</v>
      </c>
      <c r="F93" s="3">
        <f t="shared" si="16"/>
        <v>0</v>
      </c>
      <c r="G93" s="3">
        <f t="shared" si="16"/>
        <v>0</v>
      </c>
      <c r="H93" s="3">
        <f t="shared" si="16"/>
        <v>0</v>
      </c>
      <c r="I93" s="3">
        <f t="shared" si="16"/>
        <v>-1</v>
      </c>
      <c r="J93" s="3">
        <f t="shared" si="16"/>
        <v>0.99996666777774068</v>
      </c>
      <c r="K93" s="3">
        <f t="shared" si="16"/>
        <v>4.0000666644445184</v>
      </c>
      <c r="L93" s="3"/>
      <c r="M93" s="3"/>
      <c r="N93" s="3"/>
      <c r="O93" s="3"/>
      <c r="P93" s="3"/>
    </row>
    <row r="94" spans="2:16" x14ac:dyDescent="0.25">
      <c r="B94" s="3">
        <v>3</v>
      </c>
      <c r="C94" s="3">
        <f t="shared" si="16"/>
        <v>0</v>
      </c>
      <c r="D94" s="3">
        <f t="shared" si="16"/>
        <v>0</v>
      </c>
      <c r="E94" s="3">
        <f t="shared" si="16"/>
        <v>1</v>
      </c>
      <c r="F94" s="3">
        <f t="shared" si="16"/>
        <v>0</v>
      </c>
      <c r="G94" s="3">
        <f t="shared" si="16"/>
        <v>0</v>
      </c>
      <c r="H94" s="3">
        <f t="shared" si="16"/>
        <v>0</v>
      </c>
      <c r="I94" s="3">
        <f t="shared" si="16"/>
        <v>-4</v>
      </c>
      <c r="J94" s="3">
        <f t="shared" si="16"/>
        <v>2.9999000033332224</v>
      </c>
      <c r="K94" s="3">
        <f t="shared" si="16"/>
        <v>1.9999333355591453E-4</v>
      </c>
      <c r="L94" s="3"/>
      <c r="M94" s="3"/>
      <c r="N94" s="3"/>
      <c r="O94" s="3"/>
      <c r="P94" s="3"/>
    </row>
    <row r="95" spans="2:16" x14ac:dyDescent="0.25">
      <c r="B95" s="3">
        <v>4</v>
      </c>
      <c r="C95" s="3">
        <f t="shared" si="16"/>
        <v>0</v>
      </c>
      <c r="D95" s="3">
        <f t="shared" si="16"/>
        <v>0</v>
      </c>
      <c r="E95" s="3">
        <f t="shared" si="16"/>
        <v>0</v>
      </c>
      <c r="F95" s="3">
        <f t="shared" si="16"/>
        <v>0</v>
      </c>
      <c r="G95" s="3">
        <f t="shared" si="16"/>
        <v>1</v>
      </c>
      <c r="H95" s="3">
        <f t="shared" si="16"/>
        <v>0</v>
      </c>
      <c r="I95" s="3">
        <f t="shared" si="16"/>
        <v>-3</v>
      </c>
      <c r="J95" s="3">
        <f t="shared" si="16"/>
        <v>1.9999333355554814</v>
      </c>
      <c r="K95" s="3">
        <f t="shared" si="16"/>
        <v>1.3332888903727635E-4</v>
      </c>
      <c r="L95" s="3"/>
      <c r="M95" s="3"/>
      <c r="N95" s="3"/>
      <c r="O95" s="3"/>
      <c r="P95" s="3"/>
    </row>
    <row r="96" spans="2:16" x14ac:dyDescent="0.25">
      <c r="B96" s="3">
        <v>5</v>
      </c>
      <c r="C96" s="3">
        <f t="shared" si="16"/>
        <v>0</v>
      </c>
      <c r="D96" s="3">
        <f t="shared" si="16"/>
        <v>0</v>
      </c>
      <c r="E96" s="3">
        <f t="shared" si="16"/>
        <v>0</v>
      </c>
      <c r="F96" s="3">
        <f t="shared" si="16"/>
        <v>0</v>
      </c>
      <c r="G96" s="3">
        <f t="shared" si="16"/>
        <v>0</v>
      </c>
      <c r="H96" s="3">
        <f t="shared" si="16"/>
        <v>1</v>
      </c>
      <c r="I96" s="3">
        <f t="shared" si="16"/>
        <v>-2</v>
      </c>
      <c r="J96" s="3">
        <f t="shared" si="16"/>
        <v>0.99996666777774068</v>
      </c>
      <c r="K96" s="3">
        <f t="shared" si="16"/>
        <v>6.6664444518638177E-5</v>
      </c>
      <c r="L96" s="3"/>
      <c r="M96" s="3"/>
      <c r="N96" s="3"/>
      <c r="O96" s="3"/>
      <c r="P96" s="3"/>
    </row>
    <row r="97" spans="2:16" x14ac:dyDescent="0.25">
      <c r="B97" s="3">
        <v>6</v>
      </c>
      <c r="C97" s="3">
        <f>C87/$F$87</f>
        <v>0</v>
      </c>
      <c r="D97" s="3">
        <f t="shared" ref="D97:K97" si="17">D87/$F$87</f>
        <v>0</v>
      </c>
      <c r="E97" s="3">
        <f t="shared" si="17"/>
        <v>0</v>
      </c>
      <c r="F97" s="3">
        <f t="shared" si="17"/>
        <v>1</v>
      </c>
      <c r="G97" s="3">
        <f t="shared" si="17"/>
        <v>0</v>
      </c>
      <c r="H97" s="3">
        <f t="shared" si="17"/>
        <v>0</v>
      </c>
      <c r="I97" s="3">
        <f t="shared" si="17"/>
        <v>6</v>
      </c>
      <c r="J97" s="3">
        <f t="shared" si="17"/>
        <v>-6.3331222292590246</v>
      </c>
      <c r="K97" s="3">
        <f t="shared" si="17"/>
        <v>3.6662444585180487</v>
      </c>
      <c r="L97" s="3"/>
      <c r="M97" s="3"/>
      <c r="N97" s="3"/>
      <c r="O97" s="3"/>
      <c r="P97" s="3"/>
    </row>
    <row r="99" spans="2:16" x14ac:dyDescent="0.25">
      <c r="B99" s="1" t="s">
        <v>33</v>
      </c>
      <c r="K99" s="5">
        <f>1+J92</f>
        <v>0.33335555481483947</v>
      </c>
    </row>
    <row r="100" spans="2:16" x14ac:dyDescent="0.25">
      <c r="B100" s="1" t="s">
        <v>34</v>
      </c>
    </row>
    <row r="101" spans="2:16" x14ac:dyDescent="0.25">
      <c r="B101" s="1" t="s">
        <v>35</v>
      </c>
    </row>
    <row r="102" spans="2:16" x14ac:dyDescent="0.25">
      <c r="B102" s="1" t="s">
        <v>36</v>
      </c>
    </row>
    <row r="103" spans="2:16" x14ac:dyDescent="0.25">
      <c r="B103" s="6" t="s">
        <v>37</v>
      </c>
    </row>
    <row r="104" spans="2:16" x14ac:dyDescent="0.25">
      <c r="B104" s="6" t="s">
        <v>38</v>
      </c>
    </row>
    <row r="106" spans="2:16" x14ac:dyDescent="0.25">
      <c r="C106" s="1" t="s">
        <v>0</v>
      </c>
      <c r="D106" s="1" t="s">
        <v>1</v>
      </c>
      <c r="E106" s="1" t="s">
        <v>2</v>
      </c>
      <c r="F106" s="1" t="s">
        <v>3</v>
      </c>
      <c r="G106" s="1" t="s">
        <v>4</v>
      </c>
      <c r="H106" s="1" t="s">
        <v>6</v>
      </c>
      <c r="I106" s="1" t="s">
        <v>7</v>
      </c>
      <c r="J106" s="15" t="s">
        <v>8</v>
      </c>
      <c r="K106" s="1" t="s">
        <v>39</v>
      </c>
      <c r="L106" s="1" t="s">
        <v>5</v>
      </c>
    </row>
    <row r="107" spans="2:16" x14ac:dyDescent="0.25"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4.0000000000000018</v>
      </c>
      <c r="J107" s="15">
        <v>1.9999333355554807</v>
      </c>
      <c r="K107" s="1">
        <v>0</v>
      </c>
      <c r="L107" s="1">
        <v>116.00013332888904</v>
      </c>
    </row>
    <row r="108" spans="2:16" x14ac:dyDescent="0.25">
      <c r="B108" s="1">
        <v>1</v>
      </c>
      <c r="C108" s="1">
        <v>0</v>
      </c>
      <c r="D108" s="1">
        <v>1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5">
        <v>-0.66664444518516053</v>
      </c>
      <c r="K108" s="1">
        <v>0</v>
      </c>
      <c r="L108" s="1">
        <v>3.3332888903703206</v>
      </c>
    </row>
    <row r="109" spans="2:16" x14ac:dyDescent="0.25">
      <c r="B109" s="1">
        <v>2</v>
      </c>
      <c r="C109" s="1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-1</v>
      </c>
      <c r="J109" s="15">
        <v>0.99996666777774068</v>
      </c>
      <c r="K109" s="1">
        <v>0</v>
      </c>
      <c r="L109" s="1">
        <v>4.0000666644445184</v>
      </c>
    </row>
    <row r="110" spans="2:16" x14ac:dyDescent="0.25">
      <c r="B110" s="1">
        <v>3</v>
      </c>
      <c r="C110" s="1">
        <v>0</v>
      </c>
      <c r="D110" s="1">
        <v>0</v>
      </c>
      <c r="E110" s="1">
        <v>1</v>
      </c>
      <c r="F110" s="1">
        <v>0</v>
      </c>
      <c r="G110" s="1">
        <v>0</v>
      </c>
      <c r="H110" s="1">
        <v>0</v>
      </c>
      <c r="I110" s="1">
        <v>-4</v>
      </c>
      <c r="J110" s="15">
        <v>2.9999000033332224</v>
      </c>
      <c r="K110" s="1">
        <v>0</v>
      </c>
      <c r="L110" s="1">
        <v>1.9999333355591453E-4</v>
      </c>
    </row>
    <row r="111" spans="2:16" x14ac:dyDescent="0.25">
      <c r="B111" s="1">
        <v>4</v>
      </c>
      <c r="C111" s="1">
        <v>0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-3</v>
      </c>
      <c r="J111" s="15">
        <v>1.9999333355554814</v>
      </c>
      <c r="K111" s="1">
        <v>0</v>
      </c>
      <c r="L111" s="1">
        <v>1.3332888903727635E-4</v>
      </c>
    </row>
    <row r="112" spans="2:16" x14ac:dyDescent="0.25">
      <c r="B112" s="1">
        <v>5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-2</v>
      </c>
      <c r="J112" s="15">
        <v>0.99996666777774068</v>
      </c>
      <c r="K112" s="1">
        <v>0</v>
      </c>
      <c r="L112" s="1">
        <v>6.6664444518638177E-5</v>
      </c>
    </row>
    <row r="113" spans="2:12" x14ac:dyDescent="0.25">
      <c r="B113" s="1">
        <v>6</v>
      </c>
      <c r="C113" s="1">
        <v>0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6</v>
      </c>
      <c r="J113" s="15">
        <v>-6.3331222292590246</v>
      </c>
      <c r="K113" s="1">
        <v>0</v>
      </c>
      <c r="L113" s="1">
        <v>3.6662444585180487</v>
      </c>
    </row>
    <row r="114" spans="2:12" x14ac:dyDescent="0.25">
      <c r="B114" s="15">
        <v>7</v>
      </c>
      <c r="C114" s="15">
        <v>0</v>
      </c>
      <c r="D114" s="15">
        <v>0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-0.33339999999999997</v>
      </c>
      <c r="K114" s="15">
        <v>1</v>
      </c>
      <c r="L114" s="15">
        <v>-0.33329999999999999</v>
      </c>
    </row>
    <row r="115" spans="2:12" x14ac:dyDescent="0.25">
      <c r="B115" s="1" t="s">
        <v>21</v>
      </c>
      <c r="J115" s="15"/>
    </row>
    <row r="117" spans="2:12" x14ac:dyDescent="0.25">
      <c r="C117" s="1" t="s">
        <v>0</v>
      </c>
      <c r="D117" s="1" t="s">
        <v>1</v>
      </c>
      <c r="E117" s="1" t="s">
        <v>2</v>
      </c>
      <c r="F117" s="1" t="s">
        <v>3</v>
      </c>
      <c r="G117" s="1" t="s">
        <v>4</v>
      </c>
      <c r="H117" s="1" t="s">
        <v>6</v>
      </c>
      <c r="I117" s="15" t="s">
        <v>7</v>
      </c>
      <c r="J117" s="1" t="s">
        <v>8</v>
      </c>
      <c r="K117" s="1" t="s">
        <v>39</v>
      </c>
      <c r="L117" s="1" t="s">
        <v>5</v>
      </c>
    </row>
    <row r="118" spans="2:12" x14ac:dyDescent="0.25">
      <c r="B118" s="1">
        <v>0</v>
      </c>
      <c r="C118" s="1">
        <f>C107-$J107*C$125</f>
        <v>0</v>
      </c>
      <c r="D118" s="1">
        <f t="shared" ref="D118:L118" si="18">D107-$J107*D$125</f>
        <v>0</v>
      </c>
      <c r="E118" s="1">
        <f t="shared" si="18"/>
        <v>0</v>
      </c>
      <c r="F118" s="1">
        <f t="shared" si="18"/>
        <v>0</v>
      </c>
      <c r="G118" s="1">
        <f t="shared" si="18"/>
        <v>0</v>
      </c>
      <c r="H118" s="1">
        <f t="shared" si="18"/>
        <v>0</v>
      </c>
      <c r="I118" s="15">
        <f t="shared" si="18"/>
        <v>4.0000000000000018</v>
      </c>
      <c r="J118" s="1">
        <f t="shared" si="18"/>
        <v>0</v>
      </c>
      <c r="K118" s="1">
        <f t="shared" si="18"/>
        <v>5.998600286609121</v>
      </c>
      <c r="L118" s="1">
        <f t="shared" si="18"/>
        <v>114.00079985336221</v>
      </c>
    </row>
    <row r="119" spans="2:12" x14ac:dyDescent="0.25">
      <c r="B119" s="1">
        <v>1</v>
      </c>
      <c r="C119" s="1">
        <f t="shared" ref="C119:L125" si="19">C108-$J108*C$125</f>
        <v>0</v>
      </c>
      <c r="D119" s="1">
        <f t="shared" si="19"/>
        <v>1</v>
      </c>
      <c r="E119" s="1">
        <f t="shared" si="19"/>
        <v>0</v>
      </c>
      <c r="F119" s="1">
        <f t="shared" si="19"/>
        <v>0</v>
      </c>
      <c r="G119" s="1">
        <f t="shared" si="19"/>
        <v>0</v>
      </c>
      <c r="H119" s="1">
        <f t="shared" si="19"/>
        <v>0</v>
      </c>
      <c r="I119" s="15">
        <f t="shared" si="19"/>
        <v>1</v>
      </c>
      <c r="J119" s="1">
        <f t="shared" si="19"/>
        <v>0</v>
      </c>
      <c r="K119" s="1">
        <f t="shared" si="19"/>
        <v>-1.999533428869708</v>
      </c>
      <c r="L119" s="1">
        <f t="shared" si="19"/>
        <v>3.999733382212594</v>
      </c>
    </row>
    <row r="120" spans="2:12" x14ac:dyDescent="0.25">
      <c r="B120" s="1">
        <v>2</v>
      </c>
      <c r="C120" s="1">
        <f t="shared" si="19"/>
        <v>1</v>
      </c>
      <c r="D120" s="1">
        <f t="shared" si="19"/>
        <v>0</v>
      </c>
      <c r="E120" s="1">
        <f t="shared" si="19"/>
        <v>0</v>
      </c>
      <c r="F120" s="1">
        <f t="shared" si="19"/>
        <v>0</v>
      </c>
      <c r="G120" s="1">
        <f t="shared" si="19"/>
        <v>0</v>
      </c>
      <c r="H120" s="1">
        <f t="shared" si="19"/>
        <v>0</v>
      </c>
      <c r="I120" s="15">
        <f t="shared" si="19"/>
        <v>-1</v>
      </c>
      <c r="J120" s="1">
        <f t="shared" si="19"/>
        <v>0</v>
      </c>
      <c r="K120" s="1">
        <f t="shared" si="19"/>
        <v>2.9993001433045614</v>
      </c>
      <c r="L120" s="1">
        <f t="shared" si="19"/>
        <v>3.0003999266811081</v>
      </c>
    </row>
    <row r="121" spans="2:12" x14ac:dyDescent="0.25">
      <c r="B121" s="15">
        <v>3</v>
      </c>
      <c r="C121" s="15">
        <f t="shared" si="19"/>
        <v>0</v>
      </c>
      <c r="D121" s="15">
        <f t="shared" si="19"/>
        <v>0</v>
      </c>
      <c r="E121" s="15">
        <f t="shared" si="19"/>
        <v>1</v>
      </c>
      <c r="F121" s="15">
        <f t="shared" si="19"/>
        <v>0</v>
      </c>
      <c r="G121" s="15">
        <f t="shared" si="19"/>
        <v>0</v>
      </c>
      <c r="H121" s="15">
        <f t="shared" si="19"/>
        <v>0</v>
      </c>
      <c r="I121" s="15">
        <f t="shared" si="19"/>
        <v>-4</v>
      </c>
      <c r="J121" s="15">
        <f t="shared" si="19"/>
        <v>0</v>
      </c>
      <c r="K121" s="15">
        <f t="shared" si="19"/>
        <v>8.9979004299136864</v>
      </c>
      <c r="L121" s="15">
        <f t="shared" si="19"/>
        <v>-2.9988002199566752</v>
      </c>
    </row>
    <row r="122" spans="2:12" x14ac:dyDescent="0.25">
      <c r="B122" s="1">
        <v>4</v>
      </c>
      <c r="C122" s="1">
        <f t="shared" si="19"/>
        <v>0</v>
      </c>
      <c r="D122" s="1">
        <f t="shared" si="19"/>
        <v>0</v>
      </c>
      <c r="E122" s="1">
        <f t="shared" si="19"/>
        <v>0</v>
      </c>
      <c r="F122" s="1">
        <f t="shared" si="19"/>
        <v>0</v>
      </c>
      <c r="G122" s="1">
        <f t="shared" si="19"/>
        <v>1</v>
      </c>
      <c r="H122" s="1">
        <f t="shared" si="19"/>
        <v>0</v>
      </c>
      <c r="I122" s="15">
        <f t="shared" si="19"/>
        <v>-3</v>
      </c>
      <c r="J122" s="1">
        <f t="shared" si="19"/>
        <v>0</v>
      </c>
      <c r="K122" s="1">
        <f t="shared" si="19"/>
        <v>5.9986002866091228</v>
      </c>
      <c r="L122" s="1">
        <f t="shared" si="19"/>
        <v>-1.9992001466377833</v>
      </c>
    </row>
    <row r="123" spans="2:12" x14ac:dyDescent="0.25">
      <c r="B123" s="1">
        <v>5</v>
      </c>
      <c r="C123" s="1">
        <f t="shared" si="19"/>
        <v>0</v>
      </c>
      <c r="D123" s="1">
        <f t="shared" si="19"/>
        <v>0</v>
      </c>
      <c r="E123" s="1">
        <f t="shared" si="19"/>
        <v>0</v>
      </c>
      <c r="F123" s="1">
        <f t="shared" si="19"/>
        <v>0</v>
      </c>
      <c r="G123" s="1">
        <f t="shared" si="19"/>
        <v>0</v>
      </c>
      <c r="H123" s="1">
        <f t="shared" si="19"/>
        <v>1</v>
      </c>
      <c r="I123" s="15">
        <f t="shared" si="19"/>
        <v>-2</v>
      </c>
      <c r="J123" s="1">
        <f t="shared" si="19"/>
        <v>0</v>
      </c>
      <c r="K123" s="1">
        <f t="shared" si="19"/>
        <v>2.9993001433045614</v>
      </c>
      <c r="L123" s="1">
        <f t="shared" si="19"/>
        <v>-0.99960007331889167</v>
      </c>
    </row>
    <row r="124" spans="2:12" x14ac:dyDescent="0.25">
      <c r="B124" s="1">
        <v>6</v>
      </c>
      <c r="C124" s="1">
        <f t="shared" si="19"/>
        <v>0</v>
      </c>
      <c r="D124" s="1">
        <f t="shared" si="19"/>
        <v>0</v>
      </c>
      <c r="E124" s="1">
        <f t="shared" si="19"/>
        <v>0</v>
      </c>
      <c r="F124" s="1">
        <f t="shared" si="19"/>
        <v>1</v>
      </c>
      <c r="G124" s="1">
        <f t="shared" si="19"/>
        <v>0</v>
      </c>
      <c r="H124" s="1">
        <f t="shared" si="19"/>
        <v>0</v>
      </c>
      <c r="I124" s="15">
        <f t="shared" si="19"/>
        <v>6</v>
      </c>
      <c r="J124" s="1">
        <f t="shared" si="19"/>
        <v>0</v>
      </c>
      <c r="K124" s="1">
        <f t="shared" si="19"/>
        <v>-18.995567574262225</v>
      </c>
      <c r="L124" s="1">
        <f t="shared" si="19"/>
        <v>9.997467131019647</v>
      </c>
    </row>
    <row r="125" spans="2:12" x14ac:dyDescent="0.25">
      <c r="B125" s="1">
        <v>7</v>
      </c>
      <c r="C125" s="1">
        <f>C114/$J$114</f>
        <v>0</v>
      </c>
      <c r="D125" s="1">
        <f t="shared" ref="D125:L125" si="20">D114/$J$114</f>
        <v>0</v>
      </c>
      <c r="E125" s="1">
        <f t="shared" si="20"/>
        <v>0</v>
      </c>
      <c r="F125" s="1">
        <f t="shared" si="20"/>
        <v>0</v>
      </c>
      <c r="G125" s="1">
        <f t="shared" si="20"/>
        <v>0</v>
      </c>
      <c r="H125" s="1">
        <f t="shared" si="20"/>
        <v>0</v>
      </c>
      <c r="I125" s="15">
        <f t="shared" si="20"/>
        <v>0</v>
      </c>
      <c r="J125" s="1">
        <f t="shared" si="20"/>
        <v>1</v>
      </c>
      <c r="K125" s="1">
        <f t="shared" si="20"/>
        <v>-2.9994001199760052</v>
      </c>
      <c r="L125" s="1">
        <f t="shared" si="20"/>
        <v>0.99970005998800249</v>
      </c>
    </row>
    <row r="126" spans="2:12" x14ac:dyDescent="0.25">
      <c r="B126" s="1" t="s">
        <v>21</v>
      </c>
      <c r="I126" s="15"/>
    </row>
    <row r="128" spans="2:12" x14ac:dyDescent="0.25">
      <c r="C128" s="1" t="s">
        <v>0</v>
      </c>
      <c r="D128" s="1" t="s">
        <v>1</v>
      </c>
      <c r="E128" s="1" t="s">
        <v>2</v>
      </c>
      <c r="F128" s="1" t="s">
        <v>3</v>
      </c>
      <c r="G128" s="1" t="s">
        <v>4</v>
      </c>
      <c r="H128" s="1" t="s">
        <v>6</v>
      </c>
      <c r="I128" s="1" t="s">
        <v>7</v>
      </c>
      <c r="J128" s="1" t="s">
        <v>8</v>
      </c>
      <c r="K128" s="1" t="s">
        <v>39</v>
      </c>
      <c r="L128" s="1" t="s">
        <v>5</v>
      </c>
    </row>
    <row r="129" spans="2:15" x14ac:dyDescent="0.25">
      <c r="B129" s="1">
        <v>0</v>
      </c>
      <c r="C129" s="1">
        <f>C118-$I118*C$132</f>
        <v>0</v>
      </c>
      <c r="D129" s="1">
        <f t="shared" ref="D129:L129" si="21">D118-$I118*D$132</f>
        <v>0</v>
      </c>
      <c r="E129" s="1">
        <f t="shared" si="21"/>
        <v>1.0000000000000004</v>
      </c>
      <c r="F129" s="1">
        <f t="shared" si="21"/>
        <v>0</v>
      </c>
      <c r="G129" s="1">
        <f t="shared" si="21"/>
        <v>0</v>
      </c>
      <c r="H129" s="1">
        <f t="shared" si="21"/>
        <v>0</v>
      </c>
      <c r="I129" s="1">
        <f t="shared" si="21"/>
        <v>0</v>
      </c>
      <c r="J129" s="1">
        <f t="shared" si="21"/>
        <v>0</v>
      </c>
      <c r="K129" s="1">
        <f t="shared" si="21"/>
        <v>14.99650071652281</v>
      </c>
      <c r="L129" s="1">
        <f t="shared" si="21"/>
        <v>111.00199963340553</v>
      </c>
    </row>
    <row r="130" spans="2:15" x14ac:dyDescent="0.25">
      <c r="B130" s="17">
        <v>1</v>
      </c>
      <c r="C130" s="17">
        <f t="shared" ref="C130:L136" si="22">C119-$I119*C$132</f>
        <v>0</v>
      </c>
      <c r="D130" s="17">
        <f t="shared" si="22"/>
        <v>1</v>
      </c>
      <c r="E130" s="18">
        <f t="shared" si="22"/>
        <v>0.25</v>
      </c>
      <c r="F130" s="18">
        <f t="shared" si="22"/>
        <v>0</v>
      </c>
      <c r="G130" s="18">
        <f t="shared" si="22"/>
        <v>0</v>
      </c>
      <c r="H130" s="18">
        <f t="shared" si="22"/>
        <v>0</v>
      </c>
      <c r="I130" s="18">
        <f t="shared" si="22"/>
        <v>0</v>
      </c>
      <c r="J130" s="18">
        <f t="shared" si="22"/>
        <v>0</v>
      </c>
      <c r="K130" s="18">
        <f t="shared" si="22"/>
        <v>0.24994167860871364</v>
      </c>
      <c r="L130" s="18">
        <f t="shared" si="22"/>
        <v>3.2500333272234254</v>
      </c>
      <c r="N130" s="5">
        <f>L130-3</f>
        <v>0.25003332722342542</v>
      </c>
      <c r="O130" s="18">
        <f>0.5-N130</f>
        <v>0.24996667277657458</v>
      </c>
    </row>
    <row r="131" spans="2:15" x14ac:dyDescent="0.25">
      <c r="B131" s="1">
        <v>2</v>
      </c>
      <c r="C131" s="1">
        <f t="shared" si="22"/>
        <v>1</v>
      </c>
      <c r="D131" s="1">
        <f t="shared" si="22"/>
        <v>0</v>
      </c>
      <c r="E131" s="1">
        <f t="shared" si="22"/>
        <v>-0.25</v>
      </c>
      <c r="F131" s="1">
        <f t="shared" si="22"/>
        <v>0</v>
      </c>
      <c r="G131" s="1">
        <f t="shared" si="22"/>
        <v>0</v>
      </c>
      <c r="H131" s="1">
        <f t="shared" si="22"/>
        <v>0</v>
      </c>
      <c r="I131" s="1">
        <f t="shared" si="22"/>
        <v>0</v>
      </c>
      <c r="J131" s="1">
        <f t="shared" si="22"/>
        <v>0</v>
      </c>
      <c r="K131" s="1">
        <f t="shared" si="22"/>
        <v>0.7498250358261398</v>
      </c>
      <c r="L131" s="1">
        <f t="shared" si="22"/>
        <v>3.7500999816702771</v>
      </c>
      <c r="N131" s="5">
        <f>L131-3</f>
        <v>0.75009998167027714</v>
      </c>
      <c r="O131" s="5">
        <f>N131-0.5</f>
        <v>0.25009998167027714</v>
      </c>
    </row>
    <row r="132" spans="2:15" x14ac:dyDescent="0.25">
      <c r="B132" s="1">
        <v>3</v>
      </c>
      <c r="C132" s="1">
        <f>C121/$I$121</f>
        <v>0</v>
      </c>
      <c r="D132" s="1">
        <f t="shared" ref="D132:L132" si="23">D121/$I$121</f>
        <v>0</v>
      </c>
      <c r="E132" s="1">
        <f t="shared" si="23"/>
        <v>-0.25</v>
      </c>
      <c r="F132" s="1">
        <f t="shared" si="23"/>
        <v>0</v>
      </c>
      <c r="G132" s="1">
        <f t="shared" si="23"/>
        <v>0</v>
      </c>
      <c r="H132" s="1">
        <f t="shared" si="23"/>
        <v>0</v>
      </c>
      <c r="I132" s="1">
        <f t="shared" si="23"/>
        <v>1</v>
      </c>
      <c r="J132" s="1">
        <f t="shared" si="23"/>
        <v>0</v>
      </c>
      <c r="K132" s="1">
        <f t="shared" si="23"/>
        <v>-2.2494751074784216</v>
      </c>
      <c r="L132" s="1">
        <f t="shared" si="23"/>
        <v>0.74970005498916881</v>
      </c>
    </row>
    <row r="133" spans="2:15" x14ac:dyDescent="0.25">
      <c r="B133" s="1">
        <v>4</v>
      </c>
      <c r="C133" s="1">
        <f t="shared" si="22"/>
        <v>0</v>
      </c>
      <c r="D133" s="1">
        <f t="shared" si="22"/>
        <v>0</v>
      </c>
      <c r="E133" s="1">
        <f t="shared" si="22"/>
        <v>-0.75</v>
      </c>
      <c r="F133" s="1">
        <f t="shared" si="22"/>
        <v>0</v>
      </c>
      <c r="G133" s="1">
        <f t="shared" si="22"/>
        <v>1</v>
      </c>
      <c r="H133" s="1">
        <f t="shared" si="22"/>
        <v>0</v>
      </c>
      <c r="I133" s="1">
        <f t="shared" si="22"/>
        <v>0</v>
      </c>
      <c r="J133" s="1">
        <f t="shared" si="22"/>
        <v>0</v>
      </c>
      <c r="K133" s="1">
        <f t="shared" si="22"/>
        <v>-0.74982503582614246</v>
      </c>
      <c r="L133" s="1">
        <f t="shared" si="22"/>
        <v>0.24990001832972331</v>
      </c>
    </row>
    <row r="134" spans="2:15" x14ac:dyDescent="0.25">
      <c r="B134" s="1">
        <v>5</v>
      </c>
      <c r="C134" s="1">
        <f t="shared" si="22"/>
        <v>0</v>
      </c>
      <c r="D134" s="1">
        <f t="shared" si="22"/>
        <v>0</v>
      </c>
      <c r="E134" s="1">
        <f t="shared" si="22"/>
        <v>-0.5</v>
      </c>
      <c r="F134" s="1">
        <f t="shared" si="22"/>
        <v>0</v>
      </c>
      <c r="G134" s="1">
        <f t="shared" si="22"/>
        <v>0</v>
      </c>
      <c r="H134" s="1">
        <f t="shared" si="22"/>
        <v>1</v>
      </c>
      <c r="I134" s="1">
        <f t="shared" si="22"/>
        <v>0</v>
      </c>
      <c r="J134" s="1">
        <f t="shared" si="22"/>
        <v>0</v>
      </c>
      <c r="K134" s="1">
        <f t="shared" si="22"/>
        <v>-1.4996500716522818</v>
      </c>
      <c r="L134" s="1">
        <f t="shared" si="22"/>
        <v>0.49980003665944595</v>
      </c>
    </row>
    <row r="135" spans="2:15" x14ac:dyDescent="0.25">
      <c r="B135" s="1">
        <v>6</v>
      </c>
      <c r="C135" s="1">
        <f t="shared" si="22"/>
        <v>0</v>
      </c>
      <c r="D135" s="1">
        <f t="shared" si="22"/>
        <v>0</v>
      </c>
      <c r="E135" s="1">
        <f t="shared" si="22"/>
        <v>1.5</v>
      </c>
      <c r="F135" s="1">
        <f t="shared" si="22"/>
        <v>1</v>
      </c>
      <c r="G135" s="1">
        <f t="shared" si="22"/>
        <v>0</v>
      </c>
      <c r="H135" s="1">
        <f t="shared" si="22"/>
        <v>0</v>
      </c>
      <c r="I135" s="1">
        <f t="shared" si="22"/>
        <v>0</v>
      </c>
      <c r="J135" s="1">
        <f t="shared" si="22"/>
        <v>0</v>
      </c>
      <c r="K135" s="1">
        <f t="shared" si="22"/>
        <v>-5.4987169293916942</v>
      </c>
      <c r="L135" s="1">
        <f t="shared" si="22"/>
        <v>5.4992668010846337</v>
      </c>
    </row>
    <row r="136" spans="2:15" x14ac:dyDescent="0.25">
      <c r="B136" s="1">
        <v>7</v>
      </c>
      <c r="C136" s="1">
        <f t="shared" si="22"/>
        <v>0</v>
      </c>
      <c r="D136" s="1">
        <f t="shared" si="22"/>
        <v>0</v>
      </c>
      <c r="E136" s="1">
        <f t="shared" si="22"/>
        <v>0</v>
      </c>
      <c r="F136" s="1">
        <f t="shared" si="22"/>
        <v>0</v>
      </c>
      <c r="G136" s="1">
        <f t="shared" si="22"/>
        <v>0</v>
      </c>
      <c r="H136" s="1">
        <f t="shared" si="22"/>
        <v>0</v>
      </c>
      <c r="I136" s="1">
        <f t="shared" si="22"/>
        <v>0</v>
      </c>
      <c r="J136" s="1">
        <f t="shared" si="22"/>
        <v>1</v>
      </c>
      <c r="K136" s="1">
        <f t="shared" si="22"/>
        <v>-2.9994001199760052</v>
      </c>
      <c r="L136" s="1">
        <f t="shared" si="22"/>
        <v>0.99970005998800249</v>
      </c>
    </row>
    <row r="138" spans="2:15" x14ac:dyDescent="0.25">
      <c r="B138" s="1" t="s">
        <v>41</v>
      </c>
    </row>
    <row r="139" spans="2:15" x14ac:dyDescent="0.25">
      <c r="B139" s="1" t="s">
        <v>40</v>
      </c>
    </row>
    <row r="140" spans="2:15" x14ac:dyDescent="0.25">
      <c r="B140" s="1" t="s">
        <v>42</v>
      </c>
    </row>
    <row r="141" spans="2:15" x14ac:dyDescent="0.25">
      <c r="B141" s="1" t="s">
        <v>43</v>
      </c>
    </row>
    <row r="142" spans="2:15" x14ac:dyDescent="0.25">
      <c r="B142" s="6" t="s">
        <v>44</v>
      </c>
    </row>
    <row r="143" spans="2:15" x14ac:dyDescent="0.25">
      <c r="B143" s="6" t="s">
        <v>45</v>
      </c>
    </row>
    <row r="145" spans="2:13" x14ac:dyDescent="0.25">
      <c r="C145" s="1" t="s">
        <v>0</v>
      </c>
      <c r="D145" s="1" t="s">
        <v>1</v>
      </c>
      <c r="E145" s="17" t="s">
        <v>2</v>
      </c>
      <c r="F145" s="1" t="s">
        <v>3</v>
      </c>
      <c r="G145" s="1" t="s">
        <v>4</v>
      </c>
      <c r="H145" s="1" t="s">
        <v>6</v>
      </c>
      <c r="I145" s="1" t="s">
        <v>7</v>
      </c>
      <c r="J145" s="1" t="s">
        <v>8</v>
      </c>
      <c r="K145" s="1" t="s">
        <v>39</v>
      </c>
      <c r="L145" s="1" t="s">
        <v>46</v>
      </c>
      <c r="M145" s="1" t="s">
        <v>5</v>
      </c>
    </row>
    <row r="146" spans="2:13" x14ac:dyDescent="0.25">
      <c r="B146" s="1">
        <v>0</v>
      </c>
      <c r="C146" s="1">
        <v>0</v>
      </c>
      <c r="D146" s="1">
        <v>0</v>
      </c>
      <c r="E146" s="17">
        <v>1.0000000000000004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14.99650071652281</v>
      </c>
      <c r="M146" s="1">
        <v>111.00199963340553</v>
      </c>
    </row>
    <row r="147" spans="2:13" x14ac:dyDescent="0.25">
      <c r="B147" s="1">
        <v>1</v>
      </c>
      <c r="C147" s="1">
        <v>0</v>
      </c>
      <c r="D147" s="1">
        <v>1</v>
      </c>
      <c r="E147" s="17">
        <v>0.25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0.24994167860871364</v>
      </c>
      <c r="M147" s="1">
        <v>3.2500333272234254</v>
      </c>
    </row>
    <row r="148" spans="2:13" x14ac:dyDescent="0.25">
      <c r="B148" s="1">
        <v>2</v>
      </c>
      <c r="C148" s="1">
        <v>1</v>
      </c>
      <c r="D148" s="1">
        <v>0</v>
      </c>
      <c r="E148" s="17">
        <v>-0.25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0.7498250358261398</v>
      </c>
      <c r="M148" s="1">
        <v>3.7500999816702771</v>
      </c>
    </row>
    <row r="149" spans="2:13" x14ac:dyDescent="0.25">
      <c r="B149" s="1">
        <v>3</v>
      </c>
      <c r="C149" s="1">
        <v>0</v>
      </c>
      <c r="D149" s="1">
        <v>0</v>
      </c>
      <c r="E149" s="17">
        <v>-0.25</v>
      </c>
      <c r="F149" s="1">
        <v>0</v>
      </c>
      <c r="G149" s="1">
        <v>0</v>
      </c>
      <c r="H149" s="1">
        <v>0</v>
      </c>
      <c r="I149" s="1">
        <v>1</v>
      </c>
      <c r="J149" s="1">
        <v>0</v>
      </c>
      <c r="K149" s="1">
        <v>-2.2494751074784216</v>
      </c>
      <c r="M149" s="1">
        <v>0.74970005498916881</v>
      </c>
    </row>
    <row r="150" spans="2:13" x14ac:dyDescent="0.25">
      <c r="B150" s="1">
        <v>4</v>
      </c>
      <c r="C150" s="1">
        <v>0</v>
      </c>
      <c r="D150" s="1">
        <v>0</v>
      </c>
      <c r="E150" s="17">
        <v>-0.75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-0.74982503582614246</v>
      </c>
      <c r="M150" s="1">
        <v>0.24990001832972331</v>
      </c>
    </row>
    <row r="151" spans="2:13" x14ac:dyDescent="0.25">
      <c r="B151" s="1">
        <v>5</v>
      </c>
      <c r="C151" s="1">
        <v>0</v>
      </c>
      <c r="D151" s="1">
        <v>0</v>
      </c>
      <c r="E151" s="17">
        <v>-0.5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-1.4996500716522818</v>
      </c>
      <c r="M151" s="1">
        <v>0.49980003665944595</v>
      </c>
    </row>
    <row r="152" spans="2:13" x14ac:dyDescent="0.25">
      <c r="B152" s="1">
        <v>6</v>
      </c>
      <c r="C152" s="1">
        <v>0</v>
      </c>
      <c r="D152" s="1">
        <v>0</v>
      </c>
      <c r="E152" s="17">
        <v>1.5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-5.4987169293916942</v>
      </c>
      <c r="M152" s="1">
        <v>5.4992668010846337</v>
      </c>
    </row>
    <row r="153" spans="2:13" x14ac:dyDescent="0.25">
      <c r="B153" s="1">
        <v>7</v>
      </c>
      <c r="C153" s="1">
        <v>0</v>
      </c>
      <c r="D153" s="1">
        <v>0</v>
      </c>
      <c r="E153" s="17">
        <v>0</v>
      </c>
      <c r="F153" s="1">
        <v>0</v>
      </c>
      <c r="G153" s="1">
        <v>0</v>
      </c>
      <c r="H153" s="1">
        <v>0</v>
      </c>
      <c r="I153" s="1">
        <v>0</v>
      </c>
      <c r="J153" s="1">
        <v>1</v>
      </c>
      <c r="K153" s="1">
        <v>-2.9994001199760052</v>
      </c>
      <c r="M153" s="1">
        <v>0.99970005998800249</v>
      </c>
    </row>
    <row r="154" spans="2:13" x14ac:dyDescent="0.25">
      <c r="B154" s="17">
        <v>8</v>
      </c>
      <c r="C154" s="17">
        <v>0</v>
      </c>
      <c r="D154" s="17">
        <v>0</v>
      </c>
      <c r="E154" s="17">
        <v>-0.25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-0.24990000000000001</v>
      </c>
      <c r="L154" s="17">
        <v>1</v>
      </c>
      <c r="M154" s="17">
        <v>-0.25</v>
      </c>
    </row>
    <row r="155" spans="2:13" x14ac:dyDescent="0.25">
      <c r="E155" s="17">
        <f>ABS(E146/E154)</f>
        <v>4.0000000000000018</v>
      </c>
      <c r="K155" s="1">
        <f t="shared" ref="F155:K155" si="24">ABS(K146/K154)</f>
        <v>60.010006868838772</v>
      </c>
    </row>
    <row r="157" spans="2:13" x14ac:dyDescent="0.25">
      <c r="C157" s="17" t="s">
        <v>0</v>
      </c>
      <c r="D157" s="17" t="s">
        <v>1</v>
      </c>
      <c r="E157" s="1" t="s">
        <v>2</v>
      </c>
      <c r="F157" s="1" t="s">
        <v>3</v>
      </c>
      <c r="G157" s="1" t="s">
        <v>4</v>
      </c>
      <c r="H157" s="1" t="s">
        <v>6</v>
      </c>
      <c r="I157" s="1" t="s">
        <v>7</v>
      </c>
      <c r="J157" s="1" t="s">
        <v>8</v>
      </c>
      <c r="K157" s="1" t="s">
        <v>39</v>
      </c>
      <c r="L157" s="1" t="s">
        <v>46</v>
      </c>
      <c r="M157" s="1" t="s">
        <v>5</v>
      </c>
    </row>
    <row r="158" spans="2:13" x14ac:dyDescent="0.25">
      <c r="B158" s="1">
        <v>0</v>
      </c>
      <c r="C158" s="1">
        <f>C146-$E146*C$166</f>
        <v>0</v>
      </c>
      <c r="D158" s="1">
        <f t="shared" ref="D158:M158" si="25">D146-$E146*D$166</f>
        <v>0</v>
      </c>
      <c r="E158" s="1">
        <f t="shared" si="25"/>
        <v>0</v>
      </c>
      <c r="F158" s="1">
        <f t="shared" si="25"/>
        <v>0</v>
      </c>
      <c r="G158" s="1">
        <f t="shared" si="25"/>
        <v>0</v>
      </c>
      <c r="H158" s="1">
        <f t="shared" si="25"/>
        <v>0</v>
      </c>
      <c r="I158" s="1">
        <f t="shared" si="25"/>
        <v>0</v>
      </c>
      <c r="J158" s="1">
        <f t="shared" si="25"/>
        <v>0</v>
      </c>
      <c r="K158" s="1">
        <f t="shared" si="25"/>
        <v>13.996900716522809</v>
      </c>
      <c r="L158" s="1">
        <f t="shared" si="25"/>
        <v>4.0000000000000018</v>
      </c>
      <c r="M158" s="1">
        <f t="shared" si="25"/>
        <v>110.00199963340553</v>
      </c>
    </row>
    <row r="159" spans="2:13" x14ac:dyDescent="0.25">
      <c r="B159" s="1">
        <v>1</v>
      </c>
      <c r="C159" s="1">
        <f t="shared" ref="C159:M165" si="26">C147-$E147*C$166</f>
        <v>0</v>
      </c>
      <c r="D159" s="17">
        <f t="shared" si="26"/>
        <v>1</v>
      </c>
      <c r="E159" s="1">
        <f t="shared" si="26"/>
        <v>0</v>
      </c>
      <c r="F159" s="1">
        <f t="shared" si="26"/>
        <v>0</v>
      </c>
      <c r="G159" s="1">
        <f t="shared" si="26"/>
        <v>0</v>
      </c>
      <c r="H159" s="1">
        <f t="shared" si="26"/>
        <v>0</v>
      </c>
      <c r="I159" s="1">
        <f t="shared" si="26"/>
        <v>0</v>
      </c>
      <c r="J159" s="1">
        <f t="shared" si="26"/>
        <v>0</v>
      </c>
      <c r="K159" s="1">
        <f t="shared" si="26"/>
        <v>4.1678608713624499E-5</v>
      </c>
      <c r="L159" s="1">
        <f t="shared" si="26"/>
        <v>1</v>
      </c>
      <c r="M159" s="17">
        <f t="shared" si="26"/>
        <v>3.0000333272234254</v>
      </c>
    </row>
    <row r="160" spans="2:13" x14ac:dyDescent="0.25">
      <c r="B160" s="1">
        <v>2</v>
      </c>
      <c r="C160" s="17">
        <f t="shared" si="26"/>
        <v>1</v>
      </c>
      <c r="D160" s="1">
        <f t="shared" si="26"/>
        <v>0</v>
      </c>
      <c r="E160" s="1">
        <f t="shared" si="26"/>
        <v>0</v>
      </c>
      <c r="F160" s="1">
        <f t="shared" si="26"/>
        <v>0</v>
      </c>
      <c r="G160" s="1">
        <f t="shared" si="26"/>
        <v>0</v>
      </c>
      <c r="H160" s="1">
        <f t="shared" si="26"/>
        <v>0</v>
      </c>
      <c r="I160" s="1">
        <f t="shared" si="26"/>
        <v>0</v>
      </c>
      <c r="J160" s="1">
        <f t="shared" si="26"/>
        <v>0</v>
      </c>
      <c r="K160" s="1">
        <f t="shared" si="26"/>
        <v>0.99972503582613981</v>
      </c>
      <c r="L160" s="1">
        <f t="shared" si="26"/>
        <v>-1</v>
      </c>
      <c r="M160" s="17">
        <f t="shared" si="26"/>
        <v>4.0000999816702771</v>
      </c>
    </row>
    <row r="161" spans="2:13" x14ac:dyDescent="0.25">
      <c r="B161" s="1">
        <v>3</v>
      </c>
      <c r="C161" s="1">
        <f t="shared" si="26"/>
        <v>0</v>
      </c>
      <c r="D161" s="1">
        <f t="shared" si="26"/>
        <v>0</v>
      </c>
      <c r="E161" s="1">
        <f t="shared" si="26"/>
        <v>0</v>
      </c>
      <c r="F161" s="1">
        <f t="shared" si="26"/>
        <v>0</v>
      </c>
      <c r="G161" s="1">
        <f t="shared" si="26"/>
        <v>0</v>
      </c>
      <c r="H161" s="1">
        <f t="shared" si="26"/>
        <v>0</v>
      </c>
      <c r="I161" s="1">
        <f t="shared" si="26"/>
        <v>1</v>
      </c>
      <c r="J161" s="1">
        <f t="shared" si="26"/>
        <v>0</v>
      </c>
      <c r="K161" s="1">
        <f t="shared" si="26"/>
        <v>-1.9995751074784216</v>
      </c>
      <c r="L161" s="1">
        <f t="shared" si="26"/>
        <v>-1</v>
      </c>
      <c r="M161" s="1">
        <f t="shared" si="26"/>
        <v>0.99970005498916881</v>
      </c>
    </row>
    <row r="162" spans="2:13" x14ac:dyDescent="0.25">
      <c r="B162" s="1">
        <v>4</v>
      </c>
      <c r="C162" s="1">
        <f t="shared" si="26"/>
        <v>0</v>
      </c>
      <c r="D162" s="1">
        <f t="shared" si="26"/>
        <v>0</v>
      </c>
      <c r="E162" s="1">
        <f t="shared" si="26"/>
        <v>0</v>
      </c>
      <c r="F162" s="1">
        <f t="shared" si="26"/>
        <v>0</v>
      </c>
      <c r="G162" s="1">
        <f t="shared" si="26"/>
        <v>1</v>
      </c>
      <c r="H162" s="1">
        <f t="shared" si="26"/>
        <v>0</v>
      </c>
      <c r="I162" s="1">
        <f t="shared" si="26"/>
        <v>0</v>
      </c>
      <c r="J162" s="1">
        <f t="shared" si="26"/>
        <v>0</v>
      </c>
      <c r="K162" s="1">
        <f t="shared" si="26"/>
        <v>-1.2503582614242781E-4</v>
      </c>
      <c r="L162" s="1">
        <f t="shared" si="26"/>
        <v>-3</v>
      </c>
      <c r="M162" s="1">
        <f t="shared" si="26"/>
        <v>0.99990001832972331</v>
      </c>
    </row>
    <row r="163" spans="2:13" x14ac:dyDescent="0.25">
      <c r="B163" s="1">
        <v>5</v>
      </c>
      <c r="C163" s="1">
        <f t="shared" si="26"/>
        <v>0</v>
      </c>
      <c r="D163" s="1">
        <f t="shared" si="26"/>
        <v>0</v>
      </c>
      <c r="E163" s="1">
        <f t="shared" si="26"/>
        <v>0</v>
      </c>
      <c r="F163" s="1">
        <f t="shared" si="26"/>
        <v>0</v>
      </c>
      <c r="G163" s="1">
        <f t="shared" si="26"/>
        <v>0</v>
      </c>
      <c r="H163" s="1">
        <f t="shared" si="26"/>
        <v>1</v>
      </c>
      <c r="I163" s="1">
        <f t="shared" si="26"/>
        <v>0</v>
      </c>
      <c r="J163" s="1">
        <f t="shared" si="26"/>
        <v>0</v>
      </c>
      <c r="K163" s="1">
        <f t="shared" si="26"/>
        <v>-0.99985007165228179</v>
      </c>
      <c r="L163" s="1">
        <f t="shared" si="26"/>
        <v>-2</v>
      </c>
      <c r="M163" s="1">
        <f t="shared" si="26"/>
        <v>0.99980003665944595</v>
      </c>
    </row>
    <row r="164" spans="2:13" x14ac:dyDescent="0.25">
      <c r="B164" s="1">
        <v>6</v>
      </c>
      <c r="C164" s="1">
        <f t="shared" si="26"/>
        <v>0</v>
      </c>
      <c r="D164" s="1">
        <f t="shared" si="26"/>
        <v>0</v>
      </c>
      <c r="E164" s="1">
        <f t="shared" si="26"/>
        <v>0</v>
      </c>
      <c r="F164" s="1">
        <f t="shared" si="26"/>
        <v>1</v>
      </c>
      <c r="G164" s="1">
        <f t="shared" si="26"/>
        <v>0</v>
      </c>
      <c r="H164" s="1">
        <f t="shared" si="26"/>
        <v>0</v>
      </c>
      <c r="I164" s="1">
        <f t="shared" si="26"/>
        <v>0</v>
      </c>
      <c r="J164" s="1">
        <f t="shared" si="26"/>
        <v>0</v>
      </c>
      <c r="K164" s="1">
        <f t="shared" si="26"/>
        <v>-6.9981169293916938</v>
      </c>
      <c r="L164" s="1">
        <f t="shared" si="26"/>
        <v>6</v>
      </c>
      <c r="M164" s="1">
        <f t="shared" si="26"/>
        <v>3.9992668010846337</v>
      </c>
    </row>
    <row r="165" spans="2:13" x14ac:dyDescent="0.25">
      <c r="B165" s="1">
        <v>7</v>
      </c>
      <c r="C165" s="1">
        <f t="shared" si="26"/>
        <v>0</v>
      </c>
      <c r="D165" s="1">
        <f t="shared" si="26"/>
        <v>0</v>
      </c>
      <c r="E165" s="1">
        <f t="shared" si="26"/>
        <v>0</v>
      </c>
      <c r="F165" s="1">
        <f t="shared" si="26"/>
        <v>0</v>
      </c>
      <c r="G165" s="1">
        <f t="shared" si="26"/>
        <v>0</v>
      </c>
      <c r="H165" s="1">
        <f t="shared" si="26"/>
        <v>0</v>
      </c>
      <c r="I165" s="1">
        <f t="shared" si="26"/>
        <v>0</v>
      </c>
      <c r="J165" s="1">
        <f t="shared" si="26"/>
        <v>1</v>
      </c>
      <c r="K165" s="1">
        <f t="shared" si="26"/>
        <v>-2.9994001199760052</v>
      </c>
      <c r="L165" s="1">
        <f t="shared" si="26"/>
        <v>0</v>
      </c>
      <c r="M165" s="1">
        <f t="shared" si="26"/>
        <v>0.99970005998800249</v>
      </c>
    </row>
    <row r="166" spans="2:13" x14ac:dyDescent="0.25">
      <c r="B166" s="1">
        <v>8</v>
      </c>
      <c r="C166" s="1">
        <f>C154/$E$154</f>
        <v>0</v>
      </c>
      <c r="D166" s="1">
        <f t="shared" ref="D166:L166" si="27">D154/$E$154</f>
        <v>0</v>
      </c>
      <c r="E166" s="1">
        <f t="shared" si="27"/>
        <v>1</v>
      </c>
      <c r="F166" s="1">
        <f t="shared" si="27"/>
        <v>0</v>
      </c>
      <c r="G166" s="1">
        <f t="shared" si="27"/>
        <v>0</v>
      </c>
      <c r="H166" s="1">
        <f t="shared" si="27"/>
        <v>0</v>
      </c>
      <c r="I166" s="1">
        <f t="shared" si="27"/>
        <v>0</v>
      </c>
      <c r="J166" s="1">
        <f t="shared" si="27"/>
        <v>0</v>
      </c>
      <c r="K166" s="1">
        <f t="shared" si="27"/>
        <v>0.99960000000000004</v>
      </c>
      <c r="L166" s="1">
        <f t="shared" si="27"/>
        <v>-4</v>
      </c>
      <c r="M166" s="1">
        <f>M154/$E$154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e1a60f-3350-4a05-95d7-b25b2a175643">
      <Terms xmlns="http://schemas.microsoft.com/office/infopath/2007/PartnerControls"/>
    </lcf76f155ced4ddcb4097134ff3c332f>
    <TaxCatchAll xmlns="52dda859-a9e4-42d9-868d-de8ee1d200c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B7728AE1D21D41AD9B35AAE0A4EC95" ma:contentTypeVersion="17" ma:contentTypeDescription="Create a new document." ma:contentTypeScope="" ma:versionID="70fd6f256f1bf16c6002372cc7597090">
  <xsd:schema xmlns:xsd="http://www.w3.org/2001/XMLSchema" xmlns:xs="http://www.w3.org/2001/XMLSchema" xmlns:p="http://schemas.microsoft.com/office/2006/metadata/properties" xmlns:ns2="52dda859-a9e4-42d9-868d-de8ee1d200c2" xmlns:ns3="d8e1a60f-3350-4a05-95d7-b25b2a175643" targetNamespace="http://schemas.microsoft.com/office/2006/metadata/properties" ma:root="true" ma:fieldsID="33e0aed630b043b1251b270822dc15a4" ns2:_="" ns3:_="">
    <xsd:import namespace="52dda859-a9e4-42d9-868d-de8ee1d200c2"/>
    <xsd:import namespace="d8e1a60f-3350-4a05-95d7-b25b2a1756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dda859-a9e4-42d9-868d-de8ee1d200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8deb48b-0a2b-4e23-9a68-642254c24ba9}" ma:internalName="TaxCatchAll" ma:showField="CatchAllData" ma:web="52dda859-a9e4-42d9-868d-de8ee1d200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e1a60f-3350-4a05-95d7-b25b2a1756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2b4c3-ad89-44e0-9eed-c911eaa683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36FBEC-C620-4C54-AD8D-1D7BB7E0B5C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C220164-8688-4839-BF82-71E1155440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8A386E-339A-423A-9760-431EABCB54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Optimal table</vt:lpstr>
      <vt:lpstr>Cutting plane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Surani Schoeman</dc:creator>
  <cp:lastModifiedBy>Surani Schoeman</cp:lastModifiedBy>
  <dcterms:created xsi:type="dcterms:W3CDTF">2015-04-21T07:20:29Z</dcterms:created>
  <dcterms:modified xsi:type="dcterms:W3CDTF">2021-08-31T11:27:29Z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0x010100DBB7728AE1D21D41AD9B35AAE0A4EC95</vt:lpwstr>
  </property>
</Properties>
</file>