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theme/theme1.xml" ContentType="application/vnd.openxmlformats-officedocument.them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comments2.xml" ContentType="application/vnd.openxmlformats-officedocument.spreadsheetml.comments+xml"/>
  <Override PartName="/xl/comments1.xml" ContentType="application/vnd.openxmlformats-officedocument.spreadsheetml.comment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1"/>
  </bookViews>
  <sheets>
    <sheet name="Integer Programming Model" sheetId="4" r:id="rId1"/>
    <sheet name="Algo - Branch&amp;Bound (Simplex)" sheetId="1" r:id="rId2"/>
    <sheet name="Algo - Cutting Plane" sheetId="5" r:id="rId3"/>
  </sheets>
  <definedNames>
    <definedName name="_xlnm.Print_Area" localSheetId="1">'Algo - Branch&amp;Bound (Simplex)'!$A$1:$AT$108</definedName>
    <definedName name="solver_adj" localSheetId="0" hidden="1">'Integer Programming Model'!$C$26:$D$26</definedName>
    <definedName name="solver_cvg" localSheetId="0" hidden="1">0.0001</definedName>
    <definedName name="solver_drv" localSheetId="0" hidden="1">1</definedName>
    <definedName name="solver_eng" localSheetId="0" hidden="1">2</definedName>
    <definedName name="solver_est" localSheetId="0" hidden="1">1</definedName>
    <definedName name="solver_itr" localSheetId="0" hidden="1">2147483647</definedName>
    <definedName name="solver_lhs1" localSheetId="0" hidden="1">'Integer Programming Model'!$C$26:$D$26</definedName>
    <definedName name="solver_lhs2" localSheetId="0" hidden="1">'Integer Programming Model'!$E$28</definedName>
    <definedName name="solver_lhs3" localSheetId="0" hidden="1">'Integer Programming Model'!$E$29</definedName>
    <definedName name="solver_mip" localSheetId="0" hidden="1">2147483647</definedName>
    <definedName name="solver_mni" localSheetId="0" hidden="1">30</definedName>
    <definedName name="solver_mrt" localSheetId="0" hidden="1">0.075</definedName>
    <definedName name="solver_msl" localSheetId="0" hidden="1">2</definedName>
    <definedName name="solver_neg" localSheetId="0" hidden="1">1</definedName>
    <definedName name="solver_nod" localSheetId="0" hidden="1">2147483647</definedName>
    <definedName name="solver_num" localSheetId="0" hidden="1">3</definedName>
    <definedName name="solver_nwt" localSheetId="0" hidden="1">1</definedName>
    <definedName name="solver_opt" localSheetId="0" hidden="1">'Integer Programming Model'!$E$27</definedName>
    <definedName name="solver_pre" localSheetId="0" hidden="1">0.000001</definedName>
    <definedName name="solver_rbv" localSheetId="0" hidden="1">1</definedName>
    <definedName name="solver_rel1" localSheetId="0" hidden="1">4</definedName>
    <definedName name="solver_rel2" localSheetId="0" hidden="1">1</definedName>
    <definedName name="solver_rel3" localSheetId="0" hidden="1">1</definedName>
    <definedName name="solver_rhs1" localSheetId="0" hidden="1">integer</definedName>
    <definedName name="solver_rhs2" localSheetId="0" hidden="1">'Integer Programming Model'!$G$28</definedName>
    <definedName name="solver_rhs3" localSheetId="0" hidden="1">'Integer Programming Model'!$G$29</definedName>
    <definedName name="solver_rlx" localSheetId="0" hidden="1">2</definedName>
    <definedName name="solver_rsd" localSheetId="0" hidden="1">0</definedName>
    <definedName name="solver_scl" localSheetId="0" hidden="1">1</definedName>
    <definedName name="solver_sho" localSheetId="0" hidden="1">2</definedName>
    <definedName name="solver_ssz" localSheetId="0" hidden="1">100</definedName>
    <definedName name="solver_tim" localSheetId="0" hidden="1">2147483647</definedName>
    <definedName name="solver_tol" localSheetId="0" hidden="1">0.01</definedName>
    <definedName name="solver_typ" localSheetId="0" hidden="1">1</definedName>
    <definedName name="solver_val" localSheetId="0" hidden="1">0</definedName>
    <definedName name="solver_ver" localSheetId="0" hidden="1">3</definedName>
  </definedNames>
  <calcPr calcId="152511"/>
</workbook>
</file>

<file path=xl/calcChain.xml><?xml version="1.0" encoding="utf-8"?>
<calcChain xmlns="http://schemas.openxmlformats.org/spreadsheetml/2006/main">
  <c r="I18" i="1" l="1"/>
  <c r="I19" i="1"/>
  <c r="I13" i="1"/>
  <c r="I14" i="1"/>
  <c r="E28" i="4"/>
  <c r="E29" i="4"/>
  <c r="E27" i="4"/>
  <c r="R68" i="1" l="1"/>
  <c r="S68" i="1"/>
  <c r="T60" i="1"/>
  <c r="O59" i="1"/>
  <c r="O60" i="1" s="1"/>
  <c r="P59" i="1"/>
  <c r="P60" i="1" s="1"/>
  <c r="Q59" i="1"/>
  <c r="Q60" i="1" s="1"/>
  <c r="R59" i="1"/>
  <c r="R60" i="1" s="1"/>
  <c r="S59" i="1"/>
  <c r="S60" i="1" s="1"/>
  <c r="T59" i="1"/>
  <c r="U59" i="1"/>
  <c r="U60" i="1" s="1"/>
  <c r="D59" i="1"/>
  <c r="E59" i="1"/>
  <c r="F59" i="1"/>
  <c r="G59" i="1"/>
  <c r="H59" i="1"/>
  <c r="I59" i="1"/>
  <c r="J59" i="1"/>
  <c r="F42" i="1" l="1"/>
  <c r="D35" i="1"/>
  <c r="E35" i="1"/>
  <c r="F35" i="1"/>
  <c r="G35" i="1"/>
  <c r="H35" i="1"/>
  <c r="I35" i="1"/>
  <c r="Q43" i="1"/>
  <c r="N35" i="1"/>
  <c r="N36" i="1" s="1"/>
  <c r="O35" i="1"/>
  <c r="O36" i="1" s="1"/>
  <c r="P35" i="1"/>
  <c r="P36" i="1" s="1"/>
  <c r="Q35" i="1"/>
  <c r="Q36" i="1" s="1"/>
  <c r="R35" i="1"/>
  <c r="R36" i="1" s="1"/>
  <c r="S35" i="1"/>
  <c r="S36" i="1" s="1"/>
  <c r="AN96" i="1" l="1"/>
  <c r="AD95" i="1"/>
  <c r="H19" i="1" l="1"/>
  <c r="H18" i="1" s="1"/>
  <c r="G19" i="1"/>
  <c r="G17" i="1" s="1"/>
  <c r="F19" i="1"/>
  <c r="F18" i="1" s="1"/>
  <c r="E19" i="1"/>
  <c r="E17" i="1" s="1"/>
  <c r="D19" i="1"/>
  <c r="D17" i="1" s="1"/>
  <c r="H17" i="1"/>
  <c r="F17" i="1"/>
  <c r="D18" i="1" l="1"/>
  <c r="G18" i="1"/>
  <c r="E18" i="1"/>
  <c r="E23" i="1" s="1"/>
  <c r="E24" i="1" s="1"/>
  <c r="I48" i="5"/>
  <c r="I47" i="5" s="1"/>
  <c r="H48" i="5"/>
  <c r="H47" i="5" s="1"/>
  <c r="G48" i="5"/>
  <c r="G45" i="5" s="1"/>
  <c r="F48" i="5"/>
  <c r="F47" i="5" s="1"/>
  <c r="E48" i="5"/>
  <c r="E47" i="5" s="1"/>
  <c r="D48" i="5"/>
  <c r="D47" i="5" s="1"/>
  <c r="I46" i="5"/>
  <c r="E46" i="5"/>
  <c r="D46" i="5"/>
  <c r="D45" i="5"/>
  <c r="G42" i="5"/>
  <c r="F42" i="5"/>
  <c r="H19" i="5"/>
  <c r="G19" i="5"/>
  <c r="G17" i="5" s="1"/>
  <c r="F19" i="5"/>
  <c r="F17" i="5" s="1"/>
  <c r="E19" i="5"/>
  <c r="E17" i="5" s="1"/>
  <c r="D19" i="5"/>
  <c r="D18" i="5" s="1"/>
  <c r="H18" i="5"/>
  <c r="F18" i="5"/>
  <c r="H17" i="5"/>
  <c r="D17" i="5"/>
  <c r="I14" i="5"/>
  <c r="I13" i="5"/>
  <c r="H45" i="5" l="1"/>
  <c r="G46" i="5"/>
  <c r="G47" i="5"/>
  <c r="H46" i="5"/>
  <c r="F46" i="5"/>
  <c r="F23" i="1"/>
  <c r="F24" i="1" s="1"/>
  <c r="E45" i="5"/>
  <c r="I45" i="5"/>
  <c r="D23" i="1"/>
  <c r="D22" i="1" s="1"/>
  <c r="F45" i="5"/>
  <c r="E22" i="1"/>
  <c r="H23" i="1"/>
  <c r="H22" i="1" s="1"/>
  <c r="G23" i="1"/>
  <c r="E18" i="5"/>
  <c r="E23" i="5" s="1"/>
  <c r="E22" i="5" s="1"/>
  <c r="G18" i="5"/>
  <c r="I19" i="5"/>
  <c r="F22" i="1" l="1"/>
  <c r="F23" i="5"/>
  <c r="F24" i="5" s="1"/>
  <c r="G23" i="5"/>
  <c r="G24" i="5" s="1"/>
  <c r="D24" i="1"/>
  <c r="E24" i="5"/>
  <c r="H24" i="1"/>
  <c r="G24" i="1"/>
  <c r="G22" i="1"/>
  <c r="H23" i="5"/>
  <c r="H24" i="5" s="1"/>
  <c r="D23" i="5"/>
  <c r="D22" i="5" s="1"/>
  <c r="I18" i="5"/>
  <c r="H22" i="5"/>
  <c r="F22" i="5"/>
  <c r="D24" i="5"/>
  <c r="AL104" i="1"/>
  <c r="AM104" i="1"/>
  <c r="AN104" i="1"/>
  <c r="AO104" i="1"/>
  <c r="AP104" i="1"/>
  <c r="AQ104" i="1"/>
  <c r="AR104" i="1"/>
  <c r="AK104" i="1"/>
  <c r="AR86" i="1"/>
  <c r="AR87" i="1" s="1"/>
  <c r="AQ86" i="1"/>
  <c r="AQ87" i="1" s="1"/>
  <c r="AP86" i="1"/>
  <c r="AP87" i="1" s="1"/>
  <c r="AO86" i="1"/>
  <c r="AO87" i="1" s="1"/>
  <c r="AN86" i="1"/>
  <c r="AN87" i="1" s="1"/>
  <c r="AM86" i="1"/>
  <c r="AM87" i="1" s="1"/>
  <c r="AL86" i="1"/>
  <c r="AL87" i="1" s="1"/>
  <c r="AK86" i="1"/>
  <c r="AK87" i="1" s="1"/>
  <c r="Z103" i="1"/>
  <c r="AA103" i="1"/>
  <c r="AB103" i="1"/>
  <c r="AC103" i="1"/>
  <c r="AD103" i="1"/>
  <c r="AE103" i="1"/>
  <c r="AF103" i="1"/>
  <c r="Y103" i="1"/>
  <c r="Z86" i="1"/>
  <c r="AA86" i="1"/>
  <c r="AB86" i="1"/>
  <c r="AC86" i="1"/>
  <c r="AD86" i="1"/>
  <c r="AE86" i="1"/>
  <c r="AF86" i="1"/>
  <c r="Y86" i="1"/>
  <c r="P75" i="1"/>
  <c r="Q75" i="1"/>
  <c r="R75" i="1"/>
  <c r="S75" i="1"/>
  <c r="T75" i="1"/>
  <c r="U75" i="1"/>
  <c r="O75" i="1"/>
  <c r="E48" i="1"/>
  <c r="F48" i="1"/>
  <c r="G48" i="1"/>
  <c r="H48" i="1"/>
  <c r="I48" i="1"/>
  <c r="D48" i="1"/>
  <c r="O49" i="1"/>
  <c r="P49" i="1"/>
  <c r="Q49" i="1"/>
  <c r="R49" i="1"/>
  <c r="S49" i="1"/>
  <c r="N49" i="1"/>
  <c r="G22" i="5" l="1"/>
  <c r="N47" i="1" l="1"/>
  <c r="N48" i="1"/>
  <c r="N46" i="1"/>
  <c r="O48" i="1"/>
  <c r="O46" i="1"/>
  <c r="O47" i="1"/>
  <c r="S47" i="1"/>
  <c r="S46" i="1"/>
  <c r="S48" i="1"/>
  <c r="Q46" i="1"/>
  <c r="Q47" i="1"/>
  <c r="Q48" i="1"/>
  <c r="R48" i="1"/>
  <c r="R47" i="1"/>
  <c r="R46" i="1"/>
  <c r="P46" i="1"/>
  <c r="P47" i="1"/>
  <c r="P48" i="1"/>
  <c r="D45" i="1"/>
  <c r="D46" i="1"/>
  <c r="D47" i="1"/>
  <c r="E47" i="1"/>
  <c r="E46" i="1"/>
  <c r="E45" i="1"/>
  <c r="I47" i="1"/>
  <c r="I46" i="1"/>
  <c r="I45" i="1"/>
  <c r="G45" i="1"/>
  <c r="G47" i="1"/>
  <c r="G46" i="1"/>
  <c r="H46" i="1"/>
  <c r="H45" i="1"/>
  <c r="H47" i="1"/>
  <c r="F47" i="1"/>
  <c r="F46" i="1"/>
  <c r="F45" i="1"/>
  <c r="O74" i="1" l="1"/>
  <c r="O71" i="1"/>
  <c r="O72" i="1"/>
  <c r="O73" i="1"/>
  <c r="R71" i="1"/>
  <c r="R74" i="1"/>
  <c r="R73" i="1"/>
  <c r="R72" i="1"/>
  <c r="P71" i="1"/>
  <c r="P73" i="1"/>
  <c r="P74" i="1"/>
  <c r="P72" i="1"/>
  <c r="T71" i="1"/>
  <c r="T73" i="1"/>
  <c r="T74" i="1"/>
  <c r="T72" i="1"/>
  <c r="Q72" i="1"/>
  <c r="Q71" i="1"/>
  <c r="Q73" i="1"/>
  <c r="Q74" i="1"/>
  <c r="U72" i="1"/>
  <c r="U73" i="1"/>
  <c r="U71" i="1"/>
  <c r="U74" i="1"/>
  <c r="S73" i="1"/>
  <c r="S74" i="1"/>
  <c r="S71" i="1"/>
  <c r="S72" i="1"/>
  <c r="Y101" i="1"/>
  <c r="Y98" i="1"/>
  <c r="Y102" i="1"/>
  <c r="Y99" i="1"/>
  <c r="Y100" i="1"/>
  <c r="Z99" i="1"/>
  <c r="Z98" i="1"/>
  <c r="Z102" i="1"/>
  <c r="Z100" i="1"/>
  <c r="Z101" i="1"/>
  <c r="AD99" i="1"/>
  <c r="AD102" i="1"/>
  <c r="AD101" i="1"/>
  <c r="AD100" i="1"/>
  <c r="AD98" i="1"/>
  <c r="AA100" i="1"/>
  <c r="AA102" i="1"/>
  <c r="AA98" i="1"/>
  <c r="AA99" i="1"/>
  <c r="AA101" i="1"/>
  <c r="AE98" i="1"/>
  <c r="AE101" i="1"/>
  <c r="AE100" i="1"/>
  <c r="AE102" i="1"/>
  <c r="AE99" i="1"/>
  <c r="AB100" i="1"/>
  <c r="AB102" i="1"/>
  <c r="AB98" i="1"/>
  <c r="AB99" i="1"/>
  <c r="AB101" i="1"/>
  <c r="AF98" i="1"/>
  <c r="AF101" i="1"/>
  <c r="AF100" i="1"/>
  <c r="AF102" i="1"/>
  <c r="AF99" i="1"/>
  <c r="AC100" i="1"/>
  <c r="AC102" i="1"/>
  <c r="AC98" i="1"/>
  <c r="AC101" i="1"/>
  <c r="AC99" i="1"/>
  <c r="AK102" i="1"/>
  <c r="AK99" i="1"/>
  <c r="AK101" i="1"/>
  <c r="AK100" i="1"/>
  <c r="AK103" i="1"/>
  <c r="AO101" i="1"/>
  <c r="AO102" i="1"/>
  <c r="AO103" i="1"/>
  <c r="AO100" i="1"/>
  <c r="AO99" i="1"/>
  <c r="AL99" i="1"/>
  <c r="AL101" i="1"/>
  <c r="AL100" i="1"/>
  <c r="AL103" i="1"/>
  <c r="AL102" i="1"/>
  <c r="AP103" i="1"/>
  <c r="AP101" i="1"/>
  <c r="AP100" i="1"/>
  <c r="AP102" i="1"/>
  <c r="AP99" i="1"/>
  <c r="AM101" i="1"/>
  <c r="AM100" i="1"/>
  <c r="AM102" i="1"/>
  <c r="AM99" i="1"/>
  <c r="AM103" i="1"/>
  <c r="AQ101" i="1"/>
  <c r="AQ103" i="1"/>
  <c r="AQ99" i="1"/>
  <c r="AQ102" i="1"/>
  <c r="AQ100" i="1"/>
  <c r="AN99" i="1"/>
  <c r="AN101" i="1"/>
  <c r="AN100" i="1"/>
  <c r="AN103" i="1"/>
  <c r="AN102" i="1"/>
  <c r="AR102" i="1"/>
  <c r="AR103" i="1"/>
  <c r="AR99" i="1"/>
  <c r="AR101" i="1"/>
  <c r="AR100" i="1"/>
</calcChain>
</file>

<file path=xl/comments1.xml><?xml version="1.0" encoding="utf-8"?>
<comments xmlns="http://schemas.openxmlformats.org/spreadsheetml/2006/main">
  <authors>
    <author>Author</author>
  </authors>
  <commentList>
    <comment ref="B3" authorId="0" shapeId="0">
      <text>
        <r>
          <rPr>
            <b/>
            <sz val="11"/>
            <color indexed="81"/>
            <rFont val="Tahoma"/>
            <family val="2"/>
          </rPr>
          <t>A. J. Welgemoed:</t>
        </r>
        <r>
          <rPr>
            <sz val="11"/>
            <color indexed="81"/>
            <rFont val="Tahoma"/>
            <family val="2"/>
          </rPr>
          <t xml:space="preserve">
</t>
        </r>
        <r>
          <rPr>
            <b/>
            <sz val="11"/>
            <color indexed="81"/>
            <rFont val="Tahoma"/>
            <family val="2"/>
          </rPr>
          <t>Canonical Form: Branch &amp; Bound Simplex Algorithm.</t>
        </r>
        <r>
          <rPr>
            <sz val="11"/>
            <color indexed="81"/>
            <rFont val="Tahoma"/>
            <family val="2"/>
          </rPr>
          <t xml:space="preserve">
</t>
        </r>
        <r>
          <rPr>
            <b/>
            <sz val="11"/>
            <color indexed="81"/>
            <rFont val="Tahoma"/>
            <family val="2"/>
          </rPr>
          <t>Step 1</t>
        </r>
        <r>
          <rPr>
            <sz val="11"/>
            <color indexed="81"/>
            <rFont val="Tahoma"/>
            <family val="2"/>
          </rPr>
          <t xml:space="preserve">: Integer Programming Model relaxed and all Integer Sign Restrictions lifted.
</t>
        </r>
        <r>
          <rPr>
            <b/>
            <sz val="11"/>
            <color indexed="81"/>
            <rFont val="Tahoma"/>
            <family val="2"/>
          </rPr>
          <t>Step 2</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3</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4</t>
        </r>
        <r>
          <rPr>
            <sz val="11"/>
            <color indexed="81"/>
            <rFont val="Tahoma"/>
            <family val="2"/>
          </rPr>
          <t xml:space="preserve">: (z) Objective function moved to the LHS and set equal to 0.
</t>
        </r>
        <r>
          <rPr>
            <b/>
            <sz val="11"/>
            <color indexed="81"/>
            <rFont val="Tahoma"/>
            <family val="2"/>
          </rPr>
          <t>Step 5</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6</t>
        </r>
        <r>
          <rPr>
            <sz val="11"/>
            <color indexed="81"/>
            <rFont val="Tahoma"/>
            <family val="2"/>
          </rPr>
          <t xml:space="preserve">: Constraints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r>
          <rPr>
            <b/>
            <sz val="11"/>
            <color indexed="81"/>
            <rFont val="Tahoma"/>
            <family val="2"/>
          </rPr>
          <t>Step 7</t>
        </r>
        <r>
          <rPr>
            <sz val="11"/>
            <color indexed="81"/>
            <rFont val="Tahoma"/>
            <family val="2"/>
          </rPr>
          <t xml:space="preserve">: Constraints with "equal" constraint signs: Constraint is split into two similar constraints. One constraint with an "equal" constraint sign is changed to a "less than" constraint sign and one constraint with an "equal" constraint sign is changed to a "greater than" constraint sign. Constraint with "less than" constraint signs: Slack variable added to compensate for the difference in inequality in the equation when removing the "less than" constraint sign. Constraint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text>
    </comment>
    <comment ref="B10"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1"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L31"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33"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L33"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B55"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M55"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B57"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M57"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W82"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AI82" authorId="0" shapeId="0">
      <text>
        <r>
          <rPr>
            <b/>
            <sz val="11"/>
            <color indexed="81"/>
            <rFont val="Tahoma"/>
            <family val="2"/>
          </rPr>
          <t>A. J. Welgemoed:
Branch &amp; Bound Simplex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Branch &amp; Bound Simplex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branching variable. If multiple fractional part of the RHS value of the decision variable closest to 0.5 exists, the decision variable to the left is selected as branching variable. If no fractional RHS values of decision variables required to be integers exists, the tabluea is a candidate solution, then procede to </t>
        </r>
        <r>
          <rPr>
            <b/>
            <sz val="11"/>
            <color indexed="81"/>
            <rFont val="Tahoma"/>
            <family val="2"/>
          </rPr>
          <t>Step 10</t>
        </r>
        <r>
          <rPr>
            <sz val="11"/>
            <color indexed="81"/>
            <rFont val="Tahoma"/>
            <family val="2"/>
          </rPr>
          <t xml:space="preserve">.
</t>
        </r>
        <r>
          <rPr>
            <b/>
            <sz val="11"/>
            <color indexed="81"/>
            <rFont val="Tahoma"/>
            <family val="2"/>
          </rPr>
          <t xml:space="preserve">Step 9: </t>
        </r>
        <r>
          <rPr>
            <sz val="11"/>
            <color indexed="81"/>
            <rFont val="Tahoma"/>
            <family val="2"/>
          </rPr>
          <t xml:space="preserve">Two bounds are created on the branching variable: Bound 1 originates from the next higher integer value of the branching variable' RHS value with a "greater or equal" constraint sign. Bound 2 originates from the next lower integer value of the branching variable' RHS value with a "less or equal" constraint sign. 
</t>
        </r>
        <r>
          <rPr>
            <b/>
            <sz val="11"/>
            <color indexed="81"/>
            <rFont val="Tahoma"/>
            <family val="2"/>
          </rPr>
          <t>Step 10</t>
        </r>
        <r>
          <rPr>
            <sz val="11"/>
            <color indexed="81"/>
            <rFont val="Tahoma"/>
            <family val="2"/>
          </rPr>
          <t>: Ensure that all possible branches have been explored. If all branches have not been explored, then Jump Track or Back Track to the unexplored branch. If all branches have been explored, evaluate all possible candidate solution and determine the highest (z) objective function RHS. The highest (z) objective function RHS is the optimal solution to the Integer Programming Mode.</t>
        </r>
      </text>
    </comment>
    <comment ref="W84"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 ref="AI84" authorId="0" shapeId="0">
      <text>
        <r>
          <rPr>
            <b/>
            <sz val="11"/>
            <color indexed="81"/>
            <rFont val="Tahoma"/>
            <family val="2"/>
          </rPr>
          <t>A. J. Welgemoed:
Mathematical Sensitivity: Adding a constraint.</t>
        </r>
        <r>
          <rPr>
            <sz val="11"/>
            <color indexed="81"/>
            <rFont val="Tahoma"/>
            <family val="2"/>
          </rPr>
          <t xml:space="preserve">
</t>
        </r>
        <r>
          <rPr>
            <b/>
            <sz val="11"/>
            <color indexed="81"/>
            <rFont val="Tahoma"/>
            <family val="2"/>
          </rPr>
          <t>Step 1:</t>
        </r>
        <r>
          <rPr>
            <sz val="11"/>
            <color indexed="81"/>
            <rFont val="Tahoma"/>
            <family val="2"/>
          </rPr>
          <t xml:space="preserve"> Formulate constraint to specifications of initial tableua.
</t>
        </r>
        <r>
          <rPr>
            <b/>
            <sz val="11"/>
            <color indexed="81"/>
            <rFont val="Tahoma"/>
            <family val="2"/>
          </rPr>
          <t>Step 2:</t>
        </r>
        <r>
          <rPr>
            <sz val="11"/>
            <color indexed="81"/>
            <rFont val="Tahoma"/>
            <family val="2"/>
          </rPr>
          <t xml:space="preserve"> Compare new constraint to constraints in optimal tableua.
</t>
        </r>
        <r>
          <rPr>
            <b/>
            <sz val="11"/>
            <color indexed="81"/>
            <rFont val="Tahoma"/>
            <family val="2"/>
          </rPr>
          <t>Step 2a</t>
        </r>
        <r>
          <rPr>
            <sz val="11"/>
            <color indexed="81"/>
            <rFont val="Tahoma"/>
            <family val="2"/>
          </rPr>
          <t xml:space="preserve">: Condition 1: If new constraint changes an existing basic variable to a non-basic variable, manipulate the new constraint in order to remove the conflict, by subracting or adding the new constraint from or to the conflicting constraint. Repeat the manipulation until all conflicts are resolved.
</t>
        </r>
        <r>
          <rPr>
            <b/>
            <sz val="11"/>
            <color indexed="81"/>
            <rFont val="Tahoma"/>
            <family val="2"/>
          </rPr>
          <t>Step 2b</t>
        </r>
        <r>
          <rPr>
            <sz val="11"/>
            <color indexed="81"/>
            <rFont val="Tahoma"/>
            <family val="2"/>
          </rPr>
          <t xml:space="preserve">: Condition 2: The new constraint must enter with a basic slack or excess variable. If the constraint is not entering with a basic slack or excess variable, multiply the constraint with negative 1.
</t>
        </r>
        <r>
          <rPr>
            <b/>
            <sz val="11"/>
            <color indexed="81"/>
            <rFont val="Tahoma"/>
            <family val="2"/>
          </rPr>
          <t>Step 4</t>
        </r>
        <r>
          <rPr>
            <sz val="11"/>
            <color indexed="81"/>
            <rFont val="Tahoma"/>
            <family val="2"/>
          </rPr>
          <t xml:space="preserve">: Evaluate wheter the new constraint resulted in sub-optimability. If solution is sub-optimal, procede to Dual Simplex Algorithm or Branch &amp; Bound Simplex Algorithm.
</t>
        </r>
      </text>
    </comment>
  </commentList>
</comments>
</file>

<file path=xl/comments2.xml><?xml version="1.0" encoding="utf-8"?>
<comments xmlns="http://schemas.openxmlformats.org/spreadsheetml/2006/main">
  <authors>
    <author>Author</author>
  </authors>
  <commentList>
    <comment ref="B3" authorId="0" shapeId="0">
      <text>
        <r>
          <rPr>
            <b/>
            <sz val="11"/>
            <color indexed="81"/>
            <rFont val="Tahoma"/>
            <family val="2"/>
          </rPr>
          <t>A. J. Welgemoed:</t>
        </r>
        <r>
          <rPr>
            <sz val="11"/>
            <color indexed="81"/>
            <rFont val="Tahoma"/>
            <family val="2"/>
          </rPr>
          <t xml:space="preserve">
</t>
        </r>
        <r>
          <rPr>
            <b/>
            <sz val="11"/>
            <color indexed="81"/>
            <rFont val="Tahoma"/>
            <family val="2"/>
          </rPr>
          <t>Canonical Form: Cutting Plane Algorithm.</t>
        </r>
        <r>
          <rPr>
            <sz val="11"/>
            <color indexed="81"/>
            <rFont val="Tahoma"/>
            <family val="2"/>
          </rPr>
          <t xml:space="preserve">
</t>
        </r>
        <r>
          <rPr>
            <b/>
            <sz val="11"/>
            <color indexed="81"/>
            <rFont val="Tahoma"/>
            <family val="2"/>
          </rPr>
          <t>Step 1</t>
        </r>
        <r>
          <rPr>
            <sz val="11"/>
            <color indexed="81"/>
            <rFont val="Tahoma"/>
            <family val="2"/>
          </rPr>
          <t xml:space="preserve">: Integer Programming Model relaxed and all Integer Sign Restrictions lifted.
</t>
        </r>
        <r>
          <rPr>
            <b/>
            <sz val="11"/>
            <color indexed="81"/>
            <rFont val="Tahoma"/>
            <family val="2"/>
          </rPr>
          <t>Step 2</t>
        </r>
        <r>
          <rPr>
            <sz val="11"/>
            <color indexed="81"/>
            <rFont val="Tahoma"/>
            <family val="2"/>
          </rPr>
          <t xml:space="preserve">: All variables with negative sign restrictions are multiplied with negative 1 throughout the model in order to change the variable to positive sign restriction.
</t>
        </r>
        <r>
          <rPr>
            <b/>
            <sz val="11"/>
            <color indexed="81"/>
            <rFont val="Tahoma"/>
            <family val="2"/>
          </rPr>
          <t>Step 3</t>
        </r>
        <r>
          <rPr>
            <sz val="11"/>
            <color indexed="81"/>
            <rFont val="Tahoma"/>
            <family val="2"/>
          </rPr>
          <t xml:space="preserve">: All variables with both positive and negative sign restrictions are split into a negative and positive variable throughout the model in order to change the variable to two positive sign restrictions.
</t>
        </r>
        <r>
          <rPr>
            <b/>
            <sz val="11"/>
            <color indexed="81"/>
            <rFont val="Tahoma"/>
            <family val="2"/>
          </rPr>
          <t>Step 4</t>
        </r>
        <r>
          <rPr>
            <sz val="11"/>
            <color indexed="81"/>
            <rFont val="Tahoma"/>
            <family val="2"/>
          </rPr>
          <t xml:space="preserve">: (z) Objective function moved to the LHS and set equal to 0.
</t>
        </r>
        <r>
          <rPr>
            <b/>
            <sz val="11"/>
            <color indexed="81"/>
            <rFont val="Tahoma"/>
            <family val="2"/>
          </rPr>
          <t>Step 5</t>
        </r>
        <r>
          <rPr>
            <sz val="11"/>
            <color indexed="81"/>
            <rFont val="Tahoma"/>
            <family val="2"/>
          </rPr>
          <t xml:space="preserve">: Constraints with "less than" constraint signs: Slack variable added to compensate for the difference in inequality in the equation when removing the "less than" constraint sign.
</t>
        </r>
        <r>
          <rPr>
            <b/>
            <sz val="11"/>
            <color indexed="81"/>
            <rFont val="Tahoma"/>
            <family val="2"/>
          </rPr>
          <t>Step 6</t>
        </r>
        <r>
          <rPr>
            <sz val="11"/>
            <color indexed="81"/>
            <rFont val="Tahoma"/>
            <family val="2"/>
          </rPr>
          <t xml:space="preserve">: Constraints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r>
          <rPr>
            <b/>
            <sz val="11"/>
            <color indexed="81"/>
            <rFont val="Tahoma"/>
            <family val="2"/>
          </rPr>
          <t>Step 7</t>
        </r>
        <r>
          <rPr>
            <sz val="11"/>
            <color indexed="81"/>
            <rFont val="Tahoma"/>
            <family val="2"/>
          </rPr>
          <t xml:space="preserve">: Constraints with "equal" constraint signs: Constraint is split into two similar constraints. One constraint with an "equal" constraint sign is changed to a "less than" constraint sign and one constraint with an "equal" constraint sign is changed to a "greater than" constraint sign. Constraint with "less than" constraint signs: Slack variable added to compensate for the difference in inequality in the equation when removing the "less than" constraint sign. Constraint with "greater than" constraint signs: Excess variable subtracted to compensate for the difference in inequality in the equation when removing the "greater than" constraint sign. Constraint multiplied with negative 1 throughout the constraint to change the non-basic excess variable to a basic excess variable. </t>
        </r>
      </text>
    </comment>
    <comment ref="B10" authorId="0" shapeId="0">
      <text>
        <r>
          <rPr>
            <b/>
            <sz val="11"/>
            <color indexed="81"/>
            <rFont val="Tahoma"/>
            <family val="2"/>
          </rPr>
          <t>A. J. Welgemoed:
Cutting Plane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Cutting Plane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cutting variable. If multiple fractional part of the RHS value of the decision variable closest to 0.5 exists, the decision variable to the left is selected as cutting variable. If no fractional RHS values of decision variables required to be integers exists, the tabluea is optimal solution, then procede to </t>
        </r>
        <r>
          <rPr>
            <b/>
            <sz val="11"/>
            <color indexed="81"/>
            <rFont val="Tahoma"/>
            <family val="2"/>
          </rPr>
          <t>Step x</t>
        </r>
        <r>
          <rPr>
            <sz val="11"/>
            <color indexed="81"/>
            <rFont val="Tahoma"/>
            <family val="2"/>
          </rPr>
          <t xml:space="preserve">.
</t>
        </r>
        <r>
          <rPr>
            <b/>
            <sz val="11"/>
            <color indexed="81"/>
            <rFont val="Tahoma"/>
            <family val="2"/>
          </rPr>
          <t xml:space="preserve">Step 9a: </t>
        </r>
        <r>
          <rPr>
            <sz val="11"/>
            <color indexed="81"/>
            <rFont val="Tahoma"/>
            <family val="2"/>
          </rPr>
          <t xml:space="preserve">Identify the cutting constraint by identifying the constraint in which the cutting variable is basic. Separate the variable coefficients into a integer and fraction in the format of "+-integer + fraction" (fraction must remain positive). 
</t>
        </r>
        <r>
          <rPr>
            <b/>
            <sz val="11"/>
            <color indexed="81"/>
            <rFont val="Tahoma"/>
            <family val="2"/>
          </rPr>
          <t>Step 9b</t>
        </r>
        <r>
          <rPr>
            <sz val="11"/>
            <color indexed="81"/>
            <rFont val="Tahoma"/>
            <family val="2"/>
          </rPr>
          <t xml:space="preserve">: Move all variables with integer values to the LHS of the equations and all variables with fractional values to the RHS.
</t>
        </r>
        <r>
          <rPr>
            <b/>
            <sz val="11"/>
            <color indexed="81"/>
            <rFont val="Tahoma"/>
            <family val="2"/>
          </rPr>
          <t>Step 9c</t>
        </r>
        <r>
          <rPr>
            <sz val="11"/>
            <color indexed="81"/>
            <rFont val="Tahoma"/>
            <family val="2"/>
          </rPr>
          <t xml:space="preserve">: Disregard the integer values and set the factional values less or equal to 0.
</t>
        </r>
        <r>
          <rPr>
            <b/>
            <sz val="11"/>
            <color indexed="81"/>
            <rFont val="Tahoma"/>
            <family val="2"/>
          </rPr>
          <t>Step 9d</t>
        </r>
        <r>
          <rPr>
            <sz val="11"/>
            <color indexed="81"/>
            <rFont val="Tahoma"/>
            <family val="2"/>
          </rPr>
          <t xml:space="preserve">: Add the newly created constraint to the optimal solution. Procede to </t>
        </r>
        <r>
          <rPr>
            <b/>
            <sz val="11"/>
            <color indexed="81"/>
            <rFont val="Tahoma"/>
            <family val="2"/>
          </rPr>
          <t>Step 1</t>
        </r>
        <r>
          <rPr>
            <sz val="11"/>
            <color indexed="81"/>
            <rFont val="Tahoma"/>
            <family val="2"/>
          </rPr>
          <t xml:space="preserve">.
</t>
        </r>
        <r>
          <rPr>
            <b/>
            <sz val="11"/>
            <color indexed="81"/>
            <rFont val="Tahoma"/>
            <family val="2"/>
          </rPr>
          <t>Step 10</t>
        </r>
        <r>
          <rPr>
            <sz val="11"/>
            <color indexed="81"/>
            <rFont val="Tahoma"/>
            <family val="2"/>
          </rPr>
          <t>: Basic variables are identified in order of coefficient with the value of 1 in respective column, from top to bottom. Non-Basic variables are identified in order of left to right.</t>
        </r>
      </text>
    </comment>
    <comment ref="B30" authorId="0" shapeId="0">
      <text>
        <r>
          <rPr>
            <b/>
            <sz val="11"/>
            <color indexed="81"/>
            <rFont val="Tahoma"/>
            <family val="2"/>
          </rPr>
          <t>A. J. Welgemoed:
Cutting Plane Algorithm: Max Linear Programming Model.
Integer Programming Model: Relaxed</t>
        </r>
        <r>
          <rPr>
            <sz val="11"/>
            <color indexed="81"/>
            <rFont val="Tahoma"/>
            <family val="2"/>
          </rPr>
          <t xml:space="preserve">
</t>
        </r>
        <r>
          <rPr>
            <b/>
            <sz val="11"/>
            <color indexed="81"/>
            <rFont val="Tahoma"/>
            <family val="2"/>
          </rPr>
          <t>Step 1:</t>
        </r>
        <r>
          <rPr>
            <sz val="11"/>
            <color indexed="81"/>
            <rFont val="Tahoma"/>
            <family val="2"/>
          </rPr>
          <t xml:space="preserve"> The largest negative constraint RHS value is selected as pivoting row. If multiple largest negative constraint RHS values excists, the value on top is selected as pivoting row. If no negative constraint RHS value exists, Cutting Plane Algorithm's phase 1 is completed,  procede to </t>
        </r>
        <r>
          <rPr>
            <b/>
            <sz val="11"/>
            <color indexed="81"/>
            <rFont val="Tahoma"/>
            <family val="2"/>
          </rPr>
          <t>Step 4</t>
        </r>
        <r>
          <rPr>
            <sz val="11"/>
            <color indexed="81"/>
            <rFont val="Tahoma"/>
            <family val="2"/>
          </rPr>
          <t xml:space="preserve">.
</t>
        </r>
        <r>
          <rPr>
            <b/>
            <sz val="11"/>
            <color indexed="81"/>
            <rFont val="Tahoma"/>
            <family val="2"/>
          </rPr>
          <t>Step 2:</t>
        </r>
        <r>
          <rPr>
            <sz val="11"/>
            <color indexed="81"/>
            <rFont val="Tahoma"/>
            <family val="2"/>
          </rPr>
          <t xml:space="preserve"> A ratio is calculated based on each (z) objective function coefficient, divided by each corrosponding negative coefficient value of the selected pivoting row. The ratio is Absolute.The ratio with the smallest positive value is selected as pivoting column. If multiple smallest positive ratios exists, the ratio on the left is selected as pivoting column. If no negative coefficient value of the selected pivoting row exists, then Integer Programming Model is considered a Case 3 Model and is infeasible, then stop algorithm and procede to </t>
        </r>
        <r>
          <rPr>
            <b/>
            <sz val="11"/>
            <color indexed="81"/>
            <rFont val="Tahoma"/>
            <family val="2"/>
          </rPr>
          <t>Step 10</t>
        </r>
        <r>
          <rPr>
            <sz val="11"/>
            <color indexed="81"/>
            <rFont val="Tahoma"/>
            <family val="2"/>
          </rPr>
          <t xml:space="preserve">.
</t>
        </r>
        <r>
          <rPr>
            <b/>
            <sz val="11"/>
            <color indexed="81"/>
            <rFont val="Tahoma"/>
            <family val="2"/>
          </rPr>
          <t>Step 3</t>
        </r>
        <r>
          <rPr>
            <sz val="11"/>
            <color indexed="81"/>
            <rFont val="Tahoma"/>
            <family val="2"/>
          </rPr>
          <t xml:space="preserve">: Commence pivoting operation.
</t>
        </r>
        <r>
          <rPr>
            <b/>
            <sz val="11"/>
            <color indexed="81"/>
            <rFont val="Tahoma"/>
            <family val="2"/>
          </rPr>
          <t>Step 3a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3b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3a</t>
        </r>
        <r>
          <rPr>
            <sz val="11"/>
            <color indexed="81"/>
            <rFont val="Tahoma"/>
            <family val="2"/>
          </rPr>
          <t xml:space="preserve">, and then subtracted by the corrosponding element of the pivoting row and column. Repeat </t>
        </r>
        <r>
          <rPr>
            <b/>
            <sz val="11"/>
            <color indexed="81"/>
            <rFont val="Tahoma"/>
            <family val="2"/>
          </rPr>
          <t>Step 1</t>
        </r>
        <r>
          <rPr>
            <sz val="11"/>
            <color indexed="81"/>
            <rFont val="Tahoma"/>
            <family val="2"/>
          </rPr>
          <t xml:space="preserve">.
</t>
        </r>
        <r>
          <rPr>
            <b/>
            <sz val="11"/>
            <color indexed="81"/>
            <rFont val="Tahoma"/>
            <family val="2"/>
          </rPr>
          <t>Step 4</t>
        </r>
        <r>
          <rPr>
            <sz val="11"/>
            <color indexed="81"/>
            <rFont val="Tahoma"/>
            <family val="2"/>
          </rPr>
          <t xml:space="preserve">: The largest negative (z) objective function coefficient selected as pivoting column. If multiple largest negative (z) objective function coefficients exists, the variable on the left is selected as pivoting column. If no largest negative (z) objective function coefficient exists, then tabluea is optimal, procede to </t>
        </r>
        <r>
          <rPr>
            <b/>
            <sz val="11"/>
            <color indexed="81"/>
            <rFont val="Tahoma"/>
            <family val="2"/>
          </rPr>
          <t>Step 7</t>
        </r>
        <r>
          <rPr>
            <sz val="11"/>
            <color indexed="81"/>
            <rFont val="Tahoma"/>
            <family val="2"/>
          </rPr>
          <t xml:space="preserve">.
</t>
        </r>
        <r>
          <rPr>
            <b/>
            <sz val="11"/>
            <color indexed="81"/>
            <rFont val="Tahoma"/>
            <family val="2"/>
          </rPr>
          <t>Step 5:</t>
        </r>
        <r>
          <rPr>
            <sz val="11"/>
            <color indexed="81"/>
            <rFont val="Tahoma"/>
            <family val="2"/>
          </rPr>
          <t xml:space="preserve"> A ratio is calculated based on the RHS value of the each constraint, divided by the corresponding selected pivoting column coefficient. The ratio with the smallest positive value is selected as pivoting row. If multiple smallest positive ratios exists, the ratio on top is selected as pivoting row. If the RHS value of the constraint is 0 and the corresponding selected pivoting column coefficient is positive, the resulting 0 ratio is a valid ratio and should be selected as the pivoting row. If the RHS value of the constraint is 0 and the corresponding selected pivoting column coefficient is negative, the resulting 0 ratio is a degenerate ratio and should not be selected as the pivoting row. If no positive ratio exists, the Integer Programming Model is considered a Case 4 Model and is unbounded, then stop algorithm and procede to </t>
        </r>
        <r>
          <rPr>
            <b/>
            <sz val="11"/>
            <color indexed="81"/>
            <rFont val="Tahoma"/>
            <family val="2"/>
          </rPr>
          <t>Step 10</t>
        </r>
        <r>
          <rPr>
            <sz val="11"/>
            <color indexed="81"/>
            <rFont val="Tahoma"/>
            <family val="2"/>
          </rPr>
          <t xml:space="preserve">.
</t>
        </r>
        <r>
          <rPr>
            <b/>
            <sz val="11"/>
            <color indexed="81"/>
            <rFont val="Tahoma"/>
            <family val="2"/>
          </rPr>
          <t>Step 6</t>
        </r>
        <r>
          <rPr>
            <sz val="11"/>
            <color indexed="81"/>
            <rFont val="Tahoma"/>
            <family val="2"/>
          </rPr>
          <t xml:space="preserve">: Commence pivoting operation.
</t>
        </r>
        <r>
          <rPr>
            <b/>
            <sz val="11"/>
            <color indexed="81"/>
            <rFont val="Tahoma"/>
            <family val="2"/>
          </rPr>
          <t>Step 6a</t>
        </r>
        <r>
          <rPr>
            <sz val="11"/>
            <color indexed="81"/>
            <rFont val="Tahoma"/>
            <family val="2"/>
          </rPr>
          <t xml:space="preserve">: Elements in the pivoting row: each element in the pivoting row is caluclated by each element in the pivoting row divided by the intersecting pivoting row and pivoting column.
</t>
        </r>
        <r>
          <rPr>
            <b/>
            <sz val="11"/>
            <color indexed="81"/>
            <rFont val="Tahoma"/>
            <family val="2"/>
          </rPr>
          <t>Step 6b</t>
        </r>
        <r>
          <rPr>
            <sz val="11"/>
            <color indexed="81"/>
            <rFont val="Tahoma"/>
            <family val="2"/>
          </rPr>
          <t xml:space="preserve">: Elements not in the pivoting row: each element not in the pivoting row is calculated by the corrosponding element in the pivoting column multiplied by the corrosponding calculated element in the pivoting row from </t>
        </r>
        <r>
          <rPr>
            <b/>
            <sz val="11"/>
            <color indexed="81"/>
            <rFont val="Tahoma"/>
            <family val="2"/>
          </rPr>
          <t>Step 6a</t>
        </r>
        <r>
          <rPr>
            <sz val="11"/>
            <color indexed="81"/>
            <rFont val="Tahoma"/>
            <family val="2"/>
          </rPr>
          <t xml:space="preserve">, and then subtracted by the corrosponding element of the pivoting row and column. Repeat </t>
        </r>
        <r>
          <rPr>
            <b/>
            <sz val="11"/>
            <color indexed="81"/>
            <rFont val="Tahoma"/>
            <family val="2"/>
          </rPr>
          <t>Step 4</t>
        </r>
        <r>
          <rPr>
            <sz val="11"/>
            <color indexed="81"/>
            <rFont val="Tahoma"/>
            <family val="2"/>
          </rPr>
          <t xml:space="preserve">.
</t>
        </r>
        <r>
          <rPr>
            <b/>
            <sz val="11"/>
            <color indexed="81"/>
            <rFont val="Tahoma"/>
            <family val="2"/>
          </rPr>
          <t>Step 7</t>
        </r>
        <r>
          <rPr>
            <sz val="11"/>
            <color indexed="81"/>
            <rFont val="Tahoma"/>
            <family val="2"/>
          </rPr>
          <t xml:space="preserve">: Basic variables are identified in order of coefficient with the value of 1 in respective column, from top to bottom. Non-Basic variables are identified in order of left to right.
</t>
        </r>
        <r>
          <rPr>
            <b/>
            <sz val="11"/>
            <color indexed="81"/>
            <rFont val="Tahoma"/>
            <family val="2"/>
          </rPr>
          <t>Step 8:</t>
        </r>
        <r>
          <rPr>
            <sz val="11"/>
            <color indexed="81"/>
            <rFont val="Tahoma"/>
            <family val="2"/>
          </rPr>
          <t xml:space="preserve"> Identify fractional RHS values of decision variables required to be integers. The fractional part of the RHS value of the decision variable closest to 0.5 will be selected as cutting variable. If multiple fractional part of the RHS value of the decision variable closest to 0.5 exists, the decision variable to the left is selected as cutting variable. If no fractional RHS values of decision variables required to be integers exists, the tabluea is optimal solution, then procede to </t>
        </r>
        <r>
          <rPr>
            <b/>
            <sz val="11"/>
            <color indexed="81"/>
            <rFont val="Tahoma"/>
            <family val="2"/>
          </rPr>
          <t>Step x</t>
        </r>
        <r>
          <rPr>
            <sz val="11"/>
            <color indexed="81"/>
            <rFont val="Tahoma"/>
            <family val="2"/>
          </rPr>
          <t xml:space="preserve">.
</t>
        </r>
        <r>
          <rPr>
            <b/>
            <sz val="11"/>
            <color indexed="81"/>
            <rFont val="Tahoma"/>
            <family val="2"/>
          </rPr>
          <t xml:space="preserve">Step 9a: </t>
        </r>
        <r>
          <rPr>
            <sz val="11"/>
            <color indexed="81"/>
            <rFont val="Tahoma"/>
            <family val="2"/>
          </rPr>
          <t xml:space="preserve">Identify the cutting constraint by identifying the constraint in which the cutting variable is basic. Separate the variable coefficients into a integer and fraction in the format of "+-integer + fraction" (fraction must remain positive). 
</t>
        </r>
        <r>
          <rPr>
            <b/>
            <sz val="11"/>
            <color indexed="81"/>
            <rFont val="Tahoma"/>
            <family val="2"/>
          </rPr>
          <t>Step 9b</t>
        </r>
        <r>
          <rPr>
            <sz val="11"/>
            <color indexed="81"/>
            <rFont val="Tahoma"/>
            <family val="2"/>
          </rPr>
          <t xml:space="preserve">: Move all variables with integer values to the LHS of the equations and all variables with fractional values to the RHS.
</t>
        </r>
        <r>
          <rPr>
            <b/>
            <sz val="11"/>
            <color indexed="81"/>
            <rFont val="Tahoma"/>
            <family val="2"/>
          </rPr>
          <t>Step 9c</t>
        </r>
        <r>
          <rPr>
            <sz val="11"/>
            <color indexed="81"/>
            <rFont val="Tahoma"/>
            <family val="2"/>
          </rPr>
          <t xml:space="preserve">: Disregard the integer values and set the factional values less or equal to 0.
</t>
        </r>
        <r>
          <rPr>
            <b/>
            <sz val="11"/>
            <color indexed="81"/>
            <rFont val="Tahoma"/>
            <family val="2"/>
          </rPr>
          <t>Step 9d</t>
        </r>
        <r>
          <rPr>
            <sz val="11"/>
            <color indexed="81"/>
            <rFont val="Tahoma"/>
            <family val="2"/>
          </rPr>
          <t xml:space="preserve">: Add the newly created constraint to the optimal solution. Procede to </t>
        </r>
        <r>
          <rPr>
            <b/>
            <sz val="11"/>
            <color indexed="81"/>
            <rFont val="Tahoma"/>
            <family val="2"/>
          </rPr>
          <t>Step 1</t>
        </r>
        <r>
          <rPr>
            <sz val="11"/>
            <color indexed="81"/>
            <rFont val="Tahoma"/>
            <family val="2"/>
          </rPr>
          <t xml:space="preserve">.
</t>
        </r>
        <r>
          <rPr>
            <b/>
            <sz val="11"/>
            <color indexed="81"/>
            <rFont val="Tahoma"/>
            <family val="2"/>
          </rPr>
          <t>Step 10</t>
        </r>
        <r>
          <rPr>
            <sz val="11"/>
            <color indexed="81"/>
            <rFont val="Tahoma"/>
            <family val="2"/>
          </rPr>
          <t>: Basic variables are identified in order of coefficient with the value of 1 in respective column, from top to bottom. Non-Basic variables are identified in order of left to right.</t>
        </r>
      </text>
    </comment>
  </commentList>
</comments>
</file>

<file path=xl/sharedStrings.xml><?xml version="1.0" encoding="utf-8"?>
<sst xmlns="http://schemas.openxmlformats.org/spreadsheetml/2006/main" count="369" uniqueCount="97">
  <si>
    <t>Max z =</t>
  </si>
  <si>
    <t>+</t>
  </si>
  <si>
    <t>s.t</t>
  </si>
  <si>
    <t>≤</t>
  </si>
  <si>
    <t>≥</t>
  </si>
  <si>
    <t>integer</t>
  </si>
  <si>
    <r>
      <t>8x</t>
    </r>
    <r>
      <rPr>
        <sz val="8"/>
        <color theme="1"/>
        <rFont val="Calibri"/>
        <family val="2"/>
        <scheme val="minor"/>
      </rPr>
      <t>1</t>
    </r>
  </si>
  <si>
    <r>
      <t>x</t>
    </r>
    <r>
      <rPr>
        <sz val="8"/>
        <color theme="1"/>
        <rFont val="Calibri"/>
        <family val="2"/>
        <scheme val="minor"/>
      </rPr>
      <t>1</t>
    </r>
  </si>
  <si>
    <r>
      <t>9x</t>
    </r>
    <r>
      <rPr>
        <sz val="8"/>
        <color theme="1"/>
        <rFont val="Calibri"/>
        <family val="2"/>
        <scheme val="minor"/>
      </rPr>
      <t>1</t>
    </r>
  </si>
  <si>
    <r>
      <t>x</t>
    </r>
    <r>
      <rPr>
        <sz val="8"/>
        <color theme="1"/>
        <rFont val="Calibri"/>
        <family val="2"/>
        <scheme val="minor"/>
      </rPr>
      <t>1</t>
    </r>
    <r>
      <rPr>
        <sz val="11"/>
        <color theme="1"/>
        <rFont val="Calibri"/>
        <family val="2"/>
        <scheme val="minor"/>
      </rPr>
      <t>, x</t>
    </r>
    <r>
      <rPr>
        <sz val="8"/>
        <color theme="1"/>
        <rFont val="Calibri"/>
        <family val="2"/>
        <scheme val="minor"/>
      </rPr>
      <t>2</t>
    </r>
  </si>
  <si>
    <r>
      <t>5x</t>
    </r>
    <r>
      <rPr>
        <sz val="8"/>
        <color theme="1"/>
        <rFont val="Calibri"/>
        <family val="2"/>
        <scheme val="minor"/>
      </rPr>
      <t>2</t>
    </r>
  </si>
  <si>
    <r>
      <t>x</t>
    </r>
    <r>
      <rPr>
        <sz val="8"/>
        <color theme="1"/>
        <rFont val="Calibri"/>
        <family val="2"/>
        <scheme val="minor"/>
      </rPr>
      <t>2</t>
    </r>
  </si>
  <si>
    <t>T-i</t>
  </si>
  <si>
    <t>s1</t>
  </si>
  <si>
    <t>rhs</t>
  </si>
  <si>
    <t>z</t>
  </si>
  <si>
    <t>2-3</t>
  </si>
  <si>
    <t>3 x -1</t>
  </si>
  <si>
    <t>1-4</t>
  </si>
  <si>
    <t>4 x -1</t>
  </si>
  <si>
    <t>2-5</t>
  </si>
  <si>
    <t>5 x -1</t>
  </si>
  <si>
    <t>T-2</t>
  </si>
  <si>
    <t>-1,25s1</t>
  </si>
  <si>
    <t>+0,25s2</t>
  </si>
  <si>
    <t>=</t>
  </si>
  <si>
    <t>-2s1</t>
  </si>
  <si>
    <t>+0,75s1</t>
  </si>
  <si>
    <t>+0s2</t>
  </si>
  <si>
    <t>-3</t>
  </si>
  <si>
    <t>-0,75s1</t>
  </si>
  <si>
    <t>-0,25s2</t>
  </si>
  <si>
    <t>+0,75</t>
  </si>
  <si>
    <t>Problem</t>
  </si>
  <si>
    <t>-</t>
  </si>
  <si>
    <t>T-3*</t>
  </si>
  <si>
    <t>Infeasible</t>
  </si>
  <si>
    <t>Best</t>
  </si>
  <si>
    <t>The Oakfield Corporation manufactures tables and chairs.  A table requires 1 hour of labour and 9 square board metres of wood, and a chair requires 1 hour of labour and 5 square board metres of wood.  Currently, 6 hours of labour and 45 square board metres of wood are available.  Each table contributes R8 to profit, and each chair contributes R5 to profit.  Formulate and solve an IP to maximise Oakfield’s profit.</t>
  </si>
  <si>
    <t>Decision Variables</t>
  </si>
  <si>
    <t>x1 =</t>
  </si>
  <si>
    <t># of tables manufactured</t>
  </si>
  <si>
    <t>x2 =</t>
  </si>
  <si>
    <t># of chairs manufactured</t>
  </si>
  <si>
    <t>(z)</t>
  </si>
  <si>
    <r>
      <t>s</t>
    </r>
    <r>
      <rPr>
        <sz val="8"/>
        <color theme="1"/>
        <rFont val="Calibri"/>
        <family val="2"/>
        <scheme val="minor"/>
      </rPr>
      <t>1</t>
    </r>
  </si>
  <si>
    <r>
      <t>s</t>
    </r>
    <r>
      <rPr>
        <sz val="8"/>
        <color theme="1"/>
        <rFont val="Calibri"/>
        <family val="2"/>
        <scheme val="minor"/>
      </rPr>
      <t>2</t>
    </r>
  </si>
  <si>
    <t>Cutting Plane Algorithm: LP Relaxsation</t>
  </si>
  <si>
    <t>Cutting Plane Algorithm: LP Relaxsation (Graphical)</t>
  </si>
  <si>
    <r>
      <t>x</t>
    </r>
    <r>
      <rPr>
        <b/>
        <sz val="8"/>
        <color theme="1"/>
        <rFont val="Calibri"/>
        <family val="2"/>
        <scheme val="minor"/>
      </rPr>
      <t>1</t>
    </r>
  </si>
  <si>
    <r>
      <t>x</t>
    </r>
    <r>
      <rPr>
        <b/>
        <sz val="8"/>
        <color theme="1"/>
        <rFont val="Calibri"/>
        <family val="2"/>
        <scheme val="minor"/>
      </rPr>
      <t>2</t>
    </r>
  </si>
  <si>
    <r>
      <t>s</t>
    </r>
    <r>
      <rPr>
        <b/>
        <sz val="8"/>
        <color theme="1"/>
        <rFont val="Calibri"/>
        <family val="2"/>
        <scheme val="minor"/>
      </rPr>
      <t>1</t>
    </r>
  </si>
  <si>
    <r>
      <t>s</t>
    </r>
    <r>
      <rPr>
        <b/>
        <sz val="8"/>
        <color theme="1"/>
        <rFont val="Calibri"/>
        <family val="2"/>
        <scheme val="minor"/>
      </rPr>
      <t>2</t>
    </r>
  </si>
  <si>
    <t>θ</t>
  </si>
  <si>
    <r>
      <t>Cut 1: x</t>
    </r>
    <r>
      <rPr>
        <b/>
        <sz val="8"/>
        <color theme="1"/>
        <rFont val="Calibri"/>
        <family val="2"/>
        <scheme val="minor"/>
      </rPr>
      <t>1</t>
    </r>
  </si>
  <si>
    <r>
      <t>s</t>
    </r>
    <r>
      <rPr>
        <b/>
        <sz val="8"/>
        <color theme="1"/>
        <rFont val="Calibri"/>
        <family val="2"/>
        <scheme val="minor"/>
      </rPr>
      <t>3</t>
    </r>
  </si>
  <si>
    <t>T-4*</t>
  </si>
  <si>
    <t>Cutting Plane Algorithm: Cut 1</t>
  </si>
  <si>
    <r>
      <t>Cut on x</t>
    </r>
    <r>
      <rPr>
        <b/>
        <sz val="8"/>
        <color theme="1"/>
        <rFont val="Calibri"/>
        <family val="2"/>
        <scheme val="minor"/>
      </rPr>
      <t>1</t>
    </r>
  </si>
  <si>
    <t>Branch &amp; Bound Algorithm: LP Relaxsation</t>
  </si>
  <si>
    <r>
      <t>Sub-Problem 1: x</t>
    </r>
    <r>
      <rPr>
        <b/>
        <sz val="8"/>
        <color theme="1"/>
        <rFont val="Calibri"/>
        <family val="2"/>
        <scheme val="minor"/>
      </rPr>
      <t>1</t>
    </r>
    <r>
      <rPr>
        <b/>
        <sz val="11"/>
        <color theme="1"/>
        <rFont val="Calibri"/>
        <family val="2"/>
        <scheme val="minor"/>
      </rPr>
      <t xml:space="preserve"> ≤ 3</t>
    </r>
  </si>
  <si>
    <r>
      <t>Sub-Problem 2: x</t>
    </r>
    <r>
      <rPr>
        <b/>
        <sz val="8"/>
        <color theme="1"/>
        <rFont val="Calibri"/>
        <family val="2"/>
        <scheme val="minor"/>
      </rPr>
      <t>1</t>
    </r>
    <r>
      <rPr>
        <b/>
        <sz val="11"/>
        <color theme="1"/>
        <rFont val="Calibri"/>
        <family val="2"/>
        <scheme val="minor"/>
      </rPr>
      <t xml:space="preserve"> ≥ 4</t>
    </r>
  </si>
  <si>
    <r>
      <t>e</t>
    </r>
    <r>
      <rPr>
        <b/>
        <sz val="8"/>
        <color theme="1"/>
        <rFont val="Calibri"/>
        <family val="2"/>
        <scheme val="minor"/>
      </rPr>
      <t>3</t>
    </r>
  </si>
  <si>
    <r>
      <t>e</t>
    </r>
    <r>
      <rPr>
        <b/>
        <sz val="8"/>
        <color theme="1"/>
        <rFont val="Calibri"/>
        <family val="2"/>
        <scheme val="minor"/>
      </rPr>
      <t>4</t>
    </r>
  </si>
  <si>
    <t>Canonical Form: Cutting Plane Algorithm</t>
  </si>
  <si>
    <t>Canonical Form: Branch &amp; Bound Algorithm</t>
  </si>
  <si>
    <t>Branch &amp; Bound Algorithm</t>
  </si>
  <si>
    <t>Solver: Primary IP</t>
  </si>
  <si>
    <t>ref.</t>
  </si>
  <si>
    <t>sign</t>
  </si>
  <si>
    <t>var.</t>
  </si>
  <si>
    <t>obj.</t>
  </si>
  <si>
    <t>s.t.</t>
  </si>
  <si>
    <t>Integer Programming Model</t>
  </si>
  <si>
    <t>Integer Programming Model: Relaxed</t>
  </si>
  <si>
    <t>Labour restriction</t>
  </si>
  <si>
    <t>Carpentry restriction</t>
  </si>
  <si>
    <r>
      <t>Sub-Problem 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</si>
  <si>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r>
      <t>Sub-Problem 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3</t>
    </r>
  </si>
  <si>
    <t>Sub-Problem 1.1: x2 ≥ 2</t>
  </si>
  <si>
    <t>Sub-Problem 1.2: x2 ≤ 1</t>
  </si>
  <si>
    <r>
      <t>Sub-Problem 1.1: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2</t>
    </r>
  </si>
  <si>
    <r>
      <t>Sub-Problem 1.2: x</t>
    </r>
    <r>
      <rPr>
        <b/>
        <sz val="8"/>
        <color theme="1"/>
        <rFont val="Calibri"/>
        <family val="2"/>
        <scheme val="minor"/>
      </rPr>
      <t>2</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1</t>
    </r>
  </si>
  <si>
    <t>Sub-Problem 1.2.1: x1 ≥ 5</t>
  </si>
  <si>
    <t>Sub-Problem 1.2.2: x1 ≤ 4</t>
  </si>
  <si>
    <r>
      <t>s</t>
    </r>
    <r>
      <rPr>
        <b/>
        <sz val="8"/>
        <color theme="1"/>
        <rFont val="Calibri"/>
        <family val="2"/>
        <scheme val="minor"/>
      </rPr>
      <t>4</t>
    </r>
  </si>
  <si>
    <r>
      <t>Sub-Problem 1.2.1: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5</t>
    </r>
  </si>
  <si>
    <r>
      <t>Sub-Problem 1.2.2: x</t>
    </r>
    <r>
      <rPr>
        <b/>
        <sz val="8"/>
        <color theme="1"/>
        <rFont val="Calibri"/>
        <family val="2"/>
        <scheme val="minor"/>
      </rPr>
      <t>1</t>
    </r>
    <r>
      <rPr>
        <b/>
        <sz val="11"/>
        <color theme="1"/>
        <rFont val="Calibri"/>
        <family val="2"/>
        <scheme val="minor"/>
      </rPr>
      <t xml:space="preserve"> </t>
    </r>
    <r>
      <rPr>
        <b/>
        <sz val="11"/>
        <color theme="1"/>
        <rFont val="Calibri"/>
        <family val="2"/>
      </rPr>
      <t>≤</t>
    </r>
    <r>
      <rPr>
        <b/>
        <sz val="11"/>
        <color theme="1"/>
        <rFont val="Calibri"/>
        <family val="2"/>
        <scheme val="minor"/>
      </rPr>
      <t xml:space="preserve"> </t>
    </r>
    <r>
      <rPr>
        <b/>
        <sz val="11"/>
        <color theme="1"/>
        <rFont val="Calibri"/>
        <family val="2"/>
      </rPr>
      <t>4</t>
    </r>
  </si>
  <si>
    <r>
      <t>e</t>
    </r>
    <r>
      <rPr>
        <b/>
        <sz val="8"/>
        <color theme="1"/>
        <rFont val="Calibri"/>
        <family val="2"/>
        <scheme val="minor"/>
      </rPr>
      <t>5</t>
    </r>
  </si>
  <si>
    <r>
      <t>s</t>
    </r>
    <r>
      <rPr>
        <b/>
        <sz val="8"/>
        <color theme="1"/>
        <rFont val="Calibri"/>
        <family val="2"/>
        <scheme val="minor"/>
      </rPr>
      <t>5</t>
    </r>
  </si>
  <si>
    <t>T-3</t>
  </si>
  <si>
    <t>T-4</t>
  </si>
  <si>
    <t>T-5</t>
  </si>
  <si>
    <t>T-6</t>
  </si>
  <si>
    <t>Candidate A</t>
  </si>
  <si>
    <t>Cadindate B</t>
  </si>
  <si>
    <t>Candidate 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</si>
</sst>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quot; &quot;???/???"/>
  </numFmts>
  <fonts count="9" x14ac:knownFonts="1">
    <font>
      <sz val="11"/>
      <color theme="1"/>
      <name val="Calibri"/>
      <family val="2"/>
      <scheme val="minor"/>
    </font>
    <font>
      <b/>
      <sz val="11"/>
      <color theme="1"/>
      <name val="Calibri"/>
      <family val="2"/>
      <scheme val="minor"/>
    </font>
    <font>
      <sz val="11"/>
      <color theme="1"/>
      <name val="Calibri"/>
      <family val="2"/>
    </font>
    <font>
      <sz val="8"/>
      <color theme="1"/>
      <name val="Calibri"/>
      <family val="2"/>
      <scheme val="minor"/>
    </font>
    <font>
      <b/>
      <sz val="11"/>
      <color theme="1"/>
      <name val="Calibri"/>
      <family val="2"/>
    </font>
    <font>
      <b/>
      <sz val="8"/>
      <color theme="1"/>
      <name val="Calibri"/>
      <family val="2"/>
      <scheme val="minor"/>
    </font>
    <font>
      <b/>
      <sz val="11"/>
      <color indexed="81"/>
      <name val="Tahoma"/>
      <family val="2"/>
    </font>
    <font>
      <sz val="11"/>
      <color indexed="81"/>
      <name val="Tahoma"/>
      <family val="2"/>
    </font>
    <font>
      <i/>
      <sz val="11"/>
      <color theme="1"/>
      <name val="Calibri"/>
      <family val="2"/>
      <scheme val="minor"/>
    </font>
  </fonts>
  <fills count="9">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rgb="FF00B050"/>
        <bgColor indexed="64"/>
      </patternFill>
    </fill>
    <fill>
      <patternFill patternType="solid">
        <fgColor rgb="FF7030A0"/>
        <bgColor indexed="64"/>
      </patternFill>
    </fill>
  </fills>
  <borders count="14">
    <border>
      <left/>
      <right/>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bottom/>
      <diagonal/>
    </border>
  </borders>
  <cellStyleXfs count="1">
    <xf numFmtId="0" fontId="0" fillId="0" borderId="0"/>
  </cellStyleXfs>
  <cellXfs count="107">
    <xf numFmtId="0" fontId="0" fillId="0" borderId="0" xfId="0"/>
    <xf numFmtId="0" fontId="0" fillId="0" borderId="4" xfId="0" applyBorder="1"/>
    <xf numFmtId="0" fontId="0" fillId="0" borderId="0" xfId="0" applyBorder="1"/>
    <xf numFmtId="0" fontId="0" fillId="0" borderId="5" xfId="0" applyBorder="1"/>
    <xf numFmtId="0" fontId="2" fillId="0" borderId="0" xfId="0" applyFont="1" applyBorder="1"/>
    <xf numFmtId="0" fontId="0" fillId="0" borderId="6" xfId="0" applyBorder="1"/>
    <xf numFmtId="0" fontId="0" fillId="0" borderId="7" xfId="0" applyBorder="1"/>
    <xf numFmtId="0" fontId="2" fillId="0" borderId="7" xfId="0" applyFont="1" applyBorder="1"/>
    <xf numFmtId="0" fontId="0" fillId="0" borderId="8" xfId="0" applyBorder="1"/>
    <xf numFmtId="0" fontId="1" fillId="0" borderId="1" xfId="0" applyFont="1" applyBorder="1"/>
    <xf numFmtId="0" fontId="1" fillId="0" borderId="2" xfId="0" applyFont="1" applyBorder="1"/>
    <xf numFmtId="0" fontId="1" fillId="0" borderId="3" xfId="0" applyFont="1" applyBorder="1"/>
    <xf numFmtId="0" fontId="1" fillId="0" borderId="4" xfId="0" applyFont="1" applyBorder="1"/>
    <xf numFmtId="13" fontId="0" fillId="0" borderId="0" xfId="0" applyNumberFormat="1" applyBorder="1"/>
    <xf numFmtId="13" fontId="0" fillId="0" borderId="5" xfId="0" applyNumberFormat="1" applyBorder="1"/>
    <xf numFmtId="0" fontId="1" fillId="0" borderId="6" xfId="0" applyFont="1" applyBorder="1"/>
    <xf numFmtId="13" fontId="0" fillId="0" borderId="7" xfId="0" applyNumberFormat="1" applyBorder="1"/>
    <xf numFmtId="13" fontId="0" fillId="0" borderId="8" xfId="0" applyNumberFormat="1" applyBorder="1"/>
    <xf numFmtId="0" fontId="1" fillId="3" borderId="2" xfId="0" applyFont="1" applyFill="1" applyBorder="1"/>
    <xf numFmtId="13" fontId="0" fillId="3" borderId="0" xfId="0" applyNumberFormat="1" applyFill="1" applyBorder="1"/>
    <xf numFmtId="0" fontId="1" fillId="3" borderId="4" xfId="0" applyFont="1" applyFill="1" applyBorder="1"/>
    <xf numFmtId="0" fontId="0" fillId="3" borderId="0" xfId="0" applyFill="1" applyBorder="1"/>
    <xf numFmtId="13" fontId="0" fillId="3" borderId="5" xfId="0" applyNumberFormat="1" applyFill="1" applyBorder="1"/>
    <xf numFmtId="13" fontId="0" fillId="3" borderId="7" xfId="0" applyNumberFormat="1" applyFill="1" applyBorder="1"/>
    <xf numFmtId="0" fontId="1" fillId="3" borderId="6" xfId="0" applyFont="1" applyFill="1" applyBorder="1"/>
    <xf numFmtId="0" fontId="0" fillId="3" borderId="7" xfId="0" applyFill="1" applyBorder="1"/>
    <xf numFmtId="0" fontId="0" fillId="3" borderId="8" xfId="0" applyFill="1" applyBorder="1"/>
    <xf numFmtId="0" fontId="1" fillId="0" borderId="6" xfId="0" quotePrefix="1" applyFont="1" applyBorder="1"/>
    <xf numFmtId="0" fontId="1" fillId="0" borderId="2" xfId="0" applyFont="1" applyFill="1" applyBorder="1"/>
    <xf numFmtId="0" fontId="0" fillId="4" borderId="7" xfId="0" applyFill="1" applyBorder="1"/>
    <xf numFmtId="0" fontId="1" fillId="4" borderId="2" xfId="0" applyFont="1" applyFill="1" applyBorder="1"/>
    <xf numFmtId="13" fontId="0" fillId="4" borderId="0" xfId="0" applyNumberFormat="1" applyFill="1" applyBorder="1"/>
    <xf numFmtId="13" fontId="0" fillId="4" borderId="7" xfId="0" applyNumberFormat="1" applyFill="1" applyBorder="1"/>
    <xf numFmtId="13" fontId="0" fillId="0" borderId="0" xfId="0" applyNumberFormat="1" applyFill="1" applyBorder="1"/>
    <xf numFmtId="13" fontId="0" fillId="0" borderId="5" xfId="0" applyNumberFormat="1" applyFill="1" applyBorder="1"/>
    <xf numFmtId="0" fontId="1" fillId="5" borderId="2" xfId="0" applyFont="1" applyFill="1" applyBorder="1"/>
    <xf numFmtId="13" fontId="0" fillId="5" borderId="0" xfId="0" applyNumberFormat="1" applyFill="1" applyBorder="1"/>
    <xf numFmtId="13" fontId="0" fillId="5" borderId="5" xfId="0" applyNumberFormat="1" applyFill="1" applyBorder="1"/>
    <xf numFmtId="0" fontId="1" fillId="0" borderId="4" xfId="0" applyFont="1" applyFill="1" applyBorder="1"/>
    <xf numFmtId="0" fontId="1" fillId="0" borderId="1" xfId="0" applyFont="1" applyFill="1" applyBorder="1"/>
    <xf numFmtId="0" fontId="1" fillId="6" borderId="6" xfId="0" applyFont="1" applyFill="1" applyBorder="1"/>
    <xf numFmtId="13" fontId="0" fillId="6" borderId="7" xfId="0" applyNumberFormat="1" applyFill="1" applyBorder="1"/>
    <xf numFmtId="13" fontId="0" fillId="6" borderId="8" xfId="0" applyNumberFormat="1" applyFill="1" applyBorder="1"/>
    <xf numFmtId="0" fontId="0" fillId="4" borderId="0" xfId="0" applyFill="1" applyBorder="1"/>
    <xf numFmtId="0" fontId="1" fillId="0" borderId="6" xfId="0" applyFont="1" applyFill="1" applyBorder="1"/>
    <xf numFmtId="0" fontId="1" fillId="0" borderId="3" xfId="0" applyFont="1" applyFill="1" applyBorder="1"/>
    <xf numFmtId="13" fontId="0" fillId="0" borderId="7" xfId="0" applyNumberFormat="1" applyFill="1" applyBorder="1"/>
    <xf numFmtId="13" fontId="0" fillId="0" borderId="8" xfId="0" applyNumberFormat="1" applyFill="1" applyBorder="1"/>
    <xf numFmtId="13" fontId="0" fillId="0" borderId="7" xfId="0" quotePrefix="1" applyNumberFormat="1" applyBorder="1"/>
    <xf numFmtId="13" fontId="0" fillId="0" borderId="0" xfId="0" quotePrefix="1" applyNumberFormat="1" applyBorder="1"/>
    <xf numFmtId="0" fontId="0" fillId="0" borderId="0" xfId="0" quotePrefix="1" applyBorder="1"/>
    <xf numFmtId="0" fontId="0" fillId="0" borderId="5" xfId="0" quotePrefix="1" applyBorder="1"/>
    <xf numFmtId="0" fontId="0" fillId="0" borderId="7" xfId="0" quotePrefix="1" applyBorder="1"/>
    <xf numFmtId="0" fontId="1" fillId="0" borderId="0" xfId="0" applyFont="1" applyBorder="1"/>
    <xf numFmtId="0" fontId="0" fillId="0" borderId="0" xfId="0" applyFill="1" applyBorder="1"/>
    <xf numFmtId="0" fontId="1" fillId="5" borderId="9" xfId="0" applyFont="1" applyFill="1" applyBorder="1"/>
    <xf numFmtId="0" fontId="0" fillId="0" borderId="0" xfId="0" applyNumberFormat="1" applyBorder="1"/>
    <xf numFmtId="0" fontId="0" fillId="0" borderId="7" xfId="0" applyNumberFormat="1" applyBorder="1"/>
    <xf numFmtId="13" fontId="4" fillId="0" borderId="3" xfId="0" applyNumberFormat="1" applyFont="1" applyBorder="1"/>
    <xf numFmtId="0" fontId="1" fillId="8" borderId="2" xfId="0" applyFont="1" applyFill="1" applyBorder="1"/>
    <xf numFmtId="13" fontId="0" fillId="8" borderId="0" xfId="0" applyNumberFormat="1" applyFill="1" applyBorder="1"/>
    <xf numFmtId="13" fontId="0" fillId="8" borderId="5" xfId="0" applyNumberFormat="1" applyFill="1" applyBorder="1"/>
    <xf numFmtId="0" fontId="1" fillId="4" borderId="4" xfId="0" applyFont="1" applyFill="1" applyBorder="1"/>
    <xf numFmtId="13" fontId="0" fillId="4" borderId="5" xfId="0" applyNumberFormat="1" applyFill="1" applyBorder="1"/>
    <xf numFmtId="13" fontId="4" fillId="0" borderId="6" xfId="0" applyNumberFormat="1" applyFont="1" applyBorder="1"/>
    <xf numFmtId="13" fontId="1" fillId="0" borderId="3" xfId="0" applyNumberFormat="1" applyFont="1" applyFill="1" applyBorder="1"/>
    <xf numFmtId="13" fontId="0" fillId="8" borderId="7" xfId="0" applyNumberFormat="1" applyFill="1" applyBorder="1"/>
    <xf numFmtId="13" fontId="0" fillId="8" borderId="8" xfId="0" applyNumberFormat="1" applyFill="1" applyBorder="1"/>
    <xf numFmtId="164" fontId="0" fillId="4" borderId="7" xfId="0" applyNumberFormat="1" applyFill="1" applyBorder="1"/>
    <xf numFmtId="0" fontId="1" fillId="0" borderId="5" xfId="0" applyFont="1" applyBorder="1"/>
    <xf numFmtId="164" fontId="0" fillId="5" borderId="0" xfId="0" applyNumberFormat="1" applyFill="1" applyBorder="1"/>
    <xf numFmtId="0" fontId="0" fillId="5" borderId="0" xfId="0" applyFill="1" applyBorder="1"/>
    <xf numFmtId="0" fontId="0" fillId="0" borderId="13" xfId="0" applyBorder="1"/>
    <xf numFmtId="0" fontId="8" fillId="0" borderId="5" xfId="0" applyFont="1" applyFill="1" applyBorder="1"/>
    <xf numFmtId="0" fontId="1" fillId="0" borderId="4" xfId="0" quotePrefix="1" applyFont="1" applyBorder="1"/>
    <xf numFmtId="0" fontId="0" fillId="0" borderId="0" xfId="0" applyBorder="1" applyAlignment="1">
      <alignment horizontal="left" vertical="top" wrapText="1"/>
    </xf>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2" fillId="0" borderId="7" xfId="0" applyFont="1" applyBorder="1" applyAlignment="1">
      <alignment horizontal="center"/>
    </xf>
    <xf numFmtId="0" fontId="0" fillId="0" borderId="0" xfId="0" applyBorder="1" applyAlignment="1">
      <alignment horizontal="left"/>
    </xf>
    <xf numFmtId="0" fontId="0" fillId="0" borderId="5"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6" borderId="10" xfId="0" applyFont="1" applyFill="1" applyBorder="1" applyAlignment="1">
      <alignment horizontal="left"/>
    </xf>
    <xf numFmtId="0" fontId="1" fillId="6" borderId="11" xfId="0" applyFont="1" applyFill="1" applyBorder="1" applyAlignment="1">
      <alignment horizontal="left"/>
    </xf>
    <xf numFmtId="0" fontId="1" fillId="6" borderId="12" xfId="0" applyFont="1" applyFill="1" applyBorder="1" applyAlignment="1">
      <alignment horizontal="left"/>
    </xf>
    <xf numFmtId="0" fontId="1" fillId="5" borderId="10" xfId="0" applyFont="1" applyFill="1" applyBorder="1" applyAlignment="1">
      <alignment horizontal="left"/>
    </xf>
    <xf numFmtId="0" fontId="1" fillId="5" borderId="11" xfId="0" applyFont="1" applyFill="1" applyBorder="1" applyAlignment="1">
      <alignment horizontal="left"/>
    </xf>
    <xf numFmtId="0" fontId="1" fillId="5" borderId="12" xfId="0" applyFont="1" applyFill="1" applyBorder="1" applyAlignment="1">
      <alignment horizontal="left"/>
    </xf>
    <xf numFmtId="0" fontId="1" fillId="7" borderId="4" xfId="0" applyFont="1" applyFill="1" applyBorder="1" applyAlignment="1">
      <alignment horizontal="center"/>
    </xf>
    <xf numFmtId="0" fontId="1" fillId="7" borderId="0" xfId="0" applyFont="1" applyFill="1" applyBorder="1" applyAlignment="1">
      <alignment horizontal="center"/>
    </xf>
    <xf numFmtId="0" fontId="1" fillId="7" borderId="5" xfId="0" applyFont="1" applyFill="1" applyBorder="1" applyAlignment="1">
      <alignment horizontal="center"/>
    </xf>
    <xf numFmtId="0" fontId="1" fillId="0" borderId="10" xfId="0" applyFont="1" applyBorder="1" applyAlignment="1">
      <alignment horizontal="left"/>
    </xf>
    <xf numFmtId="0" fontId="1" fillId="0" borderId="11" xfId="0" applyFont="1" applyBorder="1" applyAlignment="1">
      <alignment horizontal="left"/>
    </xf>
    <xf numFmtId="0" fontId="1" fillId="0" borderId="12" xfId="0" applyFont="1" applyBorder="1" applyAlignment="1">
      <alignment horizontal="left"/>
    </xf>
    <xf numFmtId="0" fontId="1" fillId="7" borderId="1" xfId="0" applyFont="1" applyFill="1" applyBorder="1" applyAlignment="1">
      <alignment horizontal="center"/>
    </xf>
    <xf numFmtId="0" fontId="1" fillId="7" borderId="2" xfId="0" applyFont="1" applyFill="1" applyBorder="1" applyAlignment="1">
      <alignment horizontal="center"/>
    </xf>
    <xf numFmtId="0" fontId="1" fillId="7" borderId="3" xfId="0" applyFont="1" applyFill="1" applyBorder="1" applyAlignment="1">
      <alignment horizontal="center"/>
    </xf>
    <xf numFmtId="0" fontId="1" fillId="0" borderId="10" xfId="0" applyNumberFormat="1" applyFont="1" applyBorder="1" applyAlignment="1">
      <alignment horizontal="center"/>
    </xf>
    <xf numFmtId="0" fontId="1" fillId="0" borderId="11" xfId="0" applyNumberFormat="1" applyFont="1" applyBorder="1" applyAlignment="1">
      <alignment horizontal="center"/>
    </xf>
    <xf numFmtId="0" fontId="1" fillId="0" borderId="12" xfId="0" applyNumberFormat="1" applyFont="1" applyBorder="1" applyAlignment="1">
      <alignment horizontal="center"/>
    </xf>
    <xf numFmtId="164" fontId="0" fillId="0" borderId="0" xfId="0" applyNumberFormat="1" applyFill="1" applyBorder="1"/>
    <xf numFmtId="164" fontId="0" fillId="0" borderId="7" xfId="0" applyNumberFormat="1" applyFill="1" applyBorder="1"/>
    <xf numFmtId="164" fontId="0" fillId="3" borderId="0" xfId="0" applyNumberFormat="1" applyFill="1" applyBorder="1"/>
    <xf numFmtId="12" fontId="0" fillId="0" borderId="7" xfId="0" applyNumberFormat="1" applyBorder="1"/>
    <xf numFmtId="12" fontId="0" fillId="0" borderId="8" xfId="0" applyNumberFormat="1" applyBorder="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11</xdr:col>
      <xdr:colOff>190498</xdr:colOff>
      <xdr:row>9</xdr:row>
      <xdr:rowOff>138544</xdr:rowOff>
    </xdr:from>
    <xdr:to>
      <xdr:col>16</xdr:col>
      <xdr:colOff>484911</xdr:colOff>
      <xdr:row>27</xdr:row>
      <xdr:rowOff>51955</xdr:rowOff>
    </xdr:to>
    <xdr:pic>
      <xdr:nvPicPr>
        <xdr:cNvPr id="2" name="Picture 1">
          <a:extLst>
            <a:ext uri="{FF2B5EF4-FFF2-40B4-BE49-F238E27FC236}">
              <a16:creationId xmlns:a16="http://schemas.microsoft.com/office/drawing/2014/main" xmlns="" id="{00000000-0008-0000-0100-000002000000}"/>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888180" y="1731817"/>
          <a:ext cx="2944094" cy="3498274"/>
        </a:xfrm>
        <a:prstGeom prst="rect">
          <a:avLst/>
        </a:prstGeom>
      </xdr:spPr>
    </xdr:pic>
    <xdr:clientData/>
  </xdr:twoCellAnchor>
  <xdr:twoCellAnchor editAs="oneCell">
    <xdr:from>
      <xdr:col>22</xdr:col>
      <xdr:colOff>225136</xdr:colOff>
      <xdr:row>31</xdr:row>
      <xdr:rowOff>69271</xdr:rowOff>
    </xdr:from>
    <xdr:to>
      <xdr:col>28</xdr:col>
      <xdr:colOff>259774</xdr:colOff>
      <xdr:row>49</xdr:row>
      <xdr:rowOff>121300</xdr:rowOff>
    </xdr:to>
    <xdr:pic>
      <xdr:nvPicPr>
        <xdr:cNvPr id="3" name="Picture 2">
          <a:extLst>
            <a:ext uri="{FF2B5EF4-FFF2-40B4-BE49-F238E27FC236}">
              <a16:creationId xmlns:a16="http://schemas.microsoft.com/office/drawing/2014/main" xmlns="" id="{00000000-0008-0000-0100-000003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1464636" y="6078680"/>
          <a:ext cx="3290456" cy="3636819"/>
        </a:xfrm>
        <a:prstGeom prst="rect">
          <a:avLst/>
        </a:prstGeom>
      </xdr:spPr>
    </xdr:pic>
    <xdr:clientData/>
  </xdr:twoCellAnchor>
  <xdr:twoCellAnchor editAs="oneCell">
    <xdr:from>
      <xdr:col>23</xdr:col>
      <xdr:colOff>155860</xdr:colOff>
      <xdr:row>55</xdr:row>
      <xdr:rowOff>155864</xdr:rowOff>
    </xdr:from>
    <xdr:to>
      <xdr:col>30</xdr:col>
      <xdr:colOff>502226</xdr:colOff>
      <xdr:row>78</xdr:row>
      <xdr:rowOff>50645</xdr:rowOff>
    </xdr:to>
    <xdr:pic>
      <xdr:nvPicPr>
        <xdr:cNvPr id="4" name="Picture 3">
          <a:extLst>
            <a:ext uri="{FF2B5EF4-FFF2-40B4-BE49-F238E27FC236}">
              <a16:creationId xmlns:a16="http://schemas.microsoft.com/office/drawing/2014/main" xmlns="" id="{00000000-0008-0000-0100-000004000000}"/>
            </a:ext>
          </a:extLst>
        </xdr:cNvPr>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7491360" y="10616046"/>
          <a:ext cx="4623958" cy="4468090"/>
        </a:xfrm>
        <a:prstGeom prst="rect">
          <a:avLst/>
        </a:prstGeom>
      </xdr:spPr>
    </xdr:pic>
    <xdr:clientData/>
  </xdr:twoCellAnchor>
  <xdr:twoCellAnchor editAs="oneCell">
    <xdr:from>
      <xdr:col>13</xdr:col>
      <xdr:colOff>207819</xdr:colOff>
      <xdr:row>82</xdr:row>
      <xdr:rowOff>121228</xdr:rowOff>
    </xdr:from>
    <xdr:to>
      <xdr:col>19</xdr:col>
      <xdr:colOff>574903</xdr:colOff>
      <xdr:row>103</xdr:row>
      <xdr:rowOff>6185</xdr:rowOff>
    </xdr:to>
    <xdr:pic>
      <xdr:nvPicPr>
        <xdr:cNvPr id="5" name="Picture 4">
          <a:extLst>
            <a:ext uri="{FF2B5EF4-FFF2-40B4-BE49-F238E27FC236}">
              <a16:creationId xmlns:a16="http://schemas.microsoft.com/office/drawing/2014/main" xmlns="" id="{00000000-0008-0000-0100-000005000000}"/>
            </a:ext>
          </a:extLst>
        </xdr:cNvPr>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6719455" y="16002001"/>
          <a:ext cx="4142448" cy="401781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13</xdr:col>
      <xdr:colOff>34636</xdr:colOff>
      <xdr:row>9</xdr:row>
      <xdr:rowOff>86590</xdr:rowOff>
    </xdr:from>
    <xdr:to>
      <xdr:col>19</xdr:col>
      <xdr:colOff>279688</xdr:colOff>
      <xdr:row>27</xdr:row>
      <xdr:rowOff>108404</xdr:rowOff>
    </xdr:to>
    <xdr:pic>
      <xdr:nvPicPr>
        <xdr:cNvPr id="2" name="Picture 1">
          <a:extLst>
            <a:ext uri="{FF2B5EF4-FFF2-40B4-BE49-F238E27FC236}">
              <a16:creationId xmlns:a16="http://schemas.microsoft.com/office/drawing/2014/main" xmlns="" id="{00000000-0008-0000-02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378286" y="1829665"/>
          <a:ext cx="3902652" cy="354433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9"/>
  <sheetViews>
    <sheetView zoomScale="55" zoomScaleNormal="55" workbookViewId="0"/>
  </sheetViews>
  <sheetFormatPr defaultColWidth="2.7109375" defaultRowHeight="15" x14ac:dyDescent="0.25"/>
  <cols>
    <col min="1" max="1" width="3.42578125" customWidth="1"/>
    <col min="2" max="2" width="9" bestFit="1" customWidth="1"/>
    <col min="3" max="3" width="12.140625" bestFit="1" customWidth="1"/>
    <col min="4" max="4" width="4.85546875" bestFit="1" customWidth="1"/>
    <col min="5" max="5" width="12.85546875" bestFit="1" customWidth="1"/>
    <col min="6" max="6" width="7.140625" bestFit="1" customWidth="1"/>
    <col min="7" max="7" width="5.85546875" bestFit="1" customWidth="1"/>
    <col min="8" max="8" width="23.5703125" bestFit="1" customWidth="1"/>
  </cols>
  <sheetData>
    <row r="1" spans="2:15" ht="15.75" thickBot="1" x14ac:dyDescent="0.3"/>
    <row r="2" spans="2:15" x14ac:dyDescent="0.25">
      <c r="B2" s="76" t="s">
        <v>33</v>
      </c>
      <c r="C2" s="77"/>
      <c r="D2" s="77"/>
      <c r="E2" s="77"/>
      <c r="F2" s="77"/>
      <c r="G2" s="77"/>
      <c r="H2" s="77"/>
      <c r="I2" s="77"/>
      <c r="J2" s="77"/>
      <c r="K2" s="77"/>
      <c r="L2" s="77"/>
      <c r="M2" s="77"/>
      <c r="N2" s="77"/>
      <c r="O2" s="78"/>
    </row>
    <row r="3" spans="2:15" x14ac:dyDescent="0.25">
      <c r="B3" s="1"/>
      <c r="C3" s="2"/>
      <c r="D3" s="2"/>
      <c r="E3" s="2"/>
      <c r="F3" s="2"/>
      <c r="G3" s="2"/>
      <c r="H3" s="2"/>
      <c r="I3" s="2"/>
      <c r="J3" s="2"/>
      <c r="K3" s="2"/>
      <c r="L3" s="2"/>
      <c r="M3" s="2"/>
      <c r="N3" s="2"/>
      <c r="O3" s="3"/>
    </row>
    <row r="4" spans="2:15" ht="83.25" customHeight="1" x14ac:dyDescent="0.25">
      <c r="B4" s="1"/>
      <c r="C4" s="75" t="s">
        <v>38</v>
      </c>
      <c r="D4" s="75"/>
      <c r="E4" s="75"/>
      <c r="F4" s="75"/>
      <c r="G4" s="75"/>
      <c r="H4" s="75"/>
      <c r="I4" s="75"/>
      <c r="J4" s="75"/>
      <c r="K4" s="75"/>
      <c r="L4" s="75"/>
      <c r="M4" s="75"/>
      <c r="N4" s="75"/>
      <c r="O4" s="3"/>
    </row>
    <row r="5" spans="2:15" ht="15.75" thickBot="1" x14ac:dyDescent="0.3">
      <c r="B5" s="5"/>
      <c r="C5" s="6"/>
      <c r="D5" s="6"/>
      <c r="E5" s="6"/>
      <c r="F5" s="6"/>
      <c r="G5" s="6"/>
      <c r="H5" s="6"/>
      <c r="I5" s="6"/>
      <c r="J5" s="6"/>
      <c r="K5" s="6"/>
      <c r="L5" s="6"/>
      <c r="M5" s="6"/>
      <c r="N5" s="6"/>
      <c r="O5" s="8"/>
    </row>
    <row r="6" spans="2:15" ht="15.75" thickBot="1" x14ac:dyDescent="0.3"/>
    <row r="7" spans="2:15" x14ac:dyDescent="0.25">
      <c r="B7" s="76" t="s">
        <v>39</v>
      </c>
      <c r="C7" s="77"/>
      <c r="D7" s="77"/>
      <c r="E7" s="77"/>
      <c r="F7" s="77"/>
      <c r="G7" s="77"/>
      <c r="H7" s="78"/>
    </row>
    <row r="8" spans="2:15" x14ac:dyDescent="0.25">
      <c r="B8" s="1" t="s">
        <v>40</v>
      </c>
      <c r="C8" s="80" t="s">
        <v>41</v>
      </c>
      <c r="D8" s="80"/>
      <c r="E8" s="80"/>
      <c r="F8" s="80"/>
      <c r="G8" s="80"/>
      <c r="H8" s="81"/>
    </row>
    <row r="9" spans="2:15" ht="15.75" thickBot="1" x14ac:dyDescent="0.3">
      <c r="B9" s="5" t="s">
        <v>42</v>
      </c>
      <c r="C9" s="82" t="s">
        <v>43</v>
      </c>
      <c r="D9" s="82"/>
      <c r="E9" s="82"/>
      <c r="F9" s="82"/>
      <c r="G9" s="82"/>
      <c r="H9" s="83"/>
    </row>
    <row r="10" spans="2:15" ht="15.75" thickBot="1" x14ac:dyDescent="0.3"/>
    <row r="11" spans="2:15" x14ac:dyDescent="0.25">
      <c r="B11" s="76" t="s">
        <v>73</v>
      </c>
      <c r="C11" s="77"/>
      <c r="D11" s="77"/>
      <c r="E11" s="77"/>
      <c r="F11" s="77"/>
      <c r="G11" s="77"/>
      <c r="H11" s="78"/>
    </row>
    <row r="12" spans="2:15" x14ac:dyDescent="0.25">
      <c r="B12" s="1" t="s">
        <v>0</v>
      </c>
      <c r="C12" s="2" t="s">
        <v>6</v>
      </c>
      <c r="D12" s="2" t="s">
        <v>1</v>
      </c>
      <c r="E12" s="2" t="s">
        <v>10</v>
      </c>
      <c r="F12" s="2"/>
      <c r="G12" s="2"/>
      <c r="H12" s="3"/>
    </row>
    <row r="13" spans="2:15" x14ac:dyDescent="0.25">
      <c r="B13" s="1" t="s">
        <v>2</v>
      </c>
      <c r="C13" s="2" t="s">
        <v>7</v>
      </c>
      <c r="D13" s="2" t="s">
        <v>1</v>
      </c>
      <c r="E13" s="2" t="s">
        <v>11</v>
      </c>
      <c r="F13" s="4" t="s">
        <v>3</v>
      </c>
      <c r="G13" s="2">
        <v>6</v>
      </c>
      <c r="H13" s="73" t="s">
        <v>75</v>
      </c>
    </row>
    <row r="14" spans="2:15" x14ac:dyDescent="0.25">
      <c r="B14" s="1"/>
      <c r="C14" s="2" t="s">
        <v>8</v>
      </c>
      <c r="D14" s="2" t="s">
        <v>1</v>
      </c>
      <c r="E14" s="2" t="s">
        <v>10</v>
      </c>
      <c r="F14" s="4" t="s">
        <v>3</v>
      </c>
      <c r="G14" s="2">
        <v>45</v>
      </c>
      <c r="H14" s="73" t="s">
        <v>76</v>
      </c>
    </row>
    <row r="15" spans="2:15" x14ac:dyDescent="0.25">
      <c r="B15" s="1"/>
      <c r="C15" s="2" t="s">
        <v>9</v>
      </c>
      <c r="D15" s="4" t="s">
        <v>4</v>
      </c>
      <c r="E15" s="2">
        <v>0</v>
      </c>
      <c r="F15" s="2"/>
      <c r="G15" s="2"/>
      <c r="H15" s="3"/>
    </row>
    <row r="16" spans="2:15" ht="15.75" thickBot="1" x14ac:dyDescent="0.3">
      <c r="B16" s="5"/>
      <c r="C16" s="6" t="s">
        <v>9</v>
      </c>
      <c r="D16" s="79" t="s">
        <v>5</v>
      </c>
      <c r="E16" s="79"/>
      <c r="F16" s="79"/>
      <c r="G16" s="6"/>
      <c r="H16" s="8"/>
    </row>
    <row r="17" spans="2:7" ht="15.75" thickBot="1" x14ac:dyDescent="0.3"/>
    <row r="18" spans="2:7" x14ac:dyDescent="0.25">
      <c r="B18" s="76" t="s">
        <v>74</v>
      </c>
      <c r="C18" s="77"/>
      <c r="D18" s="77"/>
      <c r="E18" s="77"/>
      <c r="F18" s="77"/>
      <c r="G18" s="78"/>
    </row>
    <row r="19" spans="2:7" x14ac:dyDescent="0.25">
      <c r="B19" s="1" t="s">
        <v>0</v>
      </c>
      <c r="C19" s="2" t="s">
        <v>6</v>
      </c>
      <c r="D19" s="2" t="s">
        <v>1</v>
      </c>
      <c r="E19" s="2" t="s">
        <v>10</v>
      </c>
      <c r="F19" s="2"/>
      <c r="G19" s="3"/>
    </row>
    <row r="20" spans="2:7" x14ac:dyDescent="0.25">
      <c r="B20" s="1" t="s">
        <v>2</v>
      </c>
      <c r="C20" s="2" t="s">
        <v>7</v>
      </c>
      <c r="D20" s="2" t="s">
        <v>1</v>
      </c>
      <c r="E20" s="2" t="s">
        <v>11</v>
      </c>
      <c r="F20" s="4" t="s">
        <v>3</v>
      </c>
      <c r="G20" s="3">
        <v>6</v>
      </c>
    </row>
    <row r="21" spans="2:7" x14ac:dyDescent="0.25">
      <c r="B21" s="1"/>
      <c r="C21" s="2" t="s">
        <v>8</v>
      </c>
      <c r="D21" s="2" t="s">
        <v>1</v>
      </c>
      <c r="E21" s="2" t="s">
        <v>10</v>
      </c>
      <c r="F21" s="4" t="s">
        <v>3</v>
      </c>
      <c r="G21" s="3">
        <v>45</v>
      </c>
    </row>
    <row r="22" spans="2:7" ht="15.75" thickBot="1" x14ac:dyDescent="0.3">
      <c r="B22" s="5"/>
      <c r="C22" s="6" t="s">
        <v>9</v>
      </c>
      <c r="D22" s="7" t="s">
        <v>4</v>
      </c>
      <c r="E22" s="6">
        <v>0</v>
      </c>
      <c r="F22" s="6"/>
      <c r="G22" s="8"/>
    </row>
    <row r="23" spans="2:7" ht="15.75" thickBot="1" x14ac:dyDescent="0.3"/>
    <row r="24" spans="2:7" x14ac:dyDescent="0.25">
      <c r="B24" s="76" t="s">
        <v>67</v>
      </c>
      <c r="C24" s="77"/>
      <c r="D24" s="77"/>
      <c r="E24" s="77"/>
      <c r="F24" s="77"/>
      <c r="G24" s="78"/>
    </row>
    <row r="25" spans="2:7" x14ac:dyDescent="0.25">
      <c r="B25" s="1"/>
      <c r="C25" s="53" t="s">
        <v>49</v>
      </c>
      <c r="D25" s="53" t="s">
        <v>50</v>
      </c>
      <c r="E25" s="53" t="s">
        <v>68</v>
      </c>
      <c r="F25" s="53" t="s">
        <v>69</v>
      </c>
      <c r="G25" s="69" t="s">
        <v>14</v>
      </c>
    </row>
    <row r="26" spans="2:7" x14ac:dyDescent="0.25">
      <c r="B26" s="12" t="s">
        <v>70</v>
      </c>
      <c r="C26" s="70">
        <v>5</v>
      </c>
      <c r="D26" s="71">
        <v>0</v>
      </c>
      <c r="E26" s="2"/>
      <c r="F26" s="2"/>
      <c r="G26" s="3"/>
    </row>
    <row r="27" spans="2:7" x14ac:dyDescent="0.25">
      <c r="B27" s="12" t="s">
        <v>71</v>
      </c>
      <c r="C27" s="2">
        <v>8</v>
      </c>
      <c r="D27" s="2">
        <v>5</v>
      </c>
      <c r="E27" s="104">
        <f>SUMPRODUCT($C$26:$D$26,C27:D27)</f>
        <v>40</v>
      </c>
      <c r="F27" s="2"/>
      <c r="G27" s="3"/>
    </row>
    <row r="28" spans="2:7" x14ac:dyDescent="0.25">
      <c r="B28" s="12" t="s">
        <v>72</v>
      </c>
      <c r="C28" s="2">
        <v>1</v>
      </c>
      <c r="D28" s="2">
        <v>1</v>
      </c>
      <c r="E28" s="102">
        <f t="shared" ref="E28:E29" si="0">SUMPRODUCT($C$26:$D$26,C28:D28)</f>
        <v>5</v>
      </c>
      <c r="F28" s="4" t="s">
        <v>3</v>
      </c>
      <c r="G28" s="3">
        <v>6</v>
      </c>
    </row>
    <row r="29" spans="2:7" ht="15.75" thickBot="1" x14ac:dyDescent="0.3">
      <c r="B29" s="5"/>
      <c r="C29" s="6">
        <v>9</v>
      </c>
      <c r="D29" s="6">
        <v>5</v>
      </c>
      <c r="E29" s="103">
        <f t="shared" si="0"/>
        <v>45</v>
      </c>
      <c r="F29" s="7" t="s">
        <v>3</v>
      </c>
      <c r="G29" s="8">
        <v>45</v>
      </c>
    </row>
  </sheetData>
  <mergeCells count="9">
    <mergeCell ref="C4:N4"/>
    <mergeCell ref="B2:O2"/>
    <mergeCell ref="B18:G18"/>
    <mergeCell ref="B24:G24"/>
    <mergeCell ref="B7:H7"/>
    <mergeCell ref="D16:F16"/>
    <mergeCell ref="C8:H8"/>
    <mergeCell ref="C9:H9"/>
    <mergeCell ref="B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AS107"/>
  <sheetViews>
    <sheetView tabSelected="1" view="pageBreakPreview" zoomScale="55" zoomScaleNormal="55" zoomScaleSheetLayoutView="55" workbookViewId="0"/>
  </sheetViews>
  <sheetFormatPr defaultRowHeight="15" x14ac:dyDescent="0.25"/>
  <cols>
    <col min="1" max="1" width="3.42578125" customWidth="1"/>
    <col min="2" max="2" width="9" bestFit="1" customWidth="1"/>
    <col min="3" max="3" width="8.7109375" bestFit="1" customWidth="1"/>
    <col min="4" max="5" width="9" bestFit="1" customWidth="1"/>
    <col min="6" max="6" width="9.42578125" bestFit="1" customWidth="1"/>
    <col min="7" max="7" width="9" bestFit="1" customWidth="1"/>
    <col min="8" max="8" width="9.7109375" bestFit="1" customWidth="1"/>
    <col min="9" max="9" width="10.28515625" customWidth="1"/>
    <col min="10" max="10" width="8.7109375" bestFit="1" customWidth="1"/>
    <col min="11" max="11" width="2.7109375" bestFit="1" customWidth="1"/>
    <col min="12" max="12" width="4.5703125" bestFit="1" customWidth="1"/>
    <col min="13" max="13" width="7.42578125" bestFit="1" customWidth="1"/>
    <col min="14" max="15" width="9" bestFit="1" customWidth="1"/>
    <col min="16" max="16" width="9.28515625" bestFit="1" customWidth="1"/>
    <col min="17" max="17" width="9" bestFit="1" customWidth="1"/>
    <col min="18" max="18" width="9.28515625" bestFit="1" customWidth="1"/>
    <col min="19" max="19" width="10.5703125" bestFit="1" customWidth="1"/>
    <col min="20" max="20" width="8.7109375" bestFit="1" customWidth="1"/>
    <col min="21" max="21" width="10.5703125" bestFit="1" customWidth="1"/>
    <col min="22" max="22" width="3.28515625" customWidth="1"/>
    <col min="23" max="23" width="3.5703125" customWidth="1"/>
    <col min="24" max="24" width="8.7109375" bestFit="1" customWidth="1"/>
    <col min="25" max="28" width="9" bestFit="1" customWidth="1"/>
    <col min="29" max="29" width="9.7109375" bestFit="1" customWidth="1"/>
    <col min="30" max="30" width="9.28515625" bestFit="1" customWidth="1"/>
    <col min="31" max="32" width="10.5703125" bestFit="1" customWidth="1"/>
    <col min="33" max="33" width="2.5703125" customWidth="1"/>
    <col min="34" max="34" width="3" customWidth="1"/>
    <col min="35" max="35" width="3.28515625" customWidth="1"/>
    <col min="36" max="36" width="8.42578125" bestFit="1" customWidth="1"/>
    <col min="37" max="41" width="9" bestFit="1" customWidth="1"/>
    <col min="42" max="42" width="9.42578125" bestFit="1" customWidth="1"/>
    <col min="43" max="43" width="9.7109375" bestFit="1" customWidth="1"/>
    <col min="44" max="44" width="10.5703125" bestFit="1" customWidth="1"/>
    <col min="45" max="45" width="3.42578125" customWidth="1"/>
    <col min="46" max="46" width="2.85546875" customWidth="1"/>
  </cols>
  <sheetData>
    <row r="1" spans="2:17" ht="15.75" thickBot="1" x14ac:dyDescent="0.3"/>
    <row r="2" spans="2:17" x14ac:dyDescent="0.25">
      <c r="B2" s="76" t="s">
        <v>65</v>
      </c>
      <c r="C2" s="77"/>
      <c r="D2" s="77"/>
      <c r="E2" s="77"/>
      <c r="F2" s="77"/>
      <c r="G2" s="77"/>
      <c r="H2" s="77"/>
      <c r="I2" s="77"/>
      <c r="J2" s="77"/>
      <c r="K2" s="78"/>
    </row>
    <row r="3" spans="2:17" x14ac:dyDescent="0.25">
      <c r="B3" s="1"/>
      <c r="C3" s="2"/>
      <c r="D3" s="2"/>
      <c r="E3" s="2"/>
      <c r="F3" s="2"/>
      <c r="G3" s="56"/>
      <c r="H3" s="56"/>
      <c r="I3" s="2"/>
      <c r="J3" s="2"/>
      <c r="K3" s="3"/>
    </row>
    <row r="4" spans="2:17" x14ac:dyDescent="0.25">
      <c r="B4" s="1"/>
      <c r="C4" s="2" t="s">
        <v>44</v>
      </c>
      <c r="D4" t="s">
        <v>34</v>
      </c>
      <c r="E4" s="2" t="s">
        <v>6</v>
      </c>
      <c r="F4" s="2" t="s">
        <v>34</v>
      </c>
      <c r="G4" s="2" t="s">
        <v>10</v>
      </c>
      <c r="H4" s="2" t="s">
        <v>25</v>
      </c>
      <c r="I4" s="2">
        <v>0</v>
      </c>
      <c r="J4" s="56"/>
      <c r="K4" s="3"/>
    </row>
    <row r="5" spans="2:17" x14ac:dyDescent="0.25">
      <c r="B5" s="1"/>
      <c r="C5" s="2"/>
      <c r="D5" s="2" t="s">
        <v>7</v>
      </c>
      <c r="E5" s="2" t="s">
        <v>1</v>
      </c>
      <c r="F5" s="2" t="s">
        <v>11</v>
      </c>
      <c r="G5" s="2" t="s">
        <v>1</v>
      </c>
      <c r="H5" s="2" t="s">
        <v>45</v>
      </c>
      <c r="I5" s="2" t="s">
        <v>25</v>
      </c>
      <c r="J5" s="2">
        <v>6</v>
      </c>
      <c r="K5" s="3"/>
    </row>
    <row r="6" spans="2:17" x14ac:dyDescent="0.25">
      <c r="B6" s="1"/>
      <c r="C6" s="2"/>
      <c r="D6" s="2" t="s">
        <v>8</v>
      </c>
      <c r="E6" s="2" t="s">
        <v>1</v>
      </c>
      <c r="F6" s="2" t="s">
        <v>10</v>
      </c>
      <c r="G6" s="2" t="s">
        <v>1</v>
      </c>
      <c r="H6" s="2" t="s">
        <v>46</v>
      </c>
      <c r="I6" s="54" t="s">
        <v>25</v>
      </c>
      <c r="J6" s="2">
        <v>45</v>
      </c>
      <c r="K6" s="3"/>
    </row>
    <row r="7" spans="2:17" ht="15.75" thickBot="1" x14ac:dyDescent="0.3">
      <c r="B7" s="5"/>
      <c r="C7" s="6"/>
      <c r="D7" s="6"/>
      <c r="E7" s="6"/>
      <c r="F7" s="6"/>
      <c r="G7" s="57"/>
      <c r="H7" s="57"/>
      <c r="I7" s="6"/>
      <c r="J7" s="6"/>
      <c r="K7" s="8"/>
    </row>
    <row r="8" spans="2:17" ht="15.75" thickBot="1" x14ac:dyDescent="0.3"/>
    <row r="9" spans="2:17" x14ac:dyDescent="0.25">
      <c r="B9" s="76" t="s">
        <v>59</v>
      </c>
      <c r="C9" s="77"/>
      <c r="D9" s="77"/>
      <c r="E9" s="77"/>
      <c r="F9" s="77"/>
      <c r="G9" s="77"/>
      <c r="H9" s="77"/>
      <c r="I9" s="77"/>
      <c r="J9" s="78"/>
      <c r="L9" s="96" t="s">
        <v>66</v>
      </c>
      <c r="M9" s="97"/>
      <c r="N9" s="97"/>
      <c r="O9" s="97"/>
      <c r="P9" s="97"/>
      <c r="Q9" s="98"/>
    </row>
    <row r="10" spans="2:17" ht="15.75" thickBot="1" x14ac:dyDescent="0.3">
      <c r="B10" s="1"/>
      <c r="C10" s="2"/>
      <c r="D10" s="2"/>
      <c r="E10" s="2"/>
      <c r="F10" s="2"/>
      <c r="G10" s="2"/>
      <c r="H10" s="2"/>
      <c r="I10" s="2"/>
      <c r="J10" s="3"/>
      <c r="L10" s="1"/>
      <c r="M10" s="2"/>
      <c r="N10" s="2"/>
      <c r="O10" s="2"/>
      <c r="P10" s="2"/>
      <c r="Q10" s="3"/>
    </row>
    <row r="11" spans="2:17" x14ac:dyDescent="0.25">
      <c r="B11" s="1"/>
      <c r="C11" s="9" t="s">
        <v>12</v>
      </c>
      <c r="D11" s="18" t="s">
        <v>49</v>
      </c>
      <c r="E11" s="10" t="s">
        <v>50</v>
      </c>
      <c r="F11" s="10" t="s">
        <v>51</v>
      </c>
      <c r="G11" s="10" t="s">
        <v>52</v>
      </c>
      <c r="H11" s="10" t="s">
        <v>14</v>
      </c>
      <c r="I11" s="58" t="s">
        <v>53</v>
      </c>
      <c r="J11" s="3"/>
      <c r="L11" s="1"/>
      <c r="M11" s="2"/>
      <c r="N11" s="2"/>
      <c r="O11" s="2"/>
      <c r="P11" s="2"/>
      <c r="Q11" s="3"/>
    </row>
    <row r="12" spans="2:17" x14ac:dyDescent="0.25">
      <c r="B12" s="1"/>
      <c r="C12" s="12" t="s">
        <v>15</v>
      </c>
      <c r="D12" s="21">
        <v>-8</v>
      </c>
      <c r="E12" s="2">
        <v>-5</v>
      </c>
      <c r="F12" s="2">
        <v>0</v>
      </c>
      <c r="G12" s="2">
        <v>0</v>
      </c>
      <c r="H12" s="2">
        <v>0</v>
      </c>
      <c r="I12" s="3"/>
      <c r="J12" s="3"/>
      <c r="L12" s="1"/>
      <c r="M12" s="2"/>
      <c r="N12" s="2"/>
      <c r="O12" s="2"/>
      <c r="P12" s="2"/>
      <c r="Q12" s="3"/>
    </row>
    <row r="13" spans="2:17" x14ac:dyDescent="0.25">
      <c r="B13" s="1"/>
      <c r="C13" s="12">
        <v>1</v>
      </c>
      <c r="D13" s="21">
        <v>1</v>
      </c>
      <c r="E13" s="2">
        <v>1</v>
      </c>
      <c r="F13" s="2">
        <v>1</v>
      </c>
      <c r="G13" s="2">
        <v>0</v>
      </c>
      <c r="H13" s="2">
        <v>6</v>
      </c>
      <c r="I13" s="3">
        <f>H13/D13</f>
        <v>6</v>
      </c>
      <c r="J13" s="3"/>
      <c r="L13" s="1"/>
      <c r="M13" s="2"/>
      <c r="N13" s="2"/>
      <c r="O13" s="2"/>
      <c r="P13" s="2"/>
      <c r="Q13" s="3"/>
    </row>
    <row r="14" spans="2:17" ht="15.75" thickBot="1" x14ac:dyDescent="0.3">
      <c r="B14" s="1"/>
      <c r="C14" s="24">
        <v>2</v>
      </c>
      <c r="D14" s="25">
        <v>9</v>
      </c>
      <c r="E14" s="25">
        <v>5</v>
      </c>
      <c r="F14" s="25">
        <v>0</v>
      </c>
      <c r="G14" s="25">
        <v>1</v>
      </c>
      <c r="H14" s="25">
        <v>45</v>
      </c>
      <c r="I14" s="26">
        <f>H14/D14</f>
        <v>5</v>
      </c>
      <c r="J14" s="3"/>
      <c r="L14" s="1"/>
      <c r="M14" s="2"/>
      <c r="N14" s="2"/>
      <c r="O14" s="2"/>
      <c r="P14" s="2"/>
      <c r="Q14" s="3"/>
    </row>
    <row r="15" spans="2:17" ht="15.75" thickBot="1" x14ac:dyDescent="0.3">
      <c r="B15" s="1"/>
      <c r="C15" s="2"/>
      <c r="D15" s="2"/>
      <c r="E15" s="2"/>
      <c r="F15" s="2"/>
      <c r="G15" s="2"/>
      <c r="H15" s="2"/>
      <c r="I15" s="2"/>
      <c r="J15" s="3"/>
      <c r="L15" s="1"/>
      <c r="M15" s="2"/>
      <c r="N15" s="2"/>
      <c r="O15" s="2"/>
      <c r="P15" s="2"/>
      <c r="Q15" s="3"/>
    </row>
    <row r="16" spans="2:17" x14ac:dyDescent="0.25">
      <c r="B16" s="1"/>
      <c r="C16" s="9" t="s">
        <v>22</v>
      </c>
      <c r="D16" s="10" t="s">
        <v>49</v>
      </c>
      <c r="E16" s="18" t="s">
        <v>50</v>
      </c>
      <c r="F16" s="10" t="s">
        <v>51</v>
      </c>
      <c r="G16" s="10" t="s">
        <v>52</v>
      </c>
      <c r="H16" s="10" t="s">
        <v>14</v>
      </c>
      <c r="I16" s="58" t="s">
        <v>53</v>
      </c>
      <c r="J16" s="3"/>
      <c r="L16" s="1"/>
      <c r="M16" s="2"/>
      <c r="N16" s="2"/>
      <c r="O16" s="2"/>
      <c r="P16" s="2"/>
      <c r="Q16" s="3"/>
    </row>
    <row r="17" spans="2:29" x14ac:dyDescent="0.25">
      <c r="B17" s="1"/>
      <c r="C17" s="12" t="s">
        <v>15</v>
      </c>
      <c r="D17" s="2">
        <f t="shared" ref="D17:H18" si="0">D12-($D12*D$19)</f>
        <v>0</v>
      </c>
      <c r="E17" s="19">
        <f t="shared" si="0"/>
        <v>-0.55555555555555536</v>
      </c>
      <c r="F17" s="2">
        <f t="shared" si="0"/>
        <v>0</v>
      </c>
      <c r="G17" s="13">
        <f t="shared" si="0"/>
        <v>0.88888888888888884</v>
      </c>
      <c r="H17" s="2">
        <f t="shared" si="0"/>
        <v>40</v>
      </c>
      <c r="I17" s="3"/>
      <c r="J17" s="3"/>
      <c r="L17" s="1"/>
      <c r="M17" s="2"/>
      <c r="N17" s="2"/>
      <c r="O17" s="2"/>
      <c r="P17" s="2"/>
      <c r="Q17" s="3"/>
    </row>
    <row r="18" spans="2:29" x14ac:dyDescent="0.25">
      <c r="B18" s="1"/>
      <c r="C18" s="20">
        <v>1</v>
      </c>
      <c r="D18" s="21">
        <f t="shared" si="0"/>
        <v>0</v>
      </c>
      <c r="E18" s="19">
        <f t="shared" si="0"/>
        <v>0.44444444444444442</v>
      </c>
      <c r="F18" s="21">
        <f t="shared" si="0"/>
        <v>1</v>
      </c>
      <c r="G18" s="19">
        <f t="shared" si="0"/>
        <v>-0.1111111111111111</v>
      </c>
      <c r="H18" s="21">
        <f t="shared" si="0"/>
        <v>1</v>
      </c>
      <c r="I18" s="22">
        <f>H18/E18</f>
        <v>2.25</v>
      </c>
      <c r="J18" s="3"/>
      <c r="L18" s="1"/>
      <c r="M18" s="2"/>
      <c r="N18" s="2"/>
      <c r="O18" s="2"/>
      <c r="P18" s="2"/>
      <c r="Q18" s="3"/>
    </row>
    <row r="19" spans="2:29" ht="15.75" thickBot="1" x14ac:dyDescent="0.3">
      <c r="B19" s="1"/>
      <c r="C19" s="15">
        <v>2</v>
      </c>
      <c r="D19" s="6">
        <f>D14/$D$14</f>
        <v>1</v>
      </c>
      <c r="E19" s="23">
        <f>E14/$D$14</f>
        <v>0.55555555555555558</v>
      </c>
      <c r="F19" s="6">
        <f>F14/$D$14</f>
        <v>0</v>
      </c>
      <c r="G19" s="16">
        <f>G14/$D$14</f>
        <v>0.1111111111111111</v>
      </c>
      <c r="H19" s="6">
        <f>H14/$D$14</f>
        <v>5</v>
      </c>
      <c r="I19" s="17">
        <f>H19/E19</f>
        <v>9</v>
      </c>
      <c r="J19" s="3"/>
      <c r="L19" s="1"/>
      <c r="M19" s="2"/>
      <c r="N19" s="2"/>
      <c r="O19" s="2"/>
      <c r="P19" s="2"/>
      <c r="Q19" s="3"/>
    </row>
    <row r="20" spans="2:29" ht="15.75" thickBot="1" x14ac:dyDescent="0.3">
      <c r="B20" s="1"/>
      <c r="C20" s="2"/>
      <c r="D20" s="2"/>
      <c r="E20" s="2"/>
      <c r="F20" s="2"/>
      <c r="G20" s="2"/>
      <c r="H20" s="2"/>
      <c r="I20" s="2"/>
      <c r="J20" s="3"/>
      <c r="L20" s="1"/>
      <c r="M20" s="2"/>
      <c r="N20" s="2"/>
      <c r="O20" s="2"/>
      <c r="P20" s="2"/>
      <c r="Q20" s="3"/>
    </row>
    <row r="21" spans="2:29" x14ac:dyDescent="0.25">
      <c r="B21" s="1"/>
      <c r="C21" s="9" t="s">
        <v>35</v>
      </c>
      <c r="D21" s="59" t="s">
        <v>49</v>
      </c>
      <c r="E21" s="59" t="s">
        <v>50</v>
      </c>
      <c r="F21" s="10" t="s">
        <v>51</v>
      </c>
      <c r="G21" s="10" t="s">
        <v>52</v>
      </c>
      <c r="H21" s="11" t="s">
        <v>14</v>
      </c>
      <c r="I21" s="53"/>
      <c r="J21" s="3"/>
      <c r="L21" s="1"/>
      <c r="M21" s="2"/>
      <c r="N21" s="2"/>
      <c r="O21" s="2"/>
      <c r="P21" s="2"/>
      <c r="Q21" s="3"/>
    </row>
    <row r="22" spans="2:29" x14ac:dyDescent="0.25">
      <c r="B22" s="1"/>
      <c r="C22" s="12" t="s">
        <v>15</v>
      </c>
      <c r="D22" s="13">
        <f>D17-($E17*D$23)</f>
        <v>0</v>
      </c>
      <c r="E22" s="13">
        <f>E17-($E17*E$23)</f>
        <v>0</v>
      </c>
      <c r="F22" s="13">
        <f>F17-($E17*F$23)</f>
        <v>1.2499999999999996</v>
      </c>
      <c r="G22" s="13">
        <f>G17-($E17*G$23)</f>
        <v>0.75</v>
      </c>
      <c r="H22" s="14">
        <f>H17-($E17*H$23)</f>
        <v>41.25</v>
      </c>
      <c r="I22" s="2"/>
      <c r="J22" s="3"/>
      <c r="L22" s="1"/>
      <c r="M22" s="2"/>
      <c r="N22" s="2"/>
      <c r="O22" s="2"/>
      <c r="P22" s="2"/>
      <c r="Q22" s="3"/>
    </row>
    <row r="23" spans="2:29" x14ac:dyDescent="0.25">
      <c r="B23" s="1"/>
      <c r="C23" s="12">
        <v>1</v>
      </c>
      <c r="D23" s="13">
        <f>D18/$E$18</f>
        <v>0</v>
      </c>
      <c r="E23" s="60">
        <f>E18/$E$18</f>
        <v>1</v>
      </c>
      <c r="F23" s="13">
        <f>F18/$E$18</f>
        <v>2.25</v>
      </c>
      <c r="G23" s="13">
        <f>G18/$E$18</f>
        <v>-0.25</v>
      </c>
      <c r="H23" s="61">
        <f>H18/$E$18</f>
        <v>2.25</v>
      </c>
      <c r="I23" s="2"/>
      <c r="J23" s="3"/>
      <c r="L23" s="1"/>
      <c r="M23" s="2"/>
      <c r="N23" s="2"/>
      <c r="O23" s="2"/>
      <c r="P23" s="2"/>
      <c r="Q23" s="3"/>
    </row>
    <row r="24" spans="2:29" ht="15.75" thickBot="1" x14ac:dyDescent="0.3">
      <c r="B24" s="1"/>
      <c r="C24" s="15">
        <v>2</v>
      </c>
      <c r="D24" s="66">
        <f>D19-($E19*D$23)</f>
        <v>1</v>
      </c>
      <c r="E24" s="16">
        <f>E19-($E19*E$23)</f>
        <v>0</v>
      </c>
      <c r="F24" s="16">
        <f>F19-($E19*F$23)</f>
        <v>-1.25</v>
      </c>
      <c r="G24" s="16">
        <f>G19-($E19*G$23)</f>
        <v>0.25</v>
      </c>
      <c r="H24" s="67">
        <f>H19-($E19*H$23)</f>
        <v>3.75</v>
      </c>
      <c r="I24" s="2"/>
      <c r="J24" s="3"/>
      <c r="L24" s="1"/>
      <c r="M24" s="2"/>
      <c r="N24" s="2"/>
      <c r="O24" s="2"/>
      <c r="P24" s="2"/>
      <c r="Q24" s="3"/>
    </row>
    <row r="25" spans="2:29" ht="15.75" thickBot="1" x14ac:dyDescent="0.3">
      <c r="B25" s="1"/>
      <c r="C25" s="2"/>
      <c r="D25" s="2"/>
      <c r="E25" s="2"/>
      <c r="F25" s="2"/>
      <c r="G25" s="2"/>
      <c r="H25" s="2"/>
      <c r="I25" s="2"/>
      <c r="J25" s="3"/>
      <c r="L25" s="1"/>
      <c r="M25" s="2"/>
      <c r="N25" s="2"/>
      <c r="O25" s="2"/>
      <c r="P25" s="2"/>
      <c r="Q25" s="3"/>
    </row>
    <row r="26" spans="2:29" ht="15.75" thickBot="1" x14ac:dyDescent="0.3">
      <c r="B26" s="1"/>
      <c r="C26" s="93" t="s">
        <v>60</v>
      </c>
      <c r="D26" s="94"/>
      <c r="E26" s="94"/>
      <c r="F26" s="95"/>
      <c r="G26" s="2"/>
      <c r="H26" s="2"/>
      <c r="I26" s="2"/>
      <c r="J26" s="3"/>
      <c r="L26" s="1"/>
      <c r="M26" s="2"/>
      <c r="N26" s="2"/>
      <c r="O26" s="2"/>
      <c r="P26" s="2"/>
      <c r="Q26" s="3"/>
    </row>
    <row r="27" spans="2:29" ht="15.75" thickBot="1" x14ac:dyDescent="0.3">
      <c r="B27" s="1"/>
      <c r="C27" s="93" t="s">
        <v>61</v>
      </c>
      <c r="D27" s="94"/>
      <c r="E27" s="94"/>
      <c r="F27" s="95"/>
      <c r="G27" s="2"/>
      <c r="H27" s="2"/>
      <c r="I27" s="2"/>
      <c r="J27" s="3"/>
      <c r="L27" s="1"/>
      <c r="M27" s="2"/>
      <c r="N27" s="2"/>
      <c r="O27" s="2"/>
      <c r="P27" s="2"/>
      <c r="Q27" s="3"/>
    </row>
    <row r="28" spans="2:29" ht="15.75" thickBot="1" x14ac:dyDescent="0.3">
      <c r="B28" s="5"/>
      <c r="C28" s="6"/>
      <c r="D28" s="6"/>
      <c r="E28" s="6"/>
      <c r="F28" s="6"/>
      <c r="G28" s="6"/>
      <c r="H28" s="6"/>
      <c r="I28" s="6"/>
      <c r="J28" s="8"/>
      <c r="L28" s="5"/>
      <c r="M28" s="6"/>
      <c r="N28" s="6"/>
      <c r="O28" s="6"/>
      <c r="P28" s="6"/>
      <c r="Q28" s="8"/>
    </row>
    <row r="29" spans="2:29" ht="15.75" thickBot="1" x14ac:dyDescent="0.3"/>
    <row r="30" spans="2:29" x14ac:dyDescent="0.25">
      <c r="B30" s="76" t="s">
        <v>77</v>
      </c>
      <c r="C30" s="77"/>
      <c r="D30" s="77"/>
      <c r="E30" s="77"/>
      <c r="F30" s="77"/>
      <c r="G30" s="77"/>
      <c r="H30" s="77"/>
      <c r="I30" s="77"/>
      <c r="J30" s="78"/>
      <c r="L30" s="76" t="s">
        <v>78</v>
      </c>
      <c r="M30" s="77"/>
      <c r="N30" s="77"/>
      <c r="O30" s="77"/>
      <c r="P30" s="77"/>
      <c r="Q30" s="77"/>
      <c r="R30" s="77"/>
      <c r="S30" s="77"/>
      <c r="T30" s="78"/>
      <c r="V30" s="96" t="s">
        <v>78</v>
      </c>
      <c r="W30" s="97"/>
      <c r="X30" s="97"/>
      <c r="Y30" s="97"/>
      <c r="Z30" s="97"/>
      <c r="AA30" s="97"/>
      <c r="AB30" s="97"/>
      <c r="AC30" s="98"/>
    </row>
    <row r="31" spans="2:29" ht="15.75" thickBot="1" x14ac:dyDescent="0.3">
      <c r="B31" s="1"/>
      <c r="C31" s="2"/>
      <c r="D31" s="2"/>
      <c r="E31" s="2"/>
      <c r="F31" s="2"/>
      <c r="G31" s="2"/>
      <c r="H31" s="2"/>
      <c r="I31" s="2"/>
      <c r="J31" s="3"/>
      <c r="L31" s="1"/>
      <c r="M31" s="2"/>
      <c r="N31" s="2"/>
      <c r="O31" s="2"/>
      <c r="P31" s="2"/>
      <c r="Q31" s="2"/>
      <c r="R31" s="2"/>
      <c r="S31" s="2"/>
      <c r="T31" s="3"/>
      <c r="V31" s="90" t="s">
        <v>77</v>
      </c>
      <c r="W31" s="91"/>
      <c r="X31" s="91"/>
      <c r="Y31" s="91"/>
      <c r="Z31" s="91"/>
      <c r="AA31" s="91"/>
      <c r="AB31" s="91"/>
      <c r="AC31" s="92"/>
    </row>
    <row r="32" spans="2:29" x14ac:dyDescent="0.25">
      <c r="B32" s="1"/>
      <c r="C32" s="39" t="s">
        <v>90</v>
      </c>
      <c r="D32" s="28" t="s">
        <v>49</v>
      </c>
      <c r="E32" s="28" t="s">
        <v>50</v>
      </c>
      <c r="F32" s="28" t="s">
        <v>51</v>
      </c>
      <c r="G32" s="28" t="s">
        <v>52</v>
      </c>
      <c r="H32" s="28" t="s">
        <v>62</v>
      </c>
      <c r="I32" s="45" t="s">
        <v>14</v>
      </c>
      <c r="J32" s="3"/>
      <c r="L32" s="1"/>
      <c r="M32" s="39" t="s">
        <v>90</v>
      </c>
      <c r="N32" s="28" t="s">
        <v>49</v>
      </c>
      <c r="O32" s="28" t="s">
        <v>50</v>
      </c>
      <c r="P32" s="28" t="s">
        <v>51</v>
      </c>
      <c r="Q32" s="28" t="s">
        <v>52</v>
      </c>
      <c r="R32" s="28" t="s">
        <v>55</v>
      </c>
      <c r="S32" s="45" t="s">
        <v>14</v>
      </c>
      <c r="T32" s="3"/>
      <c r="V32" s="1"/>
      <c r="W32" s="2"/>
      <c r="X32" s="2"/>
      <c r="Y32" s="2"/>
      <c r="Z32" s="2"/>
      <c r="AA32" s="2"/>
      <c r="AB32" s="2"/>
      <c r="AC32" s="3"/>
    </row>
    <row r="33" spans="2:29" x14ac:dyDescent="0.25">
      <c r="B33" s="72"/>
      <c r="C33" s="12">
        <v>2</v>
      </c>
      <c r="D33" s="2">
        <v>1</v>
      </c>
      <c r="E33" s="2">
        <v>0</v>
      </c>
      <c r="F33" s="13">
        <v>-1.25</v>
      </c>
      <c r="G33" s="13">
        <v>0.25</v>
      </c>
      <c r="H33" s="2">
        <v>0</v>
      </c>
      <c r="I33" s="14">
        <v>3.75</v>
      </c>
      <c r="J33" s="3"/>
      <c r="L33" s="72"/>
      <c r="M33" s="12">
        <v>2</v>
      </c>
      <c r="N33" s="2">
        <v>1</v>
      </c>
      <c r="O33" s="2">
        <v>0</v>
      </c>
      <c r="P33" s="13">
        <v>-1.25</v>
      </c>
      <c r="Q33" s="13">
        <v>0.25</v>
      </c>
      <c r="R33" s="2">
        <v>0</v>
      </c>
      <c r="S33" s="14">
        <v>3.75</v>
      </c>
      <c r="T33" s="3"/>
      <c r="V33" s="1"/>
      <c r="W33" s="2"/>
      <c r="X33" s="2"/>
      <c r="Y33" s="2"/>
      <c r="Z33" s="2"/>
      <c r="AA33" s="2"/>
      <c r="AB33" s="2"/>
      <c r="AC33" s="3"/>
    </row>
    <row r="34" spans="2:29" x14ac:dyDescent="0.25">
      <c r="B34" s="1"/>
      <c r="C34" s="12">
        <v>3</v>
      </c>
      <c r="D34" s="2">
        <v>1</v>
      </c>
      <c r="E34" s="2">
        <v>0</v>
      </c>
      <c r="F34" s="2">
        <v>0</v>
      </c>
      <c r="G34" s="2">
        <v>0</v>
      </c>
      <c r="H34" s="2">
        <v>-1</v>
      </c>
      <c r="I34" s="3">
        <v>4</v>
      </c>
      <c r="J34" s="3"/>
      <c r="L34" s="1"/>
      <c r="M34" s="12">
        <v>3</v>
      </c>
      <c r="N34" s="2">
        <v>1</v>
      </c>
      <c r="O34" s="2">
        <v>0</v>
      </c>
      <c r="P34" s="2">
        <v>0</v>
      </c>
      <c r="Q34" s="2">
        <v>0</v>
      </c>
      <c r="R34" s="2">
        <v>1</v>
      </c>
      <c r="S34" s="3">
        <v>3</v>
      </c>
      <c r="T34" s="3"/>
      <c r="V34" s="1"/>
      <c r="W34" s="2"/>
      <c r="X34" s="2"/>
      <c r="Y34" s="2"/>
      <c r="Z34" s="2"/>
      <c r="AA34" s="2"/>
      <c r="AB34" s="2"/>
      <c r="AC34" s="3"/>
    </row>
    <row r="35" spans="2:29" ht="15.75" thickBot="1" x14ac:dyDescent="0.3">
      <c r="B35" s="1"/>
      <c r="C35" s="27" t="s">
        <v>16</v>
      </c>
      <c r="D35" s="6">
        <f>D33-D34</f>
        <v>0</v>
      </c>
      <c r="E35" s="6">
        <f t="shared" ref="E35" si="1">E33-E34</f>
        <v>0</v>
      </c>
      <c r="F35" s="16">
        <f t="shared" ref="F35" si="2">F33-F34</f>
        <v>-1.25</v>
      </c>
      <c r="G35" s="16">
        <f t="shared" ref="G35" si="3">G33-G34</f>
        <v>0.25</v>
      </c>
      <c r="H35" s="6">
        <f t="shared" ref="H35" si="4">H33-H34</f>
        <v>1</v>
      </c>
      <c r="I35" s="17">
        <f t="shared" ref="I35" si="5">I33-I34</f>
        <v>-0.25</v>
      </c>
      <c r="J35" s="3"/>
      <c r="L35" s="1"/>
      <c r="M35" s="74" t="s">
        <v>16</v>
      </c>
      <c r="N35" s="2">
        <f>N33-N34</f>
        <v>0</v>
      </c>
      <c r="O35" s="2">
        <f t="shared" ref="O35:S35" si="6">O33-O34</f>
        <v>0</v>
      </c>
      <c r="P35" s="13">
        <f t="shared" si="6"/>
        <v>-1.25</v>
      </c>
      <c r="Q35" s="13">
        <f t="shared" si="6"/>
        <v>0.25</v>
      </c>
      <c r="R35" s="2">
        <f t="shared" si="6"/>
        <v>-1</v>
      </c>
      <c r="S35" s="14">
        <f t="shared" si="6"/>
        <v>0.75</v>
      </c>
      <c r="T35" s="3"/>
      <c r="V35" s="1"/>
      <c r="W35" s="2"/>
      <c r="X35" s="2"/>
      <c r="Y35" s="2"/>
      <c r="Z35" s="2"/>
      <c r="AA35" s="2"/>
      <c r="AB35" s="2"/>
      <c r="AC35" s="3"/>
    </row>
    <row r="36" spans="2:29" ht="15.75" thickBot="1" x14ac:dyDescent="0.3">
      <c r="B36" s="1"/>
      <c r="C36" s="2"/>
      <c r="D36" s="2"/>
      <c r="E36" s="2"/>
      <c r="F36" s="2"/>
      <c r="G36" s="2"/>
      <c r="H36" s="2"/>
      <c r="I36" s="2"/>
      <c r="J36" s="3"/>
      <c r="L36" s="1"/>
      <c r="M36" s="27" t="s">
        <v>17</v>
      </c>
      <c r="N36" s="6">
        <f>N35*-1</f>
        <v>0</v>
      </c>
      <c r="O36" s="6">
        <f t="shared" ref="O36:S36" si="7">O35*-1</f>
        <v>0</v>
      </c>
      <c r="P36" s="105">
        <f t="shared" si="7"/>
        <v>1.25</v>
      </c>
      <c r="Q36" s="105">
        <f t="shared" si="7"/>
        <v>-0.25</v>
      </c>
      <c r="R36" s="6">
        <f t="shared" si="7"/>
        <v>1</v>
      </c>
      <c r="S36" s="106">
        <f t="shared" si="7"/>
        <v>-0.75</v>
      </c>
      <c r="T36" s="3"/>
      <c r="V36" s="1"/>
      <c r="W36" s="2"/>
      <c r="X36" s="2"/>
      <c r="Y36" s="2"/>
      <c r="Z36" s="2"/>
      <c r="AA36" s="2"/>
      <c r="AB36" s="2"/>
      <c r="AC36" s="3"/>
    </row>
    <row r="37" spans="2:29" ht="15.75" thickBot="1" x14ac:dyDescent="0.3">
      <c r="B37" s="1"/>
      <c r="C37" s="9" t="s">
        <v>90</v>
      </c>
      <c r="D37" s="10" t="s">
        <v>49</v>
      </c>
      <c r="E37" s="10" t="s">
        <v>50</v>
      </c>
      <c r="F37" s="30" t="s">
        <v>51</v>
      </c>
      <c r="G37" s="10" t="s">
        <v>52</v>
      </c>
      <c r="H37" s="28" t="s">
        <v>62</v>
      </c>
      <c r="I37" s="11" t="s">
        <v>14</v>
      </c>
      <c r="J37" s="3"/>
      <c r="L37" s="1"/>
      <c r="T37" s="3"/>
      <c r="V37" s="1"/>
      <c r="W37" s="2"/>
      <c r="X37" s="2"/>
      <c r="Y37" s="2"/>
      <c r="Z37" s="2"/>
      <c r="AA37" s="2"/>
      <c r="AB37" s="2"/>
      <c r="AC37" s="3"/>
    </row>
    <row r="38" spans="2:29" x14ac:dyDescent="0.25">
      <c r="B38" s="1"/>
      <c r="C38" s="12" t="s">
        <v>15</v>
      </c>
      <c r="D38" s="13">
        <v>0</v>
      </c>
      <c r="E38" s="13">
        <v>0</v>
      </c>
      <c r="F38" s="31">
        <v>1.2499999999999996</v>
      </c>
      <c r="G38" s="13">
        <v>0.75</v>
      </c>
      <c r="H38" s="33">
        <v>0</v>
      </c>
      <c r="I38" s="14">
        <v>41.25</v>
      </c>
      <c r="J38" s="3"/>
      <c r="L38" s="1"/>
      <c r="M38" s="9" t="s">
        <v>90</v>
      </c>
      <c r="N38" s="10" t="s">
        <v>49</v>
      </c>
      <c r="O38" s="10" t="s">
        <v>50</v>
      </c>
      <c r="P38" s="10" t="s">
        <v>51</v>
      </c>
      <c r="Q38" s="30" t="s">
        <v>52</v>
      </c>
      <c r="R38" s="28" t="s">
        <v>55</v>
      </c>
      <c r="S38" s="11" t="s">
        <v>14</v>
      </c>
      <c r="T38" s="3"/>
      <c r="V38" s="1"/>
      <c r="W38" s="2"/>
      <c r="X38" s="2"/>
      <c r="Y38" s="2"/>
      <c r="Z38" s="2"/>
      <c r="AA38" s="2"/>
      <c r="AB38" s="2"/>
      <c r="AC38" s="3"/>
    </row>
    <row r="39" spans="2:29" x14ac:dyDescent="0.25">
      <c r="B39" s="1"/>
      <c r="C39" s="12">
        <v>1</v>
      </c>
      <c r="D39" s="13">
        <v>0</v>
      </c>
      <c r="E39" s="13">
        <v>1</v>
      </c>
      <c r="F39" s="31">
        <v>2.25</v>
      </c>
      <c r="G39" s="13">
        <v>-0.25</v>
      </c>
      <c r="H39" s="33">
        <v>0</v>
      </c>
      <c r="I39" s="14">
        <v>2.25</v>
      </c>
      <c r="J39" s="3"/>
      <c r="L39" s="1"/>
      <c r="M39" s="12" t="s">
        <v>15</v>
      </c>
      <c r="N39" s="13">
        <v>0</v>
      </c>
      <c r="O39" s="13">
        <v>0</v>
      </c>
      <c r="P39" s="13">
        <v>1.2499999999999996</v>
      </c>
      <c r="Q39" s="31">
        <v>0.75</v>
      </c>
      <c r="R39" s="2">
        <v>0</v>
      </c>
      <c r="S39" s="14">
        <v>41.25</v>
      </c>
      <c r="T39" s="3"/>
      <c r="V39" s="1"/>
      <c r="W39" s="2"/>
      <c r="X39" s="2"/>
      <c r="Y39" s="2"/>
      <c r="Z39" s="2"/>
      <c r="AA39" s="2"/>
      <c r="AB39" s="2"/>
      <c r="AC39" s="3"/>
    </row>
    <row r="40" spans="2:29" x14ac:dyDescent="0.25">
      <c r="B40" s="1"/>
      <c r="C40" s="12">
        <v>2</v>
      </c>
      <c r="D40" s="13">
        <v>1</v>
      </c>
      <c r="E40" s="13">
        <v>0</v>
      </c>
      <c r="F40" s="31">
        <v>-1.25</v>
      </c>
      <c r="G40" s="13">
        <v>0.25</v>
      </c>
      <c r="H40" s="33">
        <v>0</v>
      </c>
      <c r="I40" s="14">
        <v>3.75</v>
      </c>
      <c r="J40" s="3"/>
      <c r="L40" s="1"/>
      <c r="M40" s="12">
        <v>1</v>
      </c>
      <c r="N40" s="13">
        <v>0</v>
      </c>
      <c r="O40" s="13">
        <v>1</v>
      </c>
      <c r="P40" s="13">
        <v>2.25</v>
      </c>
      <c r="Q40" s="31">
        <v>-0.25</v>
      </c>
      <c r="R40" s="2">
        <v>0</v>
      </c>
      <c r="S40" s="14">
        <v>2.25</v>
      </c>
      <c r="T40" s="3"/>
      <c r="V40" s="1"/>
      <c r="W40" s="2"/>
      <c r="X40" s="2"/>
      <c r="Y40" s="2"/>
      <c r="Z40" s="2"/>
      <c r="AA40" s="2"/>
      <c r="AB40" s="2"/>
      <c r="AC40" s="3"/>
    </row>
    <row r="41" spans="2:29" x14ac:dyDescent="0.25">
      <c r="B41" s="1"/>
      <c r="C41" s="62">
        <v>3</v>
      </c>
      <c r="D41" s="43">
        <v>0</v>
      </c>
      <c r="E41" s="43">
        <v>0</v>
      </c>
      <c r="F41" s="31">
        <v>-1.25</v>
      </c>
      <c r="G41" s="31">
        <v>0.25</v>
      </c>
      <c r="H41" s="43">
        <v>1</v>
      </c>
      <c r="I41" s="63">
        <v>-0.25</v>
      </c>
      <c r="J41" s="3"/>
      <c r="L41" s="1"/>
      <c r="M41" s="12">
        <v>2</v>
      </c>
      <c r="N41" s="13">
        <v>1</v>
      </c>
      <c r="O41" s="13">
        <v>0</v>
      </c>
      <c r="P41" s="13">
        <v>-1.25</v>
      </c>
      <c r="Q41" s="31">
        <v>0.25</v>
      </c>
      <c r="R41" s="2">
        <v>0</v>
      </c>
      <c r="S41" s="14">
        <v>3.75</v>
      </c>
      <c r="T41" s="3"/>
      <c r="V41" s="1"/>
      <c r="W41" s="2"/>
      <c r="X41" s="2"/>
      <c r="Y41" s="2"/>
      <c r="Z41" s="2"/>
      <c r="AA41" s="2"/>
      <c r="AB41" s="2"/>
      <c r="AC41" s="3"/>
    </row>
    <row r="42" spans="2:29" ht="15.75" thickBot="1" x14ac:dyDescent="0.3">
      <c r="B42" s="1"/>
      <c r="C42" s="64" t="s">
        <v>53</v>
      </c>
      <c r="D42" s="6"/>
      <c r="E42" s="6"/>
      <c r="F42" s="29">
        <f>ABS(F38/F41)</f>
        <v>0.99999999999999967</v>
      </c>
      <c r="G42" s="6"/>
      <c r="H42" s="6"/>
      <c r="I42" s="8"/>
      <c r="J42" s="3"/>
      <c r="L42" s="1"/>
      <c r="M42" s="62">
        <v>3</v>
      </c>
      <c r="N42" s="43">
        <v>0</v>
      </c>
      <c r="O42" s="43">
        <v>0</v>
      </c>
      <c r="P42" s="31">
        <v>1.25</v>
      </c>
      <c r="Q42" s="31">
        <v>-0.25</v>
      </c>
      <c r="R42" s="43">
        <v>1</v>
      </c>
      <c r="S42" s="63">
        <v>-0.75</v>
      </c>
      <c r="T42" s="3"/>
      <c r="V42" s="1"/>
      <c r="W42" s="2"/>
      <c r="X42" s="2"/>
      <c r="Y42" s="2"/>
      <c r="Z42" s="2"/>
      <c r="AA42" s="2"/>
      <c r="AB42" s="2"/>
      <c r="AC42" s="3"/>
    </row>
    <row r="43" spans="2:29" ht="15.75" thickBot="1" x14ac:dyDescent="0.3">
      <c r="B43" s="1"/>
      <c r="C43" s="2"/>
      <c r="D43" s="2"/>
      <c r="E43" s="2"/>
      <c r="F43" s="2"/>
      <c r="G43" s="2"/>
      <c r="H43" s="2"/>
      <c r="I43" s="2"/>
      <c r="J43" s="3"/>
      <c r="L43" s="1"/>
      <c r="M43" s="64" t="s">
        <v>53</v>
      </c>
      <c r="N43" s="6"/>
      <c r="O43" s="6"/>
      <c r="P43" s="6"/>
      <c r="Q43" s="29">
        <f>ABS(Q39/Q42)</f>
        <v>3</v>
      </c>
      <c r="R43" s="6"/>
      <c r="S43" s="8"/>
      <c r="T43" s="3"/>
      <c r="V43" s="1"/>
      <c r="W43" s="2"/>
      <c r="X43" s="2"/>
      <c r="Y43" s="2"/>
      <c r="Z43" s="2"/>
      <c r="AA43" s="2"/>
      <c r="AB43" s="2"/>
      <c r="AC43" s="3"/>
    </row>
    <row r="44" spans="2:29" ht="15.75" thickBot="1" x14ac:dyDescent="0.3">
      <c r="B44" s="1"/>
      <c r="C44" s="9" t="s">
        <v>91</v>
      </c>
      <c r="D44" s="35" t="s">
        <v>49</v>
      </c>
      <c r="E44" s="59" t="s">
        <v>50</v>
      </c>
      <c r="F44" s="10" t="s">
        <v>51</v>
      </c>
      <c r="G44" s="10" t="s">
        <v>52</v>
      </c>
      <c r="H44" s="28" t="s">
        <v>62</v>
      </c>
      <c r="I44" s="65" t="s">
        <v>14</v>
      </c>
      <c r="J44" s="3"/>
      <c r="L44" s="1"/>
      <c r="M44" s="2"/>
      <c r="N44" s="2"/>
      <c r="O44" s="2"/>
      <c r="P44" s="2"/>
      <c r="Q44" s="2"/>
      <c r="R44" s="2"/>
      <c r="S44" s="2"/>
      <c r="T44" s="3"/>
      <c r="V44" s="1"/>
      <c r="W44" s="2"/>
      <c r="X44" s="2"/>
      <c r="Y44" s="2"/>
      <c r="Z44" s="2"/>
      <c r="AA44" s="2"/>
      <c r="AB44" s="2"/>
      <c r="AC44" s="3"/>
    </row>
    <row r="45" spans="2:29" x14ac:dyDescent="0.25">
      <c r="B45" s="1"/>
      <c r="C45" s="12" t="s">
        <v>15</v>
      </c>
      <c r="D45" s="13">
        <f t="shared" ref="D45:I47" si="8">D38-($F38*D$48)</f>
        <v>0</v>
      </c>
      <c r="E45" s="13">
        <f t="shared" si="8"/>
        <v>0</v>
      </c>
      <c r="F45" s="13">
        <f t="shared" si="8"/>
        <v>0</v>
      </c>
      <c r="G45" s="13">
        <f t="shared" si="8"/>
        <v>0.99999999999999989</v>
      </c>
      <c r="H45" s="13">
        <f t="shared" si="8"/>
        <v>0.99999999999999967</v>
      </c>
      <c r="I45" s="14">
        <f t="shared" si="8"/>
        <v>41</v>
      </c>
      <c r="J45" s="3"/>
      <c r="L45" s="1"/>
      <c r="M45" s="9" t="s">
        <v>91</v>
      </c>
      <c r="N45" s="35" t="s">
        <v>49</v>
      </c>
      <c r="O45" s="35" t="s">
        <v>50</v>
      </c>
      <c r="P45" s="10" t="s">
        <v>51</v>
      </c>
      <c r="Q45" s="10" t="s">
        <v>52</v>
      </c>
      <c r="R45" s="28" t="s">
        <v>55</v>
      </c>
      <c r="S45" s="65" t="s">
        <v>14</v>
      </c>
      <c r="T45" s="3"/>
      <c r="V45" s="1"/>
      <c r="W45" s="2"/>
      <c r="X45" s="2"/>
      <c r="Y45" s="2"/>
      <c r="Z45" s="2"/>
      <c r="AA45" s="2"/>
      <c r="AB45" s="2"/>
      <c r="AC45" s="3"/>
    </row>
    <row r="46" spans="2:29" x14ac:dyDescent="0.25">
      <c r="B46" s="1"/>
      <c r="C46" s="12">
        <v>1</v>
      </c>
      <c r="D46" s="13">
        <f t="shared" si="8"/>
        <v>0</v>
      </c>
      <c r="E46" s="60">
        <f t="shared" si="8"/>
        <v>1</v>
      </c>
      <c r="F46" s="13">
        <f t="shared" si="8"/>
        <v>0</v>
      </c>
      <c r="G46" s="13">
        <f t="shared" si="8"/>
        <v>0.2</v>
      </c>
      <c r="H46" s="13">
        <f t="shared" si="8"/>
        <v>1.8</v>
      </c>
      <c r="I46" s="61">
        <f t="shared" si="8"/>
        <v>1.8</v>
      </c>
      <c r="J46" s="3"/>
      <c r="L46" s="1"/>
      <c r="M46" s="12" t="s">
        <v>15</v>
      </c>
      <c r="N46" s="13">
        <f t="shared" ref="N46:S48" si="9">N39-($Q39*N$49)</f>
        <v>0</v>
      </c>
      <c r="O46" s="13">
        <f t="shared" si="9"/>
        <v>0</v>
      </c>
      <c r="P46" s="13">
        <f t="shared" si="9"/>
        <v>5</v>
      </c>
      <c r="Q46" s="13">
        <f t="shared" si="9"/>
        <v>0</v>
      </c>
      <c r="R46" s="13">
        <f t="shared" si="9"/>
        <v>3</v>
      </c>
      <c r="S46" s="37">
        <f t="shared" si="9"/>
        <v>39</v>
      </c>
      <c r="T46" s="3"/>
      <c r="V46" s="1"/>
      <c r="W46" s="2"/>
      <c r="X46" s="2"/>
      <c r="Y46" s="2"/>
      <c r="Z46" s="2"/>
      <c r="AA46" s="2"/>
      <c r="AB46" s="2"/>
      <c r="AC46" s="3"/>
    </row>
    <row r="47" spans="2:29" x14ac:dyDescent="0.25">
      <c r="B47" s="1"/>
      <c r="C47" s="12">
        <v>2</v>
      </c>
      <c r="D47" s="36">
        <f t="shared" si="8"/>
        <v>1</v>
      </c>
      <c r="E47" s="13">
        <f t="shared" si="8"/>
        <v>0</v>
      </c>
      <c r="F47" s="13">
        <f t="shared" si="8"/>
        <v>0</v>
      </c>
      <c r="G47" s="13">
        <f t="shared" si="8"/>
        <v>0</v>
      </c>
      <c r="H47" s="13">
        <f t="shared" si="8"/>
        <v>-1</v>
      </c>
      <c r="I47" s="37">
        <f t="shared" si="8"/>
        <v>4</v>
      </c>
      <c r="J47" s="3"/>
      <c r="L47" s="1"/>
      <c r="M47" s="12">
        <v>1</v>
      </c>
      <c r="N47" s="13">
        <f t="shared" si="9"/>
        <v>0</v>
      </c>
      <c r="O47" s="36">
        <f t="shared" si="9"/>
        <v>1</v>
      </c>
      <c r="P47" s="13">
        <f t="shared" si="9"/>
        <v>1</v>
      </c>
      <c r="Q47" s="13">
        <f t="shared" si="9"/>
        <v>0</v>
      </c>
      <c r="R47" s="13">
        <f t="shared" si="9"/>
        <v>-1</v>
      </c>
      <c r="S47" s="37">
        <f t="shared" si="9"/>
        <v>3</v>
      </c>
      <c r="T47" s="3"/>
      <c r="V47" s="1"/>
      <c r="W47" s="2"/>
      <c r="X47" s="2"/>
      <c r="Y47" s="2"/>
      <c r="Z47" s="2"/>
      <c r="AA47" s="2"/>
      <c r="AB47" s="2"/>
      <c r="AC47" s="3"/>
    </row>
    <row r="48" spans="2:29" ht="15.75" thickBot="1" x14ac:dyDescent="0.3">
      <c r="B48" s="1"/>
      <c r="C48" s="15">
        <v>3</v>
      </c>
      <c r="D48" s="16">
        <f t="shared" ref="D48:I48" si="10">D41/$F$41</f>
        <v>0</v>
      </c>
      <c r="E48" s="16">
        <f t="shared" si="10"/>
        <v>0</v>
      </c>
      <c r="F48" s="16">
        <f t="shared" si="10"/>
        <v>1</v>
      </c>
      <c r="G48" s="16">
        <f t="shared" si="10"/>
        <v>-0.2</v>
      </c>
      <c r="H48" s="16">
        <f t="shared" si="10"/>
        <v>-0.8</v>
      </c>
      <c r="I48" s="17">
        <f t="shared" si="10"/>
        <v>0.2</v>
      </c>
      <c r="J48" s="3"/>
      <c r="L48" s="1"/>
      <c r="M48" s="12">
        <v>2</v>
      </c>
      <c r="N48" s="36">
        <f t="shared" si="9"/>
        <v>1</v>
      </c>
      <c r="O48" s="13">
        <f t="shared" si="9"/>
        <v>0</v>
      </c>
      <c r="P48" s="13">
        <f t="shared" si="9"/>
        <v>0</v>
      </c>
      <c r="Q48" s="13">
        <f t="shared" si="9"/>
        <v>0</v>
      </c>
      <c r="R48" s="13">
        <f t="shared" si="9"/>
        <v>1</v>
      </c>
      <c r="S48" s="37">
        <f t="shared" si="9"/>
        <v>3</v>
      </c>
      <c r="T48" s="3"/>
      <c r="V48" s="1"/>
      <c r="W48" s="2"/>
      <c r="X48" s="2"/>
      <c r="Y48" s="2"/>
      <c r="Z48" s="2"/>
      <c r="AA48" s="2"/>
      <c r="AB48" s="2"/>
      <c r="AC48" s="3"/>
    </row>
    <row r="49" spans="2:33" ht="15.75" thickBot="1" x14ac:dyDescent="0.3">
      <c r="B49" s="1"/>
      <c r="C49" s="2"/>
      <c r="D49" s="2"/>
      <c r="E49" s="2"/>
      <c r="F49" s="2"/>
      <c r="G49" s="2"/>
      <c r="H49" s="2"/>
      <c r="I49" s="2"/>
      <c r="J49" s="3"/>
      <c r="L49" s="1"/>
      <c r="M49" s="15">
        <v>3</v>
      </c>
      <c r="N49" s="16">
        <f t="shared" ref="N49:S49" si="11">N42/$Q$42</f>
        <v>0</v>
      </c>
      <c r="O49" s="16">
        <f t="shared" si="11"/>
        <v>0</v>
      </c>
      <c r="P49" s="16">
        <f t="shared" si="11"/>
        <v>-5</v>
      </c>
      <c r="Q49" s="16">
        <f t="shared" si="11"/>
        <v>1</v>
      </c>
      <c r="R49" s="16">
        <f t="shared" si="11"/>
        <v>-4</v>
      </c>
      <c r="S49" s="17">
        <f t="shared" si="11"/>
        <v>3</v>
      </c>
      <c r="T49" s="3"/>
      <c r="V49" s="1"/>
      <c r="W49" s="2"/>
      <c r="X49" s="2"/>
      <c r="Y49" s="2"/>
      <c r="Z49" s="2"/>
      <c r="AA49" s="2"/>
      <c r="AB49" s="2"/>
      <c r="AC49" s="3"/>
    </row>
    <row r="50" spans="2:33" ht="15.75" thickBot="1" x14ac:dyDescent="0.3">
      <c r="B50" s="1"/>
      <c r="C50" s="93" t="s">
        <v>79</v>
      </c>
      <c r="D50" s="94"/>
      <c r="E50" s="94"/>
      <c r="F50" s="94"/>
      <c r="G50" s="94"/>
      <c r="H50" s="94"/>
      <c r="I50" s="95"/>
      <c r="J50" s="3"/>
      <c r="L50" s="1"/>
      <c r="M50" s="2"/>
      <c r="N50" s="2"/>
      <c r="O50" s="2"/>
      <c r="P50" s="2"/>
      <c r="Q50" s="2"/>
      <c r="R50" s="2"/>
      <c r="S50" s="2"/>
      <c r="T50" s="3"/>
      <c r="V50" s="5"/>
      <c r="W50" s="6"/>
      <c r="X50" s="6"/>
      <c r="Y50" s="6"/>
      <c r="Z50" s="6"/>
      <c r="AA50" s="6"/>
      <c r="AB50" s="6"/>
      <c r="AC50" s="8"/>
    </row>
    <row r="51" spans="2:33" ht="15.75" thickBot="1" x14ac:dyDescent="0.3">
      <c r="B51" s="1"/>
      <c r="C51" s="93" t="s">
        <v>80</v>
      </c>
      <c r="D51" s="94"/>
      <c r="E51" s="94"/>
      <c r="F51" s="94"/>
      <c r="G51" s="94"/>
      <c r="H51" s="94"/>
      <c r="I51" s="95"/>
      <c r="J51" s="3"/>
      <c r="L51" s="1"/>
      <c r="M51" s="87" t="s">
        <v>94</v>
      </c>
      <c r="N51" s="88"/>
      <c r="O51" s="89"/>
      <c r="P51" s="2"/>
      <c r="Q51" s="2"/>
      <c r="R51" s="2"/>
      <c r="S51" s="2"/>
      <c r="T51" s="3"/>
    </row>
    <row r="52" spans="2:33" ht="15.75" thickBot="1" x14ac:dyDescent="0.3">
      <c r="B52" s="5"/>
      <c r="C52" s="6"/>
      <c r="D52" s="6"/>
      <c r="E52" s="6"/>
      <c r="F52" s="6"/>
      <c r="G52" s="6"/>
      <c r="H52" s="6"/>
      <c r="I52" s="6"/>
      <c r="J52" s="8"/>
      <c r="L52" s="5"/>
      <c r="M52" s="6"/>
      <c r="N52" s="6"/>
      <c r="O52" s="6"/>
      <c r="P52" s="6"/>
      <c r="Q52" s="6"/>
      <c r="R52" s="6"/>
      <c r="S52" s="6"/>
      <c r="T52" s="8"/>
    </row>
    <row r="53" spans="2:33" ht="15.75" thickBot="1" x14ac:dyDescent="0.3"/>
    <row r="54" spans="2:33" x14ac:dyDescent="0.25">
      <c r="B54" s="76" t="s">
        <v>81</v>
      </c>
      <c r="C54" s="77"/>
      <c r="D54" s="77"/>
      <c r="E54" s="77"/>
      <c r="F54" s="77"/>
      <c r="G54" s="77"/>
      <c r="H54" s="77"/>
      <c r="I54" s="77"/>
      <c r="J54" s="77"/>
      <c r="K54" s="78"/>
      <c r="M54" s="76" t="s">
        <v>82</v>
      </c>
      <c r="N54" s="77"/>
      <c r="O54" s="77"/>
      <c r="P54" s="77"/>
      <c r="Q54" s="77"/>
      <c r="R54" s="77"/>
      <c r="S54" s="77"/>
      <c r="T54" s="77"/>
      <c r="U54" s="77"/>
      <c r="V54" s="78"/>
      <c r="X54" s="96" t="s">
        <v>81</v>
      </c>
      <c r="Y54" s="97"/>
      <c r="Z54" s="97"/>
      <c r="AA54" s="97"/>
      <c r="AB54" s="97"/>
      <c r="AC54" s="97"/>
      <c r="AD54" s="97"/>
      <c r="AE54" s="97"/>
      <c r="AF54" s="97"/>
      <c r="AG54" s="98"/>
    </row>
    <row r="55" spans="2:33" ht="15.75" thickBot="1" x14ac:dyDescent="0.3">
      <c r="B55" s="1"/>
      <c r="C55" s="2"/>
      <c r="D55" s="2"/>
      <c r="E55" s="2"/>
      <c r="F55" s="2"/>
      <c r="G55" s="2"/>
      <c r="H55" s="2"/>
      <c r="I55" s="2"/>
      <c r="J55" s="2"/>
      <c r="K55" s="3"/>
      <c r="M55" s="1"/>
      <c r="N55" s="2"/>
      <c r="O55" s="2"/>
      <c r="P55" s="2"/>
      <c r="Q55" s="2"/>
      <c r="R55" s="2"/>
      <c r="S55" s="2"/>
      <c r="T55" s="2"/>
      <c r="U55" s="2"/>
      <c r="V55" s="3"/>
      <c r="X55" s="90" t="s">
        <v>82</v>
      </c>
      <c r="Y55" s="91"/>
      <c r="Z55" s="91"/>
      <c r="AA55" s="91"/>
      <c r="AB55" s="91"/>
      <c r="AC55" s="91"/>
      <c r="AD55" s="91"/>
      <c r="AE55" s="91"/>
      <c r="AF55" s="91"/>
      <c r="AG55" s="92"/>
    </row>
    <row r="56" spans="2:33" x14ac:dyDescent="0.25">
      <c r="B56" s="1"/>
      <c r="C56" s="9" t="s">
        <v>91</v>
      </c>
      <c r="D56" s="10" t="s">
        <v>49</v>
      </c>
      <c r="E56" s="10" t="s">
        <v>50</v>
      </c>
      <c r="F56" s="10" t="s">
        <v>51</v>
      </c>
      <c r="G56" s="10" t="s">
        <v>52</v>
      </c>
      <c r="H56" s="28" t="s">
        <v>62</v>
      </c>
      <c r="I56" s="10" t="s">
        <v>63</v>
      </c>
      <c r="J56" s="11" t="s">
        <v>14</v>
      </c>
      <c r="K56" s="3"/>
      <c r="M56" s="1"/>
      <c r="N56" s="39" t="s">
        <v>91</v>
      </c>
      <c r="O56" s="28" t="s">
        <v>49</v>
      </c>
      <c r="P56" s="28" t="s">
        <v>50</v>
      </c>
      <c r="Q56" s="28" t="s">
        <v>51</v>
      </c>
      <c r="R56" s="28" t="s">
        <v>52</v>
      </c>
      <c r="S56" s="28" t="s">
        <v>62</v>
      </c>
      <c r="T56" s="28" t="s">
        <v>85</v>
      </c>
      <c r="U56" s="45" t="s">
        <v>14</v>
      </c>
      <c r="V56" s="3"/>
      <c r="X56" s="1"/>
      <c r="Y56" s="2"/>
      <c r="Z56" s="2"/>
      <c r="AA56" s="2"/>
      <c r="AB56" s="2"/>
      <c r="AC56" s="2"/>
      <c r="AD56" s="2"/>
      <c r="AE56" s="2"/>
      <c r="AF56" s="2"/>
      <c r="AG56" s="3"/>
    </row>
    <row r="57" spans="2:33" x14ac:dyDescent="0.25">
      <c r="B57" s="72"/>
      <c r="C57" s="38">
        <v>1</v>
      </c>
      <c r="D57" s="33">
        <v>0</v>
      </c>
      <c r="E57" s="33">
        <v>1</v>
      </c>
      <c r="F57" s="33">
        <v>0</v>
      </c>
      <c r="G57" s="33">
        <v>0.2</v>
      </c>
      <c r="H57" s="33">
        <v>1.8</v>
      </c>
      <c r="I57" s="33">
        <v>0</v>
      </c>
      <c r="J57" s="34">
        <v>1.8</v>
      </c>
      <c r="K57" s="3"/>
      <c r="M57" s="72"/>
      <c r="N57" s="38">
        <v>1</v>
      </c>
      <c r="O57" s="33">
        <v>0</v>
      </c>
      <c r="P57" s="33">
        <v>1</v>
      </c>
      <c r="Q57" s="33">
        <v>0</v>
      </c>
      <c r="R57" s="33">
        <v>0.2</v>
      </c>
      <c r="S57" s="33">
        <v>1.8</v>
      </c>
      <c r="T57" s="33">
        <v>0</v>
      </c>
      <c r="U57" s="34">
        <v>1.8</v>
      </c>
      <c r="V57" s="3"/>
      <c r="X57" s="1"/>
      <c r="Y57" s="2"/>
      <c r="Z57" s="2"/>
      <c r="AA57" s="2"/>
      <c r="AB57" s="2"/>
      <c r="AC57" s="2"/>
      <c r="AD57" s="2"/>
      <c r="AE57" s="2"/>
      <c r="AF57" s="2"/>
      <c r="AG57" s="3"/>
    </row>
    <row r="58" spans="2:33" x14ac:dyDescent="0.25">
      <c r="B58" s="1"/>
      <c r="C58" s="12">
        <v>4</v>
      </c>
      <c r="D58" s="2">
        <v>0</v>
      </c>
      <c r="E58" s="2">
        <v>1</v>
      </c>
      <c r="F58" s="2">
        <v>0</v>
      </c>
      <c r="G58" s="2">
        <v>0</v>
      </c>
      <c r="H58" s="2">
        <v>0</v>
      </c>
      <c r="I58" s="2">
        <v>-1</v>
      </c>
      <c r="J58" s="3">
        <v>2</v>
      </c>
      <c r="K58" s="3"/>
      <c r="M58" s="1"/>
      <c r="N58" s="12">
        <v>4</v>
      </c>
      <c r="O58" s="2">
        <v>0</v>
      </c>
      <c r="P58" s="2">
        <v>1</v>
      </c>
      <c r="Q58" s="2">
        <v>0</v>
      </c>
      <c r="R58" s="2">
        <v>0</v>
      </c>
      <c r="S58" s="2">
        <v>0</v>
      </c>
      <c r="T58" s="2">
        <v>1</v>
      </c>
      <c r="U58" s="3">
        <v>1</v>
      </c>
      <c r="V58" s="3"/>
      <c r="X58" s="1"/>
      <c r="Y58" s="2"/>
      <c r="Z58" s="2"/>
      <c r="AA58" s="2"/>
      <c r="AB58" s="2"/>
      <c r="AC58" s="2"/>
      <c r="AD58" s="2"/>
      <c r="AE58" s="2"/>
      <c r="AF58" s="2"/>
      <c r="AG58" s="3"/>
    </row>
    <row r="59" spans="2:33" ht="15.75" thickBot="1" x14ac:dyDescent="0.3">
      <c r="B59" s="1"/>
      <c r="C59" s="27" t="s">
        <v>18</v>
      </c>
      <c r="D59" s="16">
        <f>D57-D58</f>
        <v>0</v>
      </c>
      <c r="E59" s="16">
        <f t="shared" ref="E59:J59" si="12">E57-E58</f>
        <v>0</v>
      </c>
      <c r="F59" s="16">
        <f t="shared" si="12"/>
        <v>0</v>
      </c>
      <c r="G59" s="16">
        <f t="shared" si="12"/>
        <v>0.2</v>
      </c>
      <c r="H59" s="16">
        <f t="shared" si="12"/>
        <v>1.8</v>
      </c>
      <c r="I59" s="16">
        <f t="shared" si="12"/>
        <v>1</v>
      </c>
      <c r="J59" s="17">
        <f t="shared" si="12"/>
        <v>-0.19999999999999996</v>
      </c>
      <c r="K59" s="3"/>
      <c r="M59" s="1"/>
      <c r="N59" s="74" t="s">
        <v>18</v>
      </c>
      <c r="O59" s="13">
        <f>O57-O58</f>
        <v>0</v>
      </c>
      <c r="P59" s="13">
        <f t="shared" ref="P59:U59" si="13">P57-P58</f>
        <v>0</v>
      </c>
      <c r="Q59" s="13">
        <f t="shared" si="13"/>
        <v>0</v>
      </c>
      <c r="R59" s="13">
        <f t="shared" si="13"/>
        <v>0.2</v>
      </c>
      <c r="S59" s="13">
        <f t="shared" si="13"/>
        <v>1.8</v>
      </c>
      <c r="T59" s="13">
        <f t="shared" si="13"/>
        <v>-1</v>
      </c>
      <c r="U59" s="14">
        <f t="shared" si="13"/>
        <v>0.8</v>
      </c>
      <c r="V59" s="3"/>
      <c r="X59" s="1"/>
      <c r="Y59" s="2"/>
      <c r="Z59" s="2"/>
      <c r="AA59" s="2"/>
      <c r="AB59" s="2"/>
      <c r="AC59" s="2"/>
      <c r="AD59" s="2"/>
      <c r="AE59" s="2"/>
      <c r="AF59" s="2"/>
      <c r="AG59" s="3"/>
    </row>
    <row r="60" spans="2:33" ht="15.75" thickBot="1" x14ac:dyDescent="0.3">
      <c r="B60" s="1"/>
      <c r="C60" s="2"/>
      <c r="D60" s="2"/>
      <c r="E60" s="2"/>
      <c r="F60" s="2"/>
      <c r="G60" s="2"/>
      <c r="H60" s="2"/>
      <c r="I60" s="2"/>
      <c r="J60" s="2"/>
      <c r="K60" s="3"/>
      <c r="M60" s="1"/>
      <c r="N60" s="27" t="s">
        <v>19</v>
      </c>
      <c r="O60" s="16">
        <f>O59*-1</f>
        <v>0</v>
      </c>
      <c r="P60" s="16">
        <f t="shared" ref="P60:U60" si="14">P59*-1</f>
        <v>0</v>
      </c>
      <c r="Q60" s="16">
        <f t="shared" si="14"/>
        <v>0</v>
      </c>
      <c r="R60" s="16">
        <f t="shared" si="14"/>
        <v>-0.2</v>
      </c>
      <c r="S60" s="16">
        <f t="shared" si="14"/>
        <v>-1.8</v>
      </c>
      <c r="T60" s="16">
        <f t="shared" si="14"/>
        <v>1</v>
      </c>
      <c r="U60" s="17">
        <f t="shared" si="14"/>
        <v>-0.8</v>
      </c>
      <c r="V60" s="3"/>
      <c r="X60" s="1"/>
      <c r="Y60" s="2"/>
      <c r="Z60" s="2"/>
      <c r="AA60" s="2"/>
      <c r="AB60" s="2"/>
      <c r="AC60" s="2"/>
      <c r="AD60" s="2"/>
      <c r="AE60" s="2"/>
      <c r="AF60" s="2"/>
      <c r="AG60" s="3"/>
    </row>
    <row r="61" spans="2:33" ht="15.75" thickBot="1" x14ac:dyDescent="0.3">
      <c r="B61" s="1"/>
      <c r="C61" s="9" t="s">
        <v>91</v>
      </c>
      <c r="D61" s="10" t="s">
        <v>49</v>
      </c>
      <c r="E61" s="10" t="s">
        <v>50</v>
      </c>
      <c r="F61" s="10" t="s">
        <v>51</v>
      </c>
      <c r="G61" s="10" t="s">
        <v>52</v>
      </c>
      <c r="H61" s="28" t="s">
        <v>62</v>
      </c>
      <c r="I61" s="10" t="s">
        <v>63</v>
      </c>
      <c r="J61" s="11" t="s">
        <v>14</v>
      </c>
      <c r="K61" s="3"/>
      <c r="M61" s="1"/>
      <c r="V61" s="3"/>
      <c r="X61" s="1"/>
      <c r="Y61" s="2"/>
      <c r="Z61" s="2"/>
      <c r="AA61" s="2"/>
      <c r="AB61" s="2"/>
      <c r="AC61" s="2"/>
      <c r="AD61" s="2"/>
      <c r="AE61" s="2"/>
      <c r="AF61" s="2"/>
      <c r="AG61" s="3"/>
    </row>
    <row r="62" spans="2:33" x14ac:dyDescent="0.25">
      <c r="B62" s="1"/>
      <c r="C62" s="12" t="s">
        <v>15</v>
      </c>
      <c r="D62" s="2">
        <v>0</v>
      </c>
      <c r="E62" s="2">
        <v>0</v>
      </c>
      <c r="F62" s="2">
        <v>0</v>
      </c>
      <c r="G62" s="2">
        <v>0.99999999999999989</v>
      </c>
      <c r="H62" s="2">
        <v>0.99999999999999967</v>
      </c>
      <c r="I62" s="2">
        <v>0</v>
      </c>
      <c r="J62" s="3">
        <v>41</v>
      </c>
      <c r="K62" s="3"/>
      <c r="M62" s="1"/>
      <c r="N62" s="9" t="s">
        <v>91</v>
      </c>
      <c r="O62" s="10" t="s">
        <v>49</v>
      </c>
      <c r="P62" s="10" t="s">
        <v>50</v>
      </c>
      <c r="Q62" s="10" t="s">
        <v>51</v>
      </c>
      <c r="R62" s="10" t="s">
        <v>52</v>
      </c>
      <c r="S62" s="30" t="s">
        <v>62</v>
      </c>
      <c r="T62" s="10" t="s">
        <v>85</v>
      </c>
      <c r="U62" s="11" t="s">
        <v>14</v>
      </c>
      <c r="V62" s="3"/>
      <c r="X62" s="1"/>
      <c r="Y62" s="2"/>
      <c r="Z62" s="2"/>
      <c r="AA62" s="2"/>
      <c r="AB62" s="2"/>
      <c r="AC62" s="2"/>
      <c r="AD62" s="2"/>
      <c r="AE62" s="2"/>
      <c r="AF62" s="2"/>
      <c r="AG62" s="3"/>
    </row>
    <row r="63" spans="2:33" x14ac:dyDescent="0.25">
      <c r="B63" s="1"/>
      <c r="C63" s="12">
        <v>1</v>
      </c>
      <c r="D63" s="2">
        <v>0</v>
      </c>
      <c r="E63" s="2">
        <v>1</v>
      </c>
      <c r="F63" s="2">
        <v>0</v>
      </c>
      <c r="G63" s="13">
        <v>0.2</v>
      </c>
      <c r="H63" s="13">
        <v>1.8</v>
      </c>
      <c r="I63" s="2">
        <v>0</v>
      </c>
      <c r="J63" s="14">
        <v>1.8</v>
      </c>
      <c r="K63" s="3"/>
      <c r="M63" s="1"/>
      <c r="N63" s="12" t="s">
        <v>15</v>
      </c>
      <c r="O63" s="2">
        <v>0</v>
      </c>
      <c r="P63" s="2">
        <v>0</v>
      </c>
      <c r="Q63" s="2">
        <v>0</v>
      </c>
      <c r="R63" s="2">
        <v>0.99999999999999989</v>
      </c>
      <c r="S63" s="43">
        <v>0.99999999999999967</v>
      </c>
      <c r="T63" s="2">
        <v>0</v>
      </c>
      <c r="U63" s="3">
        <v>41</v>
      </c>
      <c r="V63" s="3"/>
      <c r="X63" s="1"/>
      <c r="Y63" s="2"/>
      <c r="Z63" s="2"/>
      <c r="AA63" s="2"/>
      <c r="AB63" s="2"/>
      <c r="AC63" s="2"/>
      <c r="AD63" s="2"/>
      <c r="AE63" s="2"/>
      <c r="AF63" s="2"/>
      <c r="AG63" s="3"/>
    </row>
    <row r="64" spans="2:33" x14ac:dyDescent="0.25">
      <c r="B64" s="1"/>
      <c r="C64" s="12">
        <v>2</v>
      </c>
      <c r="D64" s="2">
        <v>1</v>
      </c>
      <c r="E64" s="2">
        <v>0</v>
      </c>
      <c r="F64" s="2">
        <v>0</v>
      </c>
      <c r="G64" s="2">
        <v>0</v>
      </c>
      <c r="H64" s="2">
        <v>-1</v>
      </c>
      <c r="I64" s="2">
        <v>0</v>
      </c>
      <c r="J64" s="3">
        <v>4</v>
      </c>
      <c r="K64" s="3"/>
      <c r="M64" s="1"/>
      <c r="N64" s="12">
        <v>1</v>
      </c>
      <c r="O64" s="2">
        <v>0</v>
      </c>
      <c r="P64" s="2">
        <v>1</v>
      </c>
      <c r="Q64" s="2">
        <v>0</v>
      </c>
      <c r="R64" s="13">
        <v>0.2</v>
      </c>
      <c r="S64" s="31">
        <v>1.8</v>
      </c>
      <c r="T64" s="2">
        <v>0</v>
      </c>
      <c r="U64" s="14">
        <v>1.8</v>
      </c>
      <c r="V64" s="3"/>
      <c r="X64" s="1"/>
      <c r="Y64" s="2"/>
      <c r="Z64" s="2"/>
      <c r="AA64" s="2"/>
      <c r="AB64" s="2"/>
      <c r="AC64" s="2"/>
      <c r="AD64" s="2"/>
      <c r="AE64" s="2"/>
      <c r="AF64" s="2"/>
      <c r="AG64" s="3"/>
    </row>
    <row r="65" spans="2:33" x14ac:dyDescent="0.25">
      <c r="B65" s="1"/>
      <c r="C65" s="12">
        <v>3</v>
      </c>
      <c r="D65" s="2">
        <v>0</v>
      </c>
      <c r="E65" s="2">
        <v>0</v>
      </c>
      <c r="F65" s="2">
        <v>1</v>
      </c>
      <c r="G65" s="13">
        <v>-0.2</v>
      </c>
      <c r="H65" s="13">
        <v>-0.8</v>
      </c>
      <c r="I65" s="2">
        <v>0</v>
      </c>
      <c r="J65" s="14">
        <v>0.2</v>
      </c>
      <c r="K65" s="3"/>
      <c r="M65" s="1"/>
      <c r="N65" s="12">
        <v>2</v>
      </c>
      <c r="O65" s="2">
        <v>1</v>
      </c>
      <c r="P65" s="2">
        <v>0</v>
      </c>
      <c r="Q65" s="2">
        <v>0</v>
      </c>
      <c r="R65" s="2">
        <v>0</v>
      </c>
      <c r="S65" s="43">
        <v>-1</v>
      </c>
      <c r="T65" s="2">
        <v>0</v>
      </c>
      <c r="U65" s="3">
        <v>4</v>
      </c>
      <c r="V65" s="3"/>
      <c r="X65" s="1"/>
      <c r="Y65" s="2"/>
      <c r="Z65" s="2"/>
      <c r="AA65" s="2"/>
      <c r="AB65" s="2"/>
      <c r="AC65" s="2"/>
      <c r="AD65" s="2"/>
      <c r="AE65" s="2"/>
      <c r="AF65" s="2"/>
      <c r="AG65" s="3"/>
    </row>
    <row r="66" spans="2:33" ht="15.75" thickBot="1" x14ac:dyDescent="0.3">
      <c r="B66" s="1"/>
      <c r="C66" s="40">
        <v>4</v>
      </c>
      <c r="D66" s="41">
        <v>0</v>
      </c>
      <c r="E66" s="41">
        <v>0</v>
      </c>
      <c r="F66" s="41">
        <v>0</v>
      </c>
      <c r="G66" s="41">
        <v>0.2</v>
      </c>
      <c r="H66" s="41">
        <v>1.8</v>
      </c>
      <c r="I66" s="41">
        <v>1</v>
      </c>
      <c r="J66" s="42">
        <v>-0.19999999999999996</v>
      </c>
      <c r="K66" s="3"/>
      <c r="M66" s="1"/>
      <c r="N66" s="12">
        <v>3</v>
      </c>
      <c r="O66" s="2">
        <v>0</v>
      </c>
      <c r="P66" s="2">
        <v>0</v>
      </c>
      <c r="Q66" s="2">
        <v>1</v>
      </c>
      <c r="R66" s="13">
        <v>-0.2</v>
      </c>
      <c r="S66" s="31">
        <v>-0.8</v>
      </c>
      <c r="T66" s="2">
        <v>0</v>
      </c>
      <c r="U66" s="14">
        <v>0.2</v>
      </c>
      <c r="V66" s="3"/>
      <c r="X66" s="1"/>
      <c r="Y66" s="2"/>
      <c r="Z66" s="2"/>
      <c r="AA66" s="2"/>
      <c r="AB66" s="2"/>
      <c r="AC66" s="2"/>
      <c r="AD66" s="2"/>
      <c r="AE66" s="2"/>
      <c r="AF66" s="2"/>
      <c r="AG66" s="3"/>
    </row>
    <row r="67" spans="2:33" ht="15.75" thickBot="1" x14ac:dyDescent="0.3">
      <c r="B67" s="1"/>
      <c r="C67" s="2"/>
      <c r="D67" s="2"/>
      <c r="E67" s="2"/>
      <c r="F67" s="2"/>
      <c r="G67" s="2"/>
      <c r="H67" s="2"/>
      <c r="I67" s="2"/>
      <c r="J67" s="2"/>
      <c r="K67" s="3"/>
      <c r="M67" s="1"/>
      <c r="N67" s="62">
        <v>4</v>
      </c>
      <c r="O67" s="31">
        <v>0</v>
      </c>
      <c r="P67" s="31">
        <v>0</v>
      </c>
      <c r="Q67" s="31">
        <v>0</v>
      </c>
      <c r="R67" s="31">
        <v>-0.2</v>
      </c>
      <c r="S67" s="31">
        <v>-1.8</v>
      </c>
      <c r="T67" s="31">
        <v>1</v>
      </c>
      <c r="U67" s="63">
        <v>-0.8</v>
      </c>
      <c r="V67" s="3"/>
      <c r="X67" s="1"/>
      <c r="Y67" s="2"/>
      <c r="Z67" s="2"/>
      <c r="AA67" s="2"/>
      <c r="AB67" s="2"/>
      <c r="AC67" s="2"/>
      <c r="AD67" s="2"/>
      <c r="AE67" s="2"/>
      <c r="AF67" s="2"/>
      <c r="AG67" s="3"/>
    </row>
    <row r="68" spans="2:33" ht="15.75" thickBot="1" x14ac:dyDescent="0.3">
      <c r="B68" s="1"/>
      <c r="C68" s="84" t="s">
        <v>36</v>
      </c>
      <c r="D68" s="85"/>
      <c r="E68" s="86"/>
      <c r="F68" s="2"/>
      <c r="G68" s="2"/>
      <c r="H68" s="2"/>
      <c r="I68" s="2"/>
      <c r="J68" s="2"/>
      <c r="K68" s="3"/>
      <c r="M68" s="1"/>
      <c r="N68" s="64" t="s">
        <v>53</v>
      </c>
      <c r="O68" s="6"/>
      <c r="P68" s="6"/>
      <c r="Q68" s="6"/>
      <c r="R68" s="6">
        <f>ABS(R63/R67)</f>
        <v>4.9999999999999991</v>
      </c>
      <c r="S68" s="68">
        <f>ABS(S63/S67)</f>
        <v>0.55555555555555536</v>
      </c>
      <c r="T68" s="6"/>
      <c r="U68" s="8"/>
      <c r="V68" s="3"/>
      <c r="X68" s="1"/>
      <c r="Y68" s="2"/>
      <c r="Z68" s="2"/>
      <c r="AA68" s="2"/>
      <c r="AB68" s="2"/>
      <c r="AC68" s="2"/>
      <c r="AD68" s="2"/>
      <c r="AE68" s="2"/>
      <c r="AF68" s="2"/>
      <c r="AG68" s="3"/>
    </row>
    <row r="69" spans="2:33" ht="15.75" thickBot="1" x14ac:dyDescent="0.3">
      <c r="B69" s="5"/>
      <c r="C69" s="6"/>
      <c r="D69" s="6"/>
      <c r="E69" s="6"/>
      <c r="F69" s="6"/>
      <c r="G69" s="6"/>
      <c r="H69" s="6"/>
      <c r="I69" s="6"/>
      <c r="J69" s="6"/>
      <c r="K69" s="8"/>
      <c r="M69" s="1"/>
      <c r="N69" s="2"/>
      <c r="O69" s="2"/>
      <c r="P69" s="2"/>
      <c r="Q69" s="2"/>
      <c r="R69" s="2"/>
      <c r="S69" s="2"/>
      <c r="T69" s="2"/>
      <c r="U69" s="2"/>
      <c r="V69" s="3"/>
      <c r="X69" s="1"/>
      <c r="Y69" s="2"/>
      <c r="Z69" s="2"/>
      <c r="AA69" s="2"/>
      <c r="AB69" s="2"/>
      <c r="AC69" s="2"/>
      <c r="AD69" s="2"/>
      <c r="AE69" s="2"/>
      <c r="AF69" s="2"/>
      <c r="AG69" s="3"/>
    </row>
    <row r="70" spans="2:33" x14ac:dyDescent="0.25">
      <c r="M70" s="1"/>
      <c r="N70" s="9" t="s">
        <v>92</v>
      </c>
      <c r="O70" s="59" t="s">
        <v>49</v>
      </c>
      <c r="P70" s="35" t="s">
        <v>50</v>
      </c>
      <c r="Q70" s="10" t="s">
        <v>51</v>
      </c>
      <c r="R70" s="10" t="s">
        <v>52</v>
      </c>
      <c r="S70" s="28" t="s">
        <v>62</v>
      </c>
      <c r="T70" s="10" t="s">
        <v>85</v>
      </c>
      <c r="U70" s="65" t="s">
        <v>14</v>
      </c>
      <c r="V70" s="3"/>
      <c r="X70" s="1"/>
      <c r="Y70" s="2"/>
      <c r="Z70" s="2"/>
      <c r="AA70" s="2"/>
      <c r="AB70" s="2"/>
      <c r="AC70" s="2"/>
      <c r="AD70" s="2"/>
      <c r="AE70" s="2"/>
      <c r="AF70" s="2"/>
      <c r="AG70" s="3"/>
    </row>
    <row r="71" spans="2:33" x14ac:dyDescent="0.25">
      <c r="M71" s="1"/>
      <c r="N71" s="12" t="s">
        <v>15</v>
      </c>
      <c r="O71" s="13">
        <f t="shared" ref="O71:U74" si="15">O63-($S63*O$75)</f>
        <v>0</v>
      </c>
      <c r="P71" s="13">
        <f t="shared" si="15"/>
        <v>0</v>
      </c>
      <c r="Q71" s="13">
        <f t="shared" si="15"/>
        <v>0</v>
      </c>
      <c r="R71" s="13">
        <f t="shared" si="15"/>
        <v>0.88888888888888884</v>
      </c>
      <c r="S71" s="13">
        <f t="shared" si="15"/>
        <v>0</v>
      </c>
      <c r="T71" s="13">
        <f t="shared" si="15"/>
        <v>0.55555555555555536</v>
      </c>
      <c r="U71" s="14">
        <f t="shared" si="15"/>
        <v>40.555555555555557</v>
      </c>
      <c r="V71" s="3"/>
      <c r="X71" s="1"/>
      <c r="Y71" s="2"/>
      <c r="Z71" s="2"/>
      <c r="AA71" s="2"/>
      <c r="AB71" s="2"/>
      <c r="AC71" s="2"/>
      <c r="AD71" s="2"/>
      <c r="AE71" s="2"/>
      <c r="AF71" s="2"/>
      <c r="AG71" s="3"/>
    </row>
    <row r="72" spans="2:33" x14ac:dyDescent="0.25">
      <c r="M72" s="1"/>
      <c r="N72" s="12">
        <v>1</v>
      </c>
      <c r="O72" s="13">
        <f t="shared" si="15"/>
        <v>0</v>
      </c>
      <c r="P72" s="36">
        <f t="shared" si="15"/>
        <v>1</v>
      </c>
      <c r="Q72" s="13">
        <f t="shared" si="15"/>
        <v>0</v>
      </c>
      <c r="R72" s="13">
        <f t="shared" si="15"/>
        <v>0</v>
      </c>
      <c r="S72" s="13">
        <f t="shared" si="15"/>
        <v>0</v>
      </c>
      <c r="T72" s="13">
        <f t="shared" si="15"/>
        <v>1</v>
      </c>
      <c r="U72" s="37">
        <f t="shared" si="15"/>
        <v>1</v>
      </c>
      <c r="V72" s="3"/>
      <c r="X72" s="1"/>
      <c r="Y72" s="2"/>
      <c r="Z72" s="2"/>
      <c r="AA72" s="2"/>
      <c r="AB72" s="2"/>
      <c r="AC72" s="2"/>
      <c r="AD72" s="2"/>
      <c r="AE72" s="2"/>
      <c r="AF72" s="2"/>
      <c r="AG72" s="3"/>
    </row>
    <row r="73" spans="2:33" x14ac:dyDescent="0.25">
      <c r="M73" s="1"/>
      <c r="N73" s="12">
        <v>2</v>
      </c>
      <c r="O73" s="60">
        <f t="shared" si="15"/>
        <v>1</v>
      </c>
      <c r="P73" s="13">
        <f t="shared" si="15"/>
        <v>0</v>
      </c>
      <c r="Q73" s="13">
        <f t="shared" si="15"/>
        <v>0</v>
      </c>
      <c r="R73" s="13">
        <f t="shared" si="15"/>
        <v>0.11111111111111112</v>
      </c>
      <c r="S73" s="13">
        <f t="shared" si="15"/>
        <v>0</v>
      </c>
      <c r="T73" s="13">
        <f t="shared" si="15"/>
        <v>-0.55555555555555558</v>
      </c>
      <c r="U73" s="61">
        <f t="shared" si="15"/>
        <v>4.4444444444444446</v>
      </c>
      <c r="V73" s="3"/>
      <c r="X73" s="1"/>
      <c r="Y73" s="2"/>
      <c r="Z73" s="2"/>
      <c r="AA73" s="2"/>
      <c r="AB73" s="2"/>
      <c r="AC73" s="2"/>
      <c r="AD73" s="2"/>
      <c r="AE73" s="2"/>
      <c r="AF73" s="2"/>
      <c r="AG73" s="3"/>
    </row>
    <row r="74" spans="2:33" x14ac:dyDescent="0.25">
      <c r="M74" s="1"/>
      <c r="N74" s="12">
        <v>3</v>
      </c>
      <c r="O74" s="13">
        <f t="shared" si="15"/>
        <v>0</v>
      </c>
      <c r="P74" s="13">
        <f t="shared" si="15"/>
        <v>0</v>
      </c>
      <c r="Q74" s="13">
        <f t="shared" si="15"/>
        <v>1</v>
      </c>
      <c r="R74" s="13">
        <f t="shared" si="15"/>
        <v>-0.1111111111111111</v>
      </c>
      <c r="S74" s="13">
        <f t="shared" si="15"/>
        <v>0</v>
      </c>
      <c r="T74" s="13">
        <f t="shared" si="15"/>
        <v>-0.44444444444444448</v>
      </c>
      <c r="U74" s="14">
        <f t="shared" si="15"/>
        <v>0.55555555555555558</v>
      </c>
      <c r="V74" s="3"/>
      <c r="X74" s="1"/>
      <c r="Y74" s="2"/>
      <c r="Z74" s="2"/>
      <c r="AA74" s="2"/>
      <c r="AB74" s="2"/>
      <c r="AC74" s="2"/>
      <c r="AD74" s="2"/>
      <c r="AE74" s="2"/>
      <c r="AF74" s="2"/>
      <c r="AG74" s="3"/>
    </row>
    <row r="75" spans="2:33" ht="15.75" thickBot="1" x14ac:dyDescent="0.3">
      <c r="M75" s="1"/>
      <c r="N75" s="44">
        <v>4</v>
      </c>
      <c r="O75" s="16">
        <f t="shared" ref="O75:U75" si="16">O67/$S$67</f>
        <v>0</v>
      </c>
      <c r="P75" s="16">
        <f t="shared" si="16"/>
        <v>0</v>
      </c>
      <c r="Q75" s="16">
        <f t="shared" si="16"/>
        <v>0</v>
      </c>
      <c r="R75" s="16">
        <f t="shared" si="16"/>
        <v>0.11111111111111112</v>
      </c>
      <c r="S75" s="16">
        <f t="shared" si="16"/>
        <v>1</v>
      </c>
      <c r="T75" s="16">
        <f t="shared" si="16"/>
        <v>-0.55555555555555558</v>
      </c>
      <c r="U75" s="17">
        <f t="shared" si="16"/>
        <v>0.44444444444444448</v>
      </c>
      <c r="V75" s="3"/>
      <c r="X75" s="1"/>
      <c r="Y75" s="2"/>
      <c r="Z75" s="2"/>
      <c r="AA75" s="2"/>
      <c r="AB75" s="2"/>
      <c r="AC75" s="2"/>
      <c r="AD75" s="2"/>
      <c r="AE75" s="2"/>
      <c r="AF75" s="2"/>
      <c r="AG75" s="3"/>
    </row>
    <row r="76" spans="2:33" ht="15.75" thickBot="1" x14ac:dyDescent="0.3">
      <c r="M76" s="1"/>
      <c r="N76" s="2"/>
      <c r="O76" s="2"/>
      <c r="P76" s="2"/>
      <c r="Q76" s="2"/>
      <c r="R76" s="2"/>
      <c r="S76" s="2"/>
      <c r="T76" s="2"/>
      <c r="U76" s="2"/>
      <c r="V76" s="3"/>
      <c r="X76" s="1"/>
      <c r="Y76" s="2"/>
      <c r="Z76" s="2"/>
      <c r="AA76" s="2"/>
      <c r="AB76" s="2"/>
      <c r="AC76" s="2"/>
      <c r="AD76" s="2"/>
      <c r="AE76" s="2"/>
      <c r="AF76" s="2"/>
      <c r="AG76" s="3"/>
    </row>
    <row r="77" spans="2:33" ht="15.75" thickBot="1" x14ac:dyDescent="0.3">
      <c r="M77" s="1"/>
      <c r="N77" s="93" t="s">
        <v>83</v>
      </c>
      <c r="O77" s="94"/>
      <c r="P77" s="94"/>
      <c r="Q77" s="94"/>
      <c r="R77" s="94"/>
      <c r="S77" s="94"/>
      <c r="T77" s="94"/>
      <c r="U77" s="95"/>
      <c r="V77" s="3"/>
      <c r="X77" s="1"/>
      <c r="Y77" s="2"/>
      <c r="Z77" s="2"/>
      <c r="AA77" s="2"/>
      <c r="AB77" s="2"/>
      <c r="AC77" s="2"/>
      <c r="AD77" s="2"/>
      <c r="AE77" s="2"/>
      <c r="AF77" s="2"/>
      <c r="AG77" s="3"/>
    </row>
    <row r="78" spans="2:33" ht="15.75" thickBot="1" x14ac:dyDescent="0.3">
      <c r="M78" s="1"/>
      <c r="N78" s="93" t="s">
        <v>84</v>
      </c>
      <c r="O78" s="94"/>
      <c r="P78" s="94"/>
      <c r="Q78" s="94"/>
      <c r="R78" s="94"/>
      <c r="S78" s="94"/>
      <c r="T78" s="94"/>
      <c r="U78" s="95"/>
      <c r="V78" s="3"/>
      <c r="X78" s="1"/>
      <c r="Y78" s="2"/>
      <c r="Z78" s="2"/>
      <c r="AA78" s="2"/>
      <c r="AB78" s="2"/>
      <c r="AC78" s="2"/>
      <c r="AD78" s="2"/>
      <c r="AE78" s="2"/>
      <c r="AF78" s="2"/>
      <c r="AG78" s="3"/>
    </row>
    <row r="79" spans="2:33" ht="15.75" thickBot="1" x14ac:dyDescent="0.3">
      <c r="M79" s="5"/>
      <c r="N79" s="6"/>
      <c r="O79" s="6"/>
      <c r="P79" s="6"/>
      <c r="Q79" s="6"/>
      <c r="R79" s="6"/>
      <c r="S79" s="6"/>
      <c r="T79" s="6"/>
      <c r="U79" s="6"/>
      <c r="V79" s="8"/>
      <c r="X79" s="5"/>
      <c r="Y79" s="6"/>
      <c r="Z79" s="6"/>
      <c r="AA79" s="6"/>
      <c r="AB79" s="6"/>
      <c r="AC79" s="6"/>
      <c r="AD79" s="6"/>
      <c r="AE79" s="6"/>
      <c r="AF79" s="6"/>
      <c r="AG79" s="8"/>
    </row>
    <row r="80" spans="2:33" ht="15.75" thickBot="1" x14ac:dyDescent="0.3"/>
    <row r="81" spans="14:45" x14ac:dyDescent="0.25">
      <c r="N81" s="96" t="s">
        <v>86</v>
      </c>
      <c r="O81" s="97"/>
      <c r="P81" s="97"/>
      <c r="Q81" s="97"/>
      <c r="R81" s="97"/>
      <c r="S81" s="97"/>
      <c r="T81" s="97"/>
      <c r="U81" s="98"/>
      <c r="W81" s="76" t="s">
        <v>86</v>
      </c>
      <c r="X81" s="77"/>
      <c r="Y81" s="77"/>
      <c r="Z81" s="77"/>
      <c r="AA81" s="77"/>
      <c r="AB81" s="77"/>
      <c r="AC81" s="77"/>
      <c r="AD81" s="77"/>
      <c r="AE81" s="77"/>
      <c r="AF81" s="77"/>
      <c r="AG81" s="78"/>
      <c r="AI81" s="76" t="s">
        <v>87</v>
      </c>
      <c r="AJ81" s="77"/>
      <c r="AK81" s="77"/>
      <c r="AL81" s="77"/>
      <c r="AM81" s="77"/>
      <c r="AN81" s="77"/>
      <c r="AO81" s="77"/>
      <c r="AP81" s="77"/>
      <c r="AQ81" s="77"/>
      <c r="AR81" s="77"/>
      <c r="AS81" s="78"/>
    </row>
    <row r="82" spans="14:45" ht="15.75" thickBot="1" x14ac:dyDescent="0.3">
      <c r="N82" s="90" t="s">
        <v>87</v>
      </c>
      <c r="O82" s="91"/>
      <c r="P82" s="91"/>
      <c r="Q82" s="91"/>
      <c r="R82" s="91"/>
      <c r="S82" s="91"/>
      <c r="T82" s="91"/>
      <c r="U82" s="92"/>
      <c r="W82" s="1"/>
      <c r="X82" s="2"/>
      <c r="Y82" s="2"/>
      <c r="Z82" s="2"/>
      <c r="AA82" s="2"/>
      <c r="AB82" s="2"/>
      <c r="AC82" s="2"/>
      <c r="AD82" s="2"/>
      <c r="AE82" s="2"/>
      <c r="AF82" s="2"/>
      <c r="AG82" s="3"/>
      <c r="AI82" s="1"/>
      <c r="AJ82" s="2"/>
      <c r="AK82" s="2"/>
      <c r="AL82" s="2"/>
      <c r="AM82" s="2"/>
      <c r="AN82" s="2"/>
      <c r="AO82" s="2"/>
      <c r="AP82" s="2"/>
      <c r="AQ82" s="2"/>
      <c r="AR82" s="2"/>
      <c r="AS82" s="3"/>
    </row>
    <row r="83" spans="14:45" x14ac:dyDescent="0.25">
      <c r="N83" s="1"/>
      <c r="O83" s="2"/>
      <c r="P83" s="2"/>
      <c r="Q83" s="2"/>
      <c r="R83" s="2"/>
      <c r="S83" s="2"/>
      <c r="T83" s="2"/>
      <c r="U83" s="3"/>
      <c r="W83" s="1"/>
      <c r="X83" s="39" t="s">
        <v>92</v>
      </c>
      <c r="Y83" s="28" t="s">
        <v>49</v>
      </c>
      <c r="Z83" s="28" t="s">
        <v>50</v>
      </c>
      <c r="AA83" s="28" t="s">
        <v>51</v>
      </c>
      <c r="AB83" s="28" t="s">
        <v>52</v>
      </c>
      <c r="AC83" s="28" t="s">
        <v>62</v>
      </c>
      <c r="AD83" s="10" t="s">
        <v>85</v>
      </c>
      <c r="AE83" s="28" t="s">
        <v>88</v>
      </c>
      <c r="AF83" s="45" t="s">
        <v>14</v>
      </c>
      <c r="AG83" s="3"/>
      <c r="AI83" s="1"/>
      <c r="AJ83" s="39" t="s">
        <v>92</v>
      </c>
      <c r="AK83" s="28" t="s">
        <v>49</v>
      </c>
      <c r="AL83" s="28" t="s">
        <v>50</v>
      </c>
      <c r="AM83" s="28" t="s">
        <v>51</v>
      </c>
      <c r="AN83" s="28" t="s">
        <v>52</v>
      </c>
      <c r="AO83" s="28" t="s">
        <v>62</v>
      </c>
      <c r="AP83" s="10" t="s">
        <v>85</v>
      </c>
      <c r="AQ83" s="28" t="s">
        <v>89</v>
      </c>
      <c r="AR83" s="45" t="s">
        <v>14</v>
      </c>
      <c r="AS83" s="3"/>
    </row>
    <row r="84" spans="14:45" x14ac:dyDescent="0.25">
      <c r="N84" s="1"/>
      <c r="O84" s="2"/>
      <c r="P84" s="2"/>
      <c r="Q84" s="2"/>
      <c r="R84" s="2"/>
      <c r="S84" s="2"/>
      <c r="T84" s="2"/>
      <c r="U84" s="3"/>
      <c r="W84" s="72"/>
      <c r="X84" s="38">
        <v>2</v>
      </c>
      <c r="Y84" s="33">
        <v>1</v>
      </c>
      <c r="Z84" s="33">
        <v>0</v>
      </c>
      <c r="AA84" s="33">
        <v>0</v>
      </c>
      <c r="AB84" s="33">
        <v>0.11111111111111112</v>
      </c>
      <c r="AC84" s="33">
        <v>0</v>
      </c>
      <c r="AD84" s="33">
        <v>-0.55555555555555558</v>
      </c>
      <c r="AE84" s="33">
        <v>0</v>
      </c>
      <c r="AF84" s="34">
        <v>4.4444444444444446</v>
      </c>
      <c r="AG84" s="3"/>
      <c r="AI84" s="72"/>
      <c r="AJ84" s="38">
        <v>2</v>
      </c>
      <c r="AK84" s="33">
        <v>1</v>
      </c>
      <c r="AL84" s="33">
        <v>0</v>
      </c>
      <c r="AM84" s="33">
        <v>0</v>
      </c>
      <c r="AN84" s="33">
        <v>0.11111111111111112</v>
      </c>
      <c r="AO84" s="33">
        <v>0</v>
      </c>
      <c r="AP84" s="33">
        <v>-0.55555555555555558</v>
      </c>
      <c r="AQ84" s="33">
        <v>0</v>
      </c>
      <c r="AR84" s="34">
        <v>4.4444444444444446</v>
      </c>
      <c r="AS84" s="3"/>
    </row>
    <row r="85" spans="14:45" x14ac:dyDescent="0.25">
      <c r="N85" s="1"/>
      <c r="O85" s="2"/>
      <c r="P85" s="2"/>
      <c r="Q85" s="2"/>
      <c r="R85" s="2"/>
      <c r="S85" s="2"/>
      <c r="T85" s="2"/>
      <c r="U85" s="3"/>
      <c r="W85" s="1"/>
      <c r="X85" s="12">
        <v>5</v>
      </c>
      <c r="Y85" s="2">
        <v>1</v>
      </c>
      <c r="Z85" s="2">
        <v>0</v>
      </c>
      <c r="AA85" s="2">
        <v>0</v>
      </c>
      <c r="AB85" s="2">
        <v>0</v>
      </c>
      <c r="AC85" s="2">
        <v>0</v>
      </c>
      <c r="AD85" s="2">
        <v>0</v>
      </c>
      <c r="AE85" s="2">
        <v>-1</v>
      </c>
      <c r="AF85" s="3">
        <v>5</v>
      </c>
      <c r="AG85" s="3"/>
      <c r="AI85" s="1"/>
      <c r="AJ85" s="12">
        <v>5</v>
      </c>
      <c r="AK85" s="2">
        <v>1</v>
      </c>
      <c r="AL85" s="2">
        <v>0</v>
      </c>
      <c r="AM85" s="2">
        <v>0</v>
      </c>
      <c r="AN85" s="2">
        <v>0</v>
      </c>
      <c r="AO85" s="2">
        <v>0</v>
      </c>
      <c r="AP85" s="2">
        <v>0</v>
      </c>
      <c r="AQ85" s="2">
        <v>1</v>
      </c>
      <c r="AR85" s="3">
        <v>4</v>
      </c>
      <c r="AS85" s="3"/>
    </row>
    <row r="86" spans="14:45" ht="15.75" thickBot="1" x14ac:dyDescent="0.3">
      <c r="N86" s="1"/>
      <c r="O86" s="2"/>
      <c r="P86" s="2"/>
      <c r="Q86" s="2"/>
      <c r="R86" s="2"/>
      <c r="S86" s="2"/>
      <c r="T86" s="2"/>
      <c r="U86" s="3"/>
      <c r="W86" s="1"/>
      <c r="X86" s="27" t="s">
        <v>20</v>
      </c>
      <c r="Y86" s="16">
        <f>Y84-Y85</f>
        <v>0</v>
      </c>
      <c r="Z86" s="16">
        <f t="shared" ref="Z86:AF86" si="17">Z84-Z85</f>
        <v>0</v>
      </c>
      <c r="AA86" s="16">
        <f t="shared" si="17"/>
        <v>0</v>
      </c>
      <c r="AB86" s="16">
        <f t="shared" si="17"/>
        <v>0.11111111111111112</v>
      </c>
      <c r="AC86" s="16">
        <f t="shared" si="17"/>
        <v>0</v>
      </c>
      <c r="AD86" s="16">
        <f t="shared" si="17"/>
        <v>-0.55555555555555558</v>
      </c>
      <c r="AE86" s="16">
        <f t="shared" si="17"/>
        <v>1</v>
      </c>
      <c r="AF86" s="17">
        <f t="shared" si="17"/>
        <v>-0.55555555555555536</v>
      </c>
      <c r="AG86" s="3"/>
      <c r="AI86" s="1"/>
      <c r="AJ86" s="74" t="s">
        <v>20</v>
      </c>
      <c r="AK86" s="13">
        <f>AK84-AK85</f>
        <v>0</v>
      </c>
      <c r="AL86" s="13">
        <f t="shared" ref="AL86" si="18">AL84-AL85</f>
        <v>0</v>
      </c>
      <c r="AM86" s="13">
        <f t="shared" ref="AM86" si="19">AM84-AM85</f>
        <v>0</v>
      </c>
      <c r="AN86" s="13">
        <f t="shared" ref="AN86" si="20">AN84-AN85</f>
        <v>0.11111111111111112</v>
      </c>
      <c r="AO86" s="13">
        <f t="shared" ref="AO86" si="21">AO84-AO85</f>
        <v>0</v>
      </c>
      <c r="AP86" s="13">
        <f t="shared" ref="AP86" si="22">AP84-AP85</f>
        <v>-0.55555555555555558</v>
      </c>
      <c r="AQ86" s="13">
        <f t="shared" ref="AQ86" si="23">AQ84-AQ85</f>
        <v>-1</v>
      </c>
      <c r="AR86" s="14">
        <f t="shared" ref="AR86" si="24">AR84-AR85</f>
        <v>0.44444444444444464</v>
      </c>
      <c r="AS86" s="3"/>
    </row>
    <row r="87" spans="14:45" ht="15.75" thickBot="1" x14ac:dyDescent="0.3">
      <c r="N87" s="1"/>
      <c r="O87" s="2"/>
      <c r="P87" s="2"/>
      <c r="Q87" s="2"/>
      <c r="R87" s="2"/>
      <c r="S87" s="2"/>
      <c r="T87" s="2"/>
      <c r="U87" s="3"/>
      <c r="W87" s="1"/>
      <c r="X87" s="2"/>
      <c r="Y87" s="2"/>
      <c r="Z87" s="2"/>
      <c r="AA87" s="2"/>
      <c r="AB87" s="2"/>
      <c r="AC87" s="2"/>
      <c r="AD87" s="2"/>
      <c r="AE87" s="2"/>
      <c r="AF87" s="2"/>
      <c r="AG87" s="3"/>
      <c r="AI87" s="1"/>
      <c r="AJ87" s="27" t="s">
        <v>21</v>
      </c>
      <c r="AK87" s="16">
        <f>AK86*-1</f>
        <v>0</v>
      </c>
      <c r="AL87" s="16">
        <f t="shared" ref="AL87:AR87" si="25">AL86*-1</f>
        <v>0</v>
      </c>
      <c r="AM87" s="16">
        <f t="shared" si="25"/>
        <v>0</v>
      </c>
      <c r="AN87" s="16">
        <f t="shared" si="25"/>
        <v>-0.11111111111111112</v>
      </c>
      <c r="AO87" s="16">
        <f t="shared" si="25"/>
        <v>0</v>
      </c>
      <c r="AP87" s="16">
        <f t="shared" si="25"/>
        <v>0.55555555555555558</v>
      </c>
      <c r="AQ87" s="16">
        <f t="shared" si="25"/>
        <v>1</v>
      </c>
      <c r="AR87" s="17">
        <f t="shared" si="25"/>
        <v>-0.44444444444444464</v>
      </c>
      <c r="AS87" s="3"/>
    </row>
    <row r="88" spans="14:45" ht="15.75" thickBot="1" x14ac:dyDescent="0.3">
      <c r="N88" s="1"/>
      <c r="O88" s="2"/>
      <c r="P88" s="2"/>
      <c r="Q88" s="2"/>
      <c r="R88" s="2"/>
      <c r="S88" s="2"/>
      <c r="T88" s="2"/>
      <c r="U88" s="3"/>
      <c r="W88" s="1"/>
      <c r="X88" s="39" t="s">
        <v>92</v>
      </c>
      <c r="Y88" s="10" t="s">
        <v>49</v>
      </c>
      <c r="Z88" s="10" t="s">
        <v>50</v>
      </c>
      <c r="AA88" s="10" t="s">
        <v>51</v>
      </c>
      <c r="AB88" s="10" t="s">
        <v>52</v>
      </c>
      <c r="AC88" s="28" t="s">
        <v>62</v>
      </c>
      <c r="AD88" s="30" t="s">
        <v>85</v>
      </c>
      <c r="AE88" s="28" t="s">
        <v>88</v>
      </c>
      <c r="AF88" s="45" t="s">
        <v>14</v>
      </c>
      <c r="AG88" s="3"/>
      <c r="AI88" s="1"/>
      <c r="AS88" s="3"/>
    </row>
    <row r="89" spans="14:45" x14ac:dyDescent="0.25">
      <c r="N89" s="1"/>
      <c r="O89" s="2"/>
      <c r="P89" s="2"/>
      <c r="Q89" s="2"/>
      <c r="R89" s="2"/>
      <c r="S89" s="2"/>
      <c r="T89" s="2"/>
      <c r="U89" s="3"/>
      <c r="W89" s="1"/>
      <c r="X89" s="38" t="s">
        <v>15</v>
      </c>
      <c r="Y89" s="33">
        <v>0</v>
      </c>
      <c r="Z89" s="33">
        <v>0</v>
      </c>
      <c r="AA89" s="33">
        <v>0</v>
      </c>
      <c r="AB89" s="33">
        <v>0.88888888888888884</v>
      </c>
      <c r="AC89" s="33">
        <v>0</v>
      </c>
      <c r="AD89" s="31">
        <v>0.55555555555555536</v>
      </c>
      <c r="AE89" s="33">
        <v>0</v>
      </c>
      <c r="AF89" s="34">
        <v>40.555555555555557</v>
      </c>
      <c r="AG89" s="3"/>
      <c r="AI89" s="1"/>
      <c r="AJ89" s="39" t="s">
        <v>92</v>
      </c>
      <c r="AK89" s="28" t="s">
        <v>49</v>
      </c>
      <c r="AL89" s="28" t="s">
        <v>50</v>
      </c>
      <c r="AM89" s="28" t="s">
        <v>51</v>
      </c>
      <c r="AN89" s="30" t="s">
        <v>52</v>
      </c>
      <c r="AO89" s="28" t="s">
        <v>62</v>
      </c>
      <c r="AP89" s="10" t="s">
        <v>85</v>
      </c>
      <c r="AQ89" s="28" t="s">
        <v>89</v>
      </c>
      <c r="AR89" s="45" t="s">
        <v>14</v>
      </c>
      <c r="AS89" s="3"/>
    </row>
    <row r="90" spans="14:45" x14ac:dyDescent="0.25">
      <c r="N90" s="1"/>
      <c r="O90" s="2"/>
      <c r="P90" s="2"/>
      <c r="Q90" s="2"/>
      <c r="R90" s="2"/>
      <c r="S90" s="2"/>
      <c r="T90" s="2"/>
      <c r="U90" s="3"/>
      <c r="W90" s="1"/>
      <c r="X90" s="38">
        <v>1</v>
      </c>
      <c r="Y90" s="33">
        <v>0</v>
      </c>
      <c r="Z90" s="33">
        <v>1</v>
      </c>
      <c r="AA90" s="33">
        <v>0</v>
      </c>
      <c r="AB90" s="33">
        <v>0</v>
      </c>
      <c r="AC90" s="33">
        <v>0</v>
      </c>
      <c r="AD90" s="31">
        <v>1</v>
      </c>
      <c r="AE90" s="33">
        <v>0</v>
      </c>
      <c r="AF90" s="34">
        <v>1</v>
      </c>
      <c r="AG90" s="3"/>
      <c r="AI90" s="1"/>
      <c r="AJ90" s="38" t="s">
        <v>15</v>
      </c>
      <c r="AK90" s="33">
        <v>0</v>
      </c>
      <c r="AL90" s="33">
        <v>0</v>
      </c>
      <c r="AM90" s="33">
        <v>0</v>
      </c>
      <c r="AN90" s="31">
        <v>0.88888888888888884</v>
      </c>
      <c r="AO90" s="33">
        <v>0</v>
      </c>
      <c r="AP90" s="33">
        <v>0.55555555555555536</v>
      </c>
      <c r="AQ90" s="33">
        <v>0</v>
      </c>
      <c r="AR90" s="34">
        <v>40.555555555555557</v>
      </c>
      <c r="AS90" s="3"/>
    </row>
    <row r="91" spans="14:45" x14ac:dyDescent="0.25">
      <c r="N91" s="1"/>
      <c r="O91" s="2"/>
      <c r="P91" s="2"/>
      <c r="Q91" s="2"/>
      <c r="R91" s="2"/>
      <c r="S91" s="2"/>
      <c r="T91" s="2"/>
      <c r="U91" s="3"/>
      <c r="W91" s="1"/>
      <c r="X91" s="38">
        <v>2</v>
      </c>
      <c r="Y91" s="33">
        <v>1</v>
      </c>
      <c r="Z91" s="33">
        <v>0</v>
      </c>
      <c r="AA91" s="33">
        <v>0</v>
      </c>
      <c r="AB91" s="33">
        <v>0.11111111111111112</v>
      </c>
      <c r="AC91" s="33">
        <v>0</v>
      </c>
      <c r="AD91" s="31">
        <v>-0.55555555555555558</v>
      </c>
      <c r="AE91" s="33">
        <v>0</v>
      </c>
      <c r="AF91" s="34">
        <v>4.4444444444444446</v>
      </c>
      <c r="AG91" s="3"/>
      <c r="AI91" s="1"/>
      <c r="AJ91" s="38">
        <v>1</v>
      </c>
      <c r="AK91" s="33">
        <v>0</v>
      </c>
      <c r="AL91" s="33">
        <v>1</v>
      </c>
      <c r="AM91" s="33">
        <v>0</v>
      </c>
      <c r="AN91" s="31">
        <v>0</v>
      </c>
      <c r="AO91" s="33">
        <v>0</v>
      </c>
      <c r="AP91" s="33">
        <v>1</v>
      </c>
      <c r="AQ91" s="33">
        <v>0</v>
      </c>
      <c r="AR91" s="34">
        <v>1</v>
      </c>
      <c r="AS91" s="3"/>
    </row>
    <row r="92" spans="14:45" x14ac:dyDescent="0.25">
      <c r="N92" s="1"/>
      <c r="O92" s="2"/>
      <c r="P92" s="2"/>
      <c r="Q92" s="2"/>
      <c r="R92" s="2"/>
      <c r="S92" s="2"/>
      <c r="T92" s="2"/>
      <c r="U92" s="3"/>
      <c r="W92" s="1"/>
      <c r="X92" s="38">
        <v>3</v>
      </c>
      <c r="Y92" s="33">
        <v>0</v>
      </c>
      <c r="Z92" s="33">
        <v>0</v>
      </c>
      <c r="AA92" s="33">
        <v>1</v>
      </c>
      <c r="AB92" s="33">
        <v>-0.1111111111111111</v>
      </c>
      <c r="AC92" s="33">
        <v>0</v>
      </c>
      <c r="AD92" s="31">
        <v>-0.44444444444444448</v>
      </c>
      <c r="AE92" s="33">
        <v>0</v>
      </c>
      <c r="AF92" s="34">
        <v>0.55555555555555558</v>
      </c>
      <c r="AG92" s="3"/>
      <c r="AI92" s="1"/>
      <c r="AJ92" s="38">
        <v>2</v>
      </c>
      <c r="AK92" s="33">
        <v>1</v>
      </c>
      <c r="AL92" s="33">
        <v>0</v>
      </c>
      <c r="AM92" s="33">
        <v>0</v>
      </c>
      <c r="AN92" s="31">
        <v>0.11111111111111112</v>
      </c>
      <c r="AO92" s="33">
        <v>0</v>
      </c>
      <c r="AP92" s="33">
        <v>-0.55555555555555558</v>
      </c>
      <c r="AQ92" s="33">
        <v>0</v>
      </c>
      <c r="AR92" s="34">
        <v>4.4444444444444446</v>
      </c>
      <c r="AS92" s="3"/>
    </row>
    <row r="93" spans="14:45" x14ac:dyDescent="0.25">
      <c r="N93" s="1"/>
      <c r="O93" s="2"/>
      <c r="P93" s="2"/>
      <c r="Q93" s="2"/>
      <c r="R93" s="2"/>
      <c r="S93" s="2"/>
      <c r="T93" s="2"/>
      <c r="U93" s="3"/>
      <c r="W93" s="1"/>
      <c r="X93" s="38">
        <v>4</v>
      </c>
      <c r="Y93" s="33">
        <v>0</v>
      </c>
      <c r="Z93" s="33">
        <v>0</v>
      </c>
      <c r="AA93" s="33">
        <v>0</v>
      </c>
      <c r="AB93" s="33">
        <v>0.11111111111111112</v>
      </c>
      <c r="AC93" s="33">
        <v>1</v>
      </c>
      <c r="AD93" s="31">
        <v>-0.55555555555555558</v>
      </c>
      <c r="AE93" s="33">
        <v>0</v>
      </c>
      <c r="AF93" s="34">
        <v>0.44444444444444448</v>
      </c>
      <c r="AG93" s="3"/>
      <c r="AI93" s="1"/>
      <c r="AJ93" s="38">
        <v>3</v>
      </c>
      <c r="AK93" s="33">
        <v>0</v>
      </c>
      <c r="AL93" s="33">
        <v>0</v>
      </c>
      <c r="AM93" s="33">
        <v>1</v>
      </c>
      <c r="AN93" s="31">
        <v>-0.1111111111111111</v>
      </c>
      <c r="AO93" s="33">
        <v>0</v>
      </c>
      <c r="AP93" s="33">
        <v>-0.44444444444444448</v>
      </c>
      <c r="AQ93" s="33">
        <v>0</v>
      </c>
      <c r="AR93" s="34">
        <v>0.55555555555555558</v>
      </c>
      <c r="AS93" s="3"/>
    </row>
    <row r="94" spans="14:45" x14ac:dyDescent="0.25">
      <c r="N94" s="1"/>
      <c r="O94" s="2"/>
      <c r="P94" s="2"/>
      <c r="Q94" s="2"/>
      <c r="R94" s="2"/>
      <c r="S94" s="2"/>
      <c r="T94" s="2"/>
      <c r="U94" s="3"/>
      <c r="W94" s="1"/>
      <c r="X94" s="62">
        <v>5</v>
      </c>
      <c r="Y94" s="31">
        <v>0</v>
      </c>
      <c r="Z94" s="31">
        <v>0</v>
      </c>
      <c r="AA94" s="31">
        <v>0</v>
      </c>
      <c r="AB94" s="31">
        <v>0.11111111111111112</v>
      </c>
      <c r="AC94" s="31">
        <v>0</v>
      </c>
      <c r="AD94" s="31">
        <v>-0.55555555555555558</v>
      </c>
      <c r="AE94" s="31">
        <v>1</v>
      </c>
      <c r="AF94" s="63">
        <v>-0.55555555555555536</v>
      </c>
      <c r="AG94" s="3"/>
      <c r="AI94" s="1"/>
      <c r="AJ94" s="38">
        <v>4</v>
      </c>
      <c r="AK94" s="33">
        <v>0</v>
      </c>
      <c r="AL94" s="33">
        <v>0</v>
      </c>
      <c r="AM94" s="33">
        <v>0</v>
      </c>
      <c r="AN94" s="31">
        <v>0.11111111111111112</v>
      </c>
      <c r="AO94" s="33">
        <v>1</v>
      </c>
      <c r="AP94" s="33">
        <v>-0.55555555555555558</v>
      </c>
      <c r="AQ94" s="33">
        <v>0</v>
      </c>
      <c r="AR94" s="34">
        <v>0.44444444444444448</v>
      </c>
      <c r="AS94" s="3"/>
    </row>
    <row r="95" spans="14:45" ht="15.75" thickBot="1" x14ac:dyDescent="0.3">
      <c r="N95" s="1"/>
      <c r="O95" s="2"/>
      <c r="P95" s="2"/>
      <c r="Q95" s="2"/>
      <c r="R95" s="2"/>
      <c r="S95" s="2"/>
      <c r="T95" s="2"/>
      <c r="U95" s="3"/>
      <c r="W95" s="1"/>
      <c r="X95" s="64" t="s">
        <v>53</v>
      </c>
      <c r="Y95" s="6"/>
      <c r="Z95" s="6"/>
      <c r="AA95" s="6"/>
      <c r="AB95" s="6"/>
      <c r="AC95" s="6"/>
      <c r="AD95" s="29">
        <f>ABS(AD89/AD94)</f>
        <v>0.99999999999999956</v>
      </c>
      <c r="AE95" s="6"/>
      <c r="AF95" s="8"/>
      <c r="AG95" s="3"/>
      <c r="AI95" s="1"/>
      <c r="AJ95" s="62">
        <v>5</v>
      </c>
      <c r="AK95" s="31">
        <v>0</v>
      </c>
      <c r="AL95" s="31">
        <v>0</v>
      </c>
      <c r="AM95" s="31">
        <v>0</v>
      </c>
      <c r="AN95" s="31">
        <v>-0.11111111111111112</v>
      </c>
      <c r="AO95" s="31">
        <v>0</v>
      </c>
      <c r="AP95" s="31">
        <v>0.55555555555555558</v>
      </c>
      <c r="AQ95" s="31">
        <v>1</v>
      </c>
      <c r="AR95" s="63">
        <v>-0.44444444444444464</v>
      </c>
      <c r="AS95" s="3"/>
    </row>
    <row r="96" spans="14:45" ht="15.75" thickBot="1" x14ac:dyDescent="0.3">
      <c r="N96" s="1"/>
      <c r="O96" s="2"/>
      <c r="P96" s="2"/>
      <c r="Q96" s="2"/>
      <c r="R96" s="2"/>
      <c r="S96" s="2"/>
      <c r="T96" s="2"/>
      <c r="U96" s="3"/>
      <c r="W96" s="1"/>
      <c r="X96" s="2"/>
      <c r="Y96" s="2"/>
      <c r="Z96" s="2"/>
      <c r="AA96" s="2"/>
      <c r="AB96" s="2"/>
      <c r="AC96" s="2"/>
      <c r="AD96" s="2"/>
      <c r="AE96" s="2"/>
      <c r="AF96" s="2"/>
      <c r="AG96" s="3"/>
      <c r="AI96" s="1"/>
      <c r="AJ96" s="64" t="s">
        <v>53</v>
      </c>
      <c r="AK96" s="6"/>
      <c r="AL96" s="6"/>
      <c r="AM96" s="6"/>
      <c r="AN96" s="29">
        <f>ABS(AN90/AN95)</f>
        <v>7.9999999999999991</v>
      </c>
      <c r="AO96" s="6"/>
      <c r="AP96" s="6"/>
      <c r="AQ96" s="6"/>
      <c r="AR96" s="8"/>
      <c r="AS96" s="3"/>
    </row>
    <row r="97" spans="14:45" ht="15.75" thickBot="1" x14ac:dyDescent="0.3">
      <c r="N97" s="1"/>
      <c r="O97" s="2"/>
      <c r="P97" s="2"/>
      <c r="Q97" s="2"/>
      <c r="R97" s="2"/>
      <c r="S97" s="2"/>
      <c r="T97" s="2"/>
      <c r="U97" s="3"/>
      <c r="W97" s="1"/>
      <c r="X97" s="39" t="s">
        <v>93</v>
      </c>
      <c r="Y97" s="35" t="s">
        <v>49</v>
      </c>
      <c r="Z97" s="35" t="s">
        <v>50</v>
      </c>
      <c r="AA97" s="10" t="s">
        <v>51</v>
      </c>
      <c r="AB97" s="10" t="s">
        <v>52</v>
      </c>
      <c r="AC97" s="28" t="s">
        <v>62</v>
      </c>
      <c r="AD97" s="10" t="s">
        <v>85</v>
      </c>
      <c r="AE97" s="28" t="s">
        <v>88</v>
      </c>
      <c r="AF97" s="65" t="s">
        <v>14</v>
      </c>
      <c r="AG97" s="3"/>
      <c r="AI97" s="1"/>
      <c r="AJ97" s="2"/>
      <c r="AK97" s="2"/>
      <c r="AL97" s="2"/>
      <c r="AM97" s="2"/>
      <c r="AN97" s="2"/>
      <c r="AO97" s="2"/>
      <c r="AP97" s="2"/>
      <c r="AQ97" s="2"/>
      <c r="AR97" s="2"/>
      <c r="AS97" s="3"/>
    </row>
    <row r="98" spans="14:45" x14ac:dyDescent="0.25">
      <c r="N98" s="1"/>
      <c r="O98" s="2"/>
      <c r="P98" s="2"/>
      <c r="Q98" s="2"/>
      <c r="R98" s="2"/>
      <c r="S98" s="2"/>
      <c r="T98" s="2"/>
      <c r="U98" s="3"/>
      <c r="W98" s="1"/>
      <c r="X98" s="38" t="s">
        <v>15</v>
      </c>
      <c r="Y98" s="33">
        <f t="shared" ref="Y98:AF102" si="26">Y89-($AD89*Y$103)</f>
        <v>0</v>
      </c>
      <c r="Z98" s="33">
        <f t="shared" si="26"/>
        <v>0</v>
      </c>
      <c r="AA98" s="33">
        <f t="shared" si="26"/>
        <v>0</v>
      </c>
      <c r="AB98" s="33">
        <f t="shared" si="26"/>
        <v>0.99999999999999989</v>
      </c>
      <c r="AC98" s="33">
        <f t="shared" si="26"/>
        <v>0</v>
      </c>
      <c r="AD98" s="33">
        <f t="shared" si="26"/>
        <v>0</v>
      </c>
      <c r="AE98" s="33">
        <f t="shared" si="26"/>
        <v>0.99999999999999956</v>
      </c>
      <c r="AF98" s="37">
        <f t="shared" si="26"/>
        <v>40</v>
      </c>
      <c r="AG98" s="3"/>
      <c r="AI98" s="1"/>
      <c r="AJ98" s="39" t="s">
        <v>93</v>
      </c>
      <c r="AK98" s="35" t="s">
        <v>49</v>
      </c>
      <c r="AL98" s="35" t="s">
        <v>50</v>
      </c>
      <c r="AM98" s="28" t="s">
        <v>51</v>
      </c>
      <c r="AN98" s="28" t="s">
        <v>52</v>
      </c>
      <c r="AO98" s="28" t="s">
        <v>62</v>
      </c>
      <c r="AP98" s="10" t="s">
        <v>85</v>
      </c>
      <c r="AQ98" s="28" t="s">
        <v>89</v>
      </c>
      <c r="AR98" s="65" t="s">
        <v>14</v>
      </c>
      <c r="AS98" s="3"/>
    </row>
    <row r="99" spans="14:45" x14ac:dyDescent="0.25">
      <c r="N99" s="1"/>
      <c r="O99" s="2"/>
      <c r="P99" s="2"/>
      <c r="Q99" s="2"/>
      <c r="R99" s="2"/>
      <c r="S99" s="2"/>
      <c r="T99" s="2"/>
      <c r="U99" s="3"/>
      <c r="W99" s="1"/>
      <c r="X99" s="38">
        <v>1</v>
      </c>
      <c r="Y99" s="33">
        <f t="shared" si="26"/>
        <v>0</v>
      </c>
      <c r="Z99" s="36">
        <f t="shared" si="26"/>
        <v>1</v>
      </c>
      <c r="AA99" s="33">
        <f t="shared" si="26"/>
        <v>0</v>
      </c>
      <c r="AB99" s="33">
        <f t="shared" si="26"/>
        <v>0.2</v>
      </c>
      <c r="AC99" s="33">
        <f t="shared" si="26"/>
        <v>0</v>
      </c>
      <c r="AD99" s="33">
        <f t="shared" si="26"/>
        <v>0</v>
      </c>
      <c r="AE99" s="33">
        <f t="shared" si="26"/>
        <v>1.7999999999999998</v>
      </c>
      <c r="AF99" s="37">
        <f t="shared" si="26"/>
        <v>0</v>
      </c>
      <c r="AG99" s="3"/>
      <c r="AI99" s="1"/>
      <c r="AJ99" s="38" t="s">
        <v>15</v>
      </c>
      <c r="AK99" s="33">
        <f t="shared" ref="AK99:AR103" si="27">AK90-($AN90*AK$104)</f>
        <v>0</v>
      </c>
      <c r="AL99" s="33">
        <f t="shared" si="27"/>
        <v>0</v>
      </c>
      <c r="AM99" s="33">
        <f t="shared" si="27"/>
        <v>0</v>
      </c>
      <c r="AN99" s="33">
        <f t="shared" si="27"/>
        <v>0</v>
      </c>
      <c r="AO99" s="33">
        <f t="shared" si="27"/>
        <v>0</v>
      </c>
      <c r="AP99" s="33">
        <f t="shared" si="27"/>
        <v>5</v>
      </c>
      <c r="AQ99" s="33">
        <f t="shared" si="27"/>
        <v>8</v>
      </c>
      <c r="AR99" s="37">
        <f t="shared" si="27"/>
        <v>37</v>
      </c>
      <c r="AS99" s="3"/>
    </row>
    <row r="100" spans="14:45" x14ac:dyDescent="0.25">
      <c r="N100" s="1"/>
      <c r="O100" s="2"/>
      <c r="P100" s="2"/>
      <c r="Q100" s="2"/>
      <c r="R100" s="2"/>
      <c r="S100" s="2"/>
      <c r="T100" s="2"/>
      <c r="U100" s="3"/>
      <c r="W100" s="1"/>
      <c r="X100" s="38">
        <v>2</v>
      </c>
      <c r="Y100" s="36">
        <f t="shared" si="26"/>
        <v>1</v>
      </c>
      <c r="Z100" s="33">
        <f t="shared" si="26"/>
        <v>0</v>
      </c>
      <c r="AA100" s="33">
        <f t="shared" si="26"/>
        <v>0</v>
      </c>
      <c r="AB100" s="33">
        <f t="shared" si="26"/>
        <v>0</v>
      </c>
      <c r="AC100" s="33">
        <f t="shared" si="26"/>
        <v>0</v>
      </c>
      <c r="AD100" s="33">
        <f t="shared" si="26"/>
        <v>0</v>
      </c>
      <c r="AE100" s="33">
        <f t="shared" si="26"/>
        <v>-1</v>
      </c>
      <c r="AF100" s="37">
        <f t="shared" si="26"/>
        <v>5</v>
      </c>
      <c r="AG100" s="3"/>
      <c r="AI100" s="1"/>
      <c r="AJ100" s="38">
        <v>1</v>
      </c>
      <c r="AK100" s="33">
        <f t="shared" si="27"/>
        <v>0</v>
      </c>
      <c r="AL100" s="36">
        <f t="shared" si="27"/>
        <v>1</v>
      </c>
      <c r="AM100" s="33">
        <f t="shared" si="27"/>
        <v>0</v>
      </c>
      <c r="AN100" s="33">
        <f t="shared" si="27"/>
        <v>0</v>
      </c>
      <c r="AO100" s="33">
        <f t="shared" si="27"/>
        <v>0</v>
      </c>
      <c r="AP100" s="33">
        <f t="shared" si="27"/>
        <v>1</v>
      </c>
      <c r="AQ100" s="33">
        <f t="shared" si="27"/>
        <v>0</v>
      </c>
      <c r="AR100" s="37">
        <f t="shared" si="27"/>
        <v>1</v>
      </c>
      <c r="AS100" s="3"/>
    </row>
    <row r="101" spans="14:45" x14ac:dyDescent="0.25">
      <c r="N101" s="1"/>
      <c r="O101" s="2"/>
      <c r="P101" s="2"/>
      <c r="Q101" s="2"/>
      <c r="R101" s="2"/>
      <c r="S101" s="2"/>
      <c r="T101" s="2"/>
      <c r="U101" s="3"/>
      <c r="W101" s="1"/>
      <c r="X101" s="38">
        <v>3</v>
      </c>
      <c r="Y101" s="33">
        <f t="shared" si="26"/>
        <v>0</v>
      </c>
      <c r="Z101" s="33">
        <f t="shared" si="26"/>
        <v>0</v>
      </c>
      <c r="AA101" s="33">
        <f t="shared" si="26"/>
        <v>1</v>
      </c>
      <c r="AB101" s="33">
        <f t="shared" si="26"/>
        <v>-0.2</v>
      </c>
      <c r="AC101" s="33">
        <f t="shared" si="26"/>
        <v>0</v>
      </c>
      <c r="AD101" s="33">
        <f t="shared" si="26"/>
        <v>0</v>
      </c>
      <c r="AE101" s="33">
        <f t="shared" si="26"/>
        <v>-0.79999999999999993</v>
      </c>
      <c r="AF101" s="34">
        <f t="shared" si="26"/>
        <v>0.99999999999999978</v>
      </c>
      <c r="AG101" s="3"/>
      <c r="AI101" s="1"/>
      <c r="AJ101" s="38">
        <v>2</v>
      </c>
      <c r="AK101" s="36">
        <f t="shared" si="27"/>
        <v>1</v>
      </c>
      <c r="AL101" s="33">
        <f t="shared" si="27"/>
        <v>0</v>
      </c>
      <c r="AM101" s="33">
        <f t="shared" si="27"/>
        <v>0</v>
      </c>
      <c r="AN101" s="33">
        <f t="shared" si="27"/>
        <v>0</v>
      </c>
      <c r="AO101" s="33">
        <f t="shared" si="27"/>
        <v>0</v>
      </c>
      <c r="AP101" s="33">
        <f t="shared" si="27"/>
        <v>0</v>
      </c>
      <c r="AQ101" s="33">
        <f t="shared" si="27"/>
        <v>1</v>
      </c>
      <c r="AR101" s="37">
        <f t="shared" si="27"/>
        <v>4</v>
      </c>
      <c r="AS101" s="3"/>
    </row>
    <row r="102" spans="14:45" x14ac:dyDescent="0.25">
      <c r="N102" s="1"/>
      <c r="O102" s="2"/>
      <c r="P102" s="2"/>
      <c r="Q102" s="2"/>
      <c r="R102" s="2"/>
      <c r="S102" s="2"/>
      <c r="T102" s="2"/>
      <c r="U102" s="3"/>
      <c r="W102" s="1"/>
      <c r="X102" s="38">
        <v>4</v>
      </c>
      <c r="Y102" s="33">
        <f t="shared" si="26"/>
        <v>0</v>
      </c>
      <c r="Z102" s="33">
        <f t="shared" si="26"/>
        <v>0</v>
      </c>
      <c r="AA102" s="33">
        <f t="shared" si="26"/>
        <v>0</v>
      </c>
      <c r="AB102" s="33">
        <f t="shared" si="26"/>
        <v>0</v>
      </c>
      <c r="AC102" s="33">
        <f t="shared" si="26"/>
        <v>1</v>
      </c>
      <c r="AD102" s="33">
        <f t="shared" si="26"/>
        <v>0</v>
      </c>
      <c r="AE102" s="33">
        <f t="shared" si="26"/>
        <v>-1</v>
      </c>
      <c r="AF102" s="34">
        <f t="shared" si="26"/>
        <v>0.99999999999999978</v>
      </c>
      <c r="AG102" s="3"/>
      <c r="AI102" s="1"/>
      <c r="AJ102" s="38">
        <v>3</v>
      </c>
      <c r="AK102" s="33">
        <f t="shared" si="27"/>
        <v>0</v>
      </c>
      <c r="AL102" s="33">
        <f t="shared" si="27"/>
        <v>0</v>
      </c>
      <c r="AM102" s="33">
        <f t="shared" si="27"/>
        <v>1</v>
      </c>
      <c r="AN102" s="33">
        <f t="shared" si="27"/>
        <v>0</v>
      </c>
      <c r="AO102" s="33">
        <f t="shared" si="27"/>
        <v>0</v>
      </c>
      <c r="AP102" s="33">
        <f t="shared" si="27"/>
        <v>-1</v>
      </c>
      <c r="AQ102" s="33">
        <f t="shared" si="27"/>
        <v>-1</v>
      </c>
      <c r="AR102" s="34">
        <f t="shared" si="27"/>
        <v>1.0000000000000002</v>
      </c>
      <c r="AS102" s="3"/>
    </row>
    <row r="103" spans="14:45" ht="15.75" thickBot="1" x14ac:dyDescent="0.3">
      <c r="N103" s="1"/>
      <c r="O103" s="2"/>
      <c r="P103" s="2"/>
      <c r="Q103" s="2"/>
      <c r="R103" s="2"/>
      <c r="S103" s="2"/>
      <c r="T103" s="2"/>
      <c r="U103" s="3"/>
      <c r="W103" s="1"/>
      <c r="X103" s="44">
        <v>5</v>
      </c>
      <c r="Y103" s="46">
        <f t="shared" ref="Y103:AF103" si="28">Y94/$AD$94</f>
        <v>0</v>
      </c>
      <c r="Z103" s="46">
        <f t="shared" si="28"/>
        <v>0</v>
      </c>
      <c r="AA103" s="46">
        <f t="shared" si="28"/>
        <v>0</v>
      </c>
      <c r="AB103" s="46">
        <f t="shared" si="28"/>
        <v>-0.2</v>
      </c>
      <c r="AC103" s="46">
        <f t="shared" si="28"/>
        <v>0</v>
      </c>
      <c r="AD103" s="46">
        <f t="shared" si="28"/>
        <v>1</v>
      </c>
      <c r="AE103" s="46">
        <f t="shared" si="28"/>
        <v>-1.7999999999999998</v>
      </c>
      <c r="AF103" s="47">
        <f t="shared" si="28"/>
        <v>0.99999999999999956</v>
      </c>
      <c r="AG103" s="3"/>
      <c r="AI103" s="1"/>
      <c r="AJ103" s="38">
        <v>4</v>
      </c>
      <c r="AK103" s="33">
        <f t="shared" si="27"/>
        <v>0</v>
      </c>
      <c r="AL103" s="33">
        <f t="shared" si="27"/>
        <v>0</v>
      </c>
      <c r="AM103" s="33">
        <f t="shared" si="27"/>
        <v>0</v>
      </c>
      <c r="AN103" s="33">
        <f t="shared" si="27"/>
        <v>0</v>
      </c>
      <c r="AO103" s="33">
        <f t="shared" si="27"/>
        <v>1</v>
      </c>
      <c r="AP103" s="33">
        <f t="shared" si="27"/>
        <v>0</v>
      </c>
      <c r="AQ103" s="33">
        <f t="shared" si="27"/>
        <v>1</v>
      </c>
      <c r="AR103" s="34">
        <f t="shared" si="27"/>
        <v>0</v>
      </c>
      <c r="AS103" s="3"/>
    </row>
    <row r="104" spans="14:45" ht="15.75" thickBot="1" x14ac:dyDescent="0.3">
      <c r="N104" s="5"/>
      <c r="O104" s="6"/>
      <c r="P104" s="6"/>
      <c r="Q104" s="6"/>
      <c r="R104" s="6"/>
      <c r="S104" s="6"/>
      <c r="T104" s="6"/>
      <c r="U104" s="8"/>
      <c r="W104" s="1"/>
      <c r="X104" s="2"/>
      <c r="Y104" s="2"/>
      <c r="Z104" s="2"/>
      <c r="AA104" s="2"/>
      <c r="AB104" s="2"/>
      <c r="AC104" s="2"/>
      <c r="AD104" s="2"/>
      <c r="AE104" s="2"/>
      <c r="AF104" s="2"/>
      <c r="AG104" s="3"/>
      <c r="AI104" s="1"/>
      <c r="AJ104" s="44">
        <v>5</v>
      </c>
      <c r="AK104" s="46">
        <f t="shared" ref="AK104:AR104" si="29">AK95/$AN$95</f>
        <v>0</v>
      </c>
      <c r="AL104" s="46">
        <f t="shared" si="29"/>
        <v>0</v>
      </c>
      <c r="AM104" s="46">
        <f t="shared" si="29"/>
        <v>0</v>
      </c>
      <c r="AN104" s="46">
        <f t="shared" si="29"/>
        <v>1</v>
      </c>
      <c r="AO104" s="46">
        <f t="shared" si="29"/>
        <v>0</v>
      </c>
      <c r="AP104" s="46">
        <f t="shared" si="29"/>
        <v>-5</v>
      </c>
      <c r="AQ104" s="46">
        <f t="shared" si="29"/>
        <v>-9</v>
      </c>
      <c r="AR104" s="47">
        <f t="shared" si="29"/>
        <v>4.0000000000000018</v>
      </c>
      <c r="AS104" s="3"/>
    </row>
    <row r="105" spans="14:45" ht="15.75" thickBot="1" x14ac:dyDescent="0.3">
      <c r="W105" s="1"/>
      <c r="X105" s="55" t="s">
        <v>37</v>
      </c>
      <c r="Y105" s="2"/>
      <c r="Z105" s="87" t="s">
        <v>95</v>
      </c>
      <c r="AA105" s="88"/>
      <c r="AB105" s="89"/>
      <c r="AC105" s="2"/>
      <c r="AD105" s="2"/>
      <c r="AE105" s="2"/>
      <c r="AF105" s="2"/>
      <c r="AG105" s="3"/>
      <c r="AI105" s="1"/>
      <c r="AJ105" s="2"/>
      <c r="AK105" s="2"/>
      <c r="AL105" s="2"/>
      <c r="AM105" s="2"/>
      <c r="AN105" s="2"/>
      <c r="AO105" s="2"/>
      <c r="AP105" s="2"/>
      <c r="AQ105" s="2"/>
      <c r="AR105" s="2"/>
      <c r="AS105" s="3"/>
    </row>
    <row r="106" spans="14:45" ht="15.75" thickBot="1" x14ac:dyDescent="0.3">
      <c r="W106" s="5"/>
      <c r="X106" s="6"/>
      <c r="Y106" s="6"/>
      <c r="Z106" s="6"/>
      <c r="AA106" s="6"/>
      <c r="AB106" s="6"/>
      <c r="AC106" s="6"/>
      <c r="AD106" s="6"/>
      <c r="AE106" s="6"/>
      <c r="AF106" s="6"/>
      <c r="AG106" s="8"/>
      <c r="AI106" s="1"/>
      <c r="AJ106" s="87" t="s">
        <v>96</v>
      </c>
      <c r="AK106" s="88"/>
      <c r="AL106" s="89"/>
      <c r="AM106" s="2"/>
      <c r="AN106" s="2"/>
      <c r="AO106" s="2"/>
      <c r="AP106" s="2"/>
      <c r="AQ106" s="2"/>
      <c r="AR106" s="2"/>
      <c r="AS106" s="3"/>
    </row>
    <row r="107" spans="14:45" ht="15.75" thickBot="1" x14ac:dyDescent="0.3">
      <c r="AI107" s="5"/>
      <c r="AJ107" s="6"/>
      <c r="AK107" s="6"/>
      <c r="AL107" s="6"/>
      <c r="AM107" s="6"/>
      <c r="AN107" s="6"/>
      <c r="AO107" s="6"/>
      <c r="AP107" s="6"/>
      <c r="AQ107" s="6"/>
      <c r="AR107" s="6"/>
      <c r="AS107" s="8"/>
    </row>
  </sheetData>
  <mergeCells count="25">
    <mergeCell ref="B2:K2"/>
    <mergeCell ref="B9:J9"/>
    <mergeCell ref="C26:F26"/>
    <mergeCell ref="C27:F27"/>
    <mergeCell ref="V30:AC30"/>
    <mergeCell ref="L9:Q9"/>
    <mergeCell ref="L30:T30"/>
    <mergeCell ref="B30:J30"/>
    <mergeCell ref="AJ106:AL106"/>
    <mergeCell ref="AI81:AS81"/>
    <mergeCell ref="N77:U77"/>
    <mergeCell ref="N78:U78"/>
    <mergeCell ref="N81:U81"/>
    <mergeCell ref="N82:U82"/>
    <mergeCell ref="C68:E68"/>
    <mergeCell ref="W81:AG81"/>
    <mergeCell ref="Z105:AB105"/>
    <mergeCell ref="V31:AC31"/>
    <mergeCell ref="C50:I50"/>
    <mergeCell ref="C51:I51"/>
    <mergeCell ref="X54:AG54"/>
    <mergeCell ref="X55:AG55"/>
    <mergeCell ref="M51:O51"/>
    <mergeCell ref="B54:K54"/>
    <mergeCell ref="M54:V54"/>
  </mergeCells>
  <pageMargins left="0.70866141732283472" right="0.70866141732283472" top="0.74803149606299213" bottom="0.74803149606299213" header="0.31496062992125984" footer="0.31496062992125984"/>
  <pageSetup paperSize="9" scale="29" orientation="landscape"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T49"/>
  <sheetViews>
    <sheetView zoomScale="55" zoomScaleNormal="55" workbookViewId="0"/>
  </sheetViews>
  <sheetFormatPr defaultRowHeight="15" x14ac:dyDescent="0.25"/>
  <cols>
    <col min="1" max="1" width="3.42578125" customWidth="1"/>
    <col min="2" max="2" width="3.7109375" customWidth="1"/>
    <col min="3" max="3" width="8.140625" bestFit="1" customWidth="1"/>
    <col min="4" max="4" width="9" bestFit="1" customWidth="1"/>
    <col min="5" max="6" width="9.28515625" bestFit="1" customWidth="1"/>
    <col min="7" max="7" width="9.42578125" bestFit="1" customWidth="1"/>
    <col min="8" max="8" width="9.7109375" bestFit="1" customWidth="1"/>
    <col min="9" max="9" width="10.28515625" bestFit="1" customWidth="1"/>
    <col min="10" max="10" width="6.5703125" bestFit="1" customWidth="1"/>
    <col min="11" max="11" width="3.7109375" customWidth="1"/>
    <col min="12" max="12" width="3.42578125" customWidth="1"/>
  </cols>
  <sheetData>
    <row r="1" spans="2:20" ht="15.75" thickBot="1" x14ac:dyDescent="0.3"/>
    <row r="2" spans="2:20" x14ac:dyDescent="0.25">
      <c r="B2" s="76" t="s">
        <v>64</v>
      </c>
      <c r="C2" s="77"/>
      <c r="D2" s="77"/>
      <c r="E2" s="77"/>
      <c r="F2" s="77"/>
      <c r="G2" s="77"/>
      <c r="H2" s="77"/>
      <c r="I2" s="77"/>
      <c r="J2" s="77"/>
      <c r="K2" s="78"/>
    </row>
    <row r="3" spans="2:20" x14ac:dyDescent="0.25">
      <c r="B3" s="1"/>
      <c r="C3" s="2"/>
      <c r="D3" s="2"/>
      <c r="E3" s="2"/>
      <c r="F3" s="2"/>
      <c r="G3" s="56"/>
      <c r="H3" s="56"/>
      <c r="I3" s="2"/>
      <c r="J3" s="2"/>
      <c r="K3" s="3"/>
    </row>
    <row r="4" spans="2:20" x14ac:dyDescent="0.25">
      <c r="B4" s="1"/>
      <c r="C4" s="2" t="s">
        <v>44</v>
      </c>
      <c r="D4" t="s">
        <v>34</v>
      </c>
      <c r="E4" s="2" t="s">
        <v>6</v>
      </c>
      <c r="F4" s="2" t="s">
        <v>34</v>
      </c>
      <c r="G4" s="2" t="s">
        <v>10</v>
      </c>
      <c r="H4" s="2" t="s">
        <v>25</v>
      </c>
      <c r="I4" s="2">
        <v>0</v>
      </c>
      <c r="J4" s="56"/>
      <c r="K4" s="3"/>
    </row>
    <row r="5" spans="2:20" x14ac:dyDescent="0.25">
      <c r="B5" s="1"/>
      <c r="C5" s="2"/>
      <c r="D5" s="2" t="s">
        <v>7</v>
      </c>
      <c r="E5" s="2" t="s">
        <v>1</v>
      </c>
      <c r="F5" s="2" t="s">
        <v>11</v>
      </c>
      <c r="G5" s="2" t="s">
        <v>1</v>
      </c>
      <c r="H5" s="2" t="s">
        <v>45</v>
      </c>
      <c r="I5" s="2" t="s">
        <v>25</v>
      </c>
      <c r="J5" s="2">
        <v>6</v>
      </c>
      <c r="K5" s="3"/>
    </row>
    <row r="6" spans="2:20" x14ac:dyDescent="0.25">
      <c r="B6" s="1"/>
      <c r="C6" s="2"/>
      <c r="D6" s="2" t="s">
        <v>8</v>
      </c>
      <c r="E6" s="2" t="s">
        <v>1</v>
      </c>
      <c r="F6" s="2" t="s">
        <v>10</v>
      </c>
      <c r="G6" s="2" t="s">
        <v>1</v>
      </c>
      <c r="H6" s="2" t="s">
        <v>46</v>
      </c>
      <c r="I6" s="54" t="s">
        <v>25</v>
      </c>
      <c r="J6" s="2">
        <v>45</v>
      </c>
      <c r="K6" s="3"/>
    </row>
    <row r="7" spans="2:20" ht="15.75" thickBot="1" x14ac:dyDescent="0.3">
      <c r="B7" s="5"/>
      <c r="C7" s="6"/>
      <c r="D7" s="6"/>
      <c r="E7" s="6"/>
      <c r="F7" s="6"/>
      <c r="G7" s="57"/>
      <c r="H7" s="57"/>
      <c r="I7" s="6"/>
      <c r="J7" s="6"/>
      <c r="K7" s="8"/>
    </row>
    <row r="8" spans="2:20" ht="15.75" thickBot="1" x14ac:dyDescent="0.3"/>
    <row r="9" spans="2:20" x14ac:dyDescent="0.25">
      <c r="B9" s="76" t="s">
        <v>47</v>
      </c>
      <c r="C9" s="77"/>
      <c r="D9" s="77"/>
      <c r="E9" s="77"/>
      <c r="F9" s="77"/>
      <c r="G9" s="77"/>
      <c r="H9" s="77"/>
      <c r="I9" s="77"/>
      <c r="J9" s="78"/>
      <c r="M9" s="76" t="s">
        <v>48</v>
      </c>
      <c r="N9" s="77"/>
      <c r="O9" s="77"/>
      <c r="P9" s="77"/>
      <c r="Q9" s="77"/>
      <c r="R9" s="77"/>
      <c r="S9" s="77"/>
      <c r="T9" s="78"/>
    </row>
    <row r="10" spans="2:20" ht="15.75" thickBot="1" x14ac:dyDescent="0.3">
      <c r="B10" s="1"/>
      <c r="C10" s="2"/>
      <c r="D10" s="2"/>
      <c r="E10" s="2"/>
      <c r="F10" s="2"/>
      <c r="G10" s="2"/>
      <c r="H10" s="2"/>
      <c r="I10" s="2"/>
      <c r="J10" s="3"/>
      <c r="M10" s="1"/>
      <c r="N10" s="2"/>
      <c r="O10" s="2"/>
      <c r="P10" s="2"/>
      <c r="Q10" s="2"/>
      <c r="R10" s="2"/>
      <c r="S10" s="2"/>
      <c r="T10" s="3"/>
    </row>
    <row r="11" spans="2:20" x14ac:dyDescent="0.25">
      <c r="B11" s="1"/>
      <c r="C11" s="9" t="s">
        <v>12</v>
      </c>
      <c r="D11" s="18" t="s">
        <v>49</v>
      </c>
      <c r="E11" s="10" t="s">
        <v>50</v>
      </c>
      <c r="F11" s="10" t="s">
        <v>51</v>
      </c>
      <c r="G11" s="10" t="s">
        <v>52</v>
      </c>
      <c r="H11" s="10" t="s">
        <v>14</v>
      </c>
      <c r="I11" s="58" t="s">
        <v>53</v>
      </c>
      <c r="J11" s="3"/>
      <c r="M11" s="1"/>
      <c r="N11" s="2"/>
      <c r="O11" s="2"/>
      <c r="P11" s="2"/>
      <c r="Q11" s="2"/>
      <c r="R11" s="2"/>
      <c r="S11" s="2"/>
      <c r="T11" s="3"/>
    </row>
    <row r="12" spans="2:20" x14ac:dyDescent="0.25">
      <c r="B12" s="1"/>
      <c r="C12" s="12" t="s">
        <v>15</v>
      </c>
      <c r="D12" s="21">
        <v>-8</v>
      </c>
      <c r="E12" s="2">
        <v>-5</v>
      </c>
      <c r="F12" s="2">
        <v>0</v>
      </c>
      <c r="G12" s="2">
        <v>0</v>
      </c>
      <c r="H12" s="2">
        <v>0</v>
      </c>
      <c r="I12" s="3"/>
      <c r="J12" s="3"/>
      <c r="M12" s="1"/>
      <c r="N12" s="2"/>
      <c r="O12" s="2"/>
      <c r="P12" s="2"/>
      <c r="Q12" s="2"/>
      <c r="R12" s="2"/>
      <c r="S12" s="2"/>
      <c r="T12" s="3"/>
    </row>
    <row r="13" spans="2:20" x14ac:dyDescent="0.25">
      <c r="B13" s="1"/>
      <c r="C13" s="12">
        <v>1</v>
      </c>
      <c r="D13" s="21">
        <v>1</v>
      </c>
      <c r="E13" s="2">
        <v>1</v>
      </c>
      <c r="F13" s="2">
        <v>1</v>
      </c>
      <c r="G13" s="2">
        <v>0</v>
      </c>
      <c r="H13" s="2">
        <v>6</v>
      </c>
      <c r="I13" s="3">
        <f>H13/D13</f>
        <v>6</v>
      </c>
      <c r="J13" s="3"/>
      <c r="M13" s="1"/>
      <c r="N13" s="2"/>
      <c r="O13" s="2"/>
      <c r="P13" s="2"/>
      <c r="Q13" s="2"/>
      <c r="R13" s="2"/>
      <c r="S13" s="2"/>
      <c r="T13" s="3"/>
    </row>
    <row r="14" spans="2:20" ht="15.75" thickBot="1" x14ac:dyDescent="0.3">
      <c r="B14" s="1"/>
      <c r="C14" s="24">
        <v>2</v>
      </c>
      <c r="D14" s="25">
        <v>9</v>
      </c>
      <c r="E14" s="25">
        <v>5</v>
      </c>
      <c r="F14" s="25">
        <v>0</v>
      </c>
      <c r="G14" s="25">
        <v>1</v>
      </c>
      <c r="H14" s="25">
        <v>45</v>
      </c>
      <c r="I14" s="26">
        <f>H14/D14</f>
        <v>5</v>
      </c>
      <c r="J14" s="3"/>
      <c r="M14" s="1"/>
      <c r="N14" s="2"/>
      <c r="O14" s="2"/>
      <c r="P14" s="2"/>
      <c r="Q14" s="2"/>
      <c r="R14" s="2"/>
      <c r="S14" s="2"/>
      <c r="T14" s="3"/>
    </row>
    <row r="15" spans="2:20" ht="15.75" thickBot="1" x14ac:dyDescent="0.3">
      <c r="B15" s="1"/>
      <c r="C15" s="2"/>
      <c r="D15" s="2"/>
      <c r="E15" s="2"/>
      <c r="F15" s="2"/>
      <c r="G15" s="2"/>
      <c r="H15" s="2"/>
      <c r="I15" s="2"/>
      <c r="J15" s="3"/>
      <c r="M15" s="1"/>
      <c r="N15" s="2"/>
      <c r="O15" s="2"/>
      <c r="P15" s="2"/>
      <c r="Q15" s="2"/>
      <c r="R15" s="2"/>
      <c r="S15" s="2"/>
      <c r="T15" s="3"/>
    </row>
    <row r="16" spans="2:20" x14ac:dyDescent="0.25">
      <c r="B16" s="1"/>
      <c r="C16" s="9" t="s">
        <v>22</v>
      </c>
      <c r="D16" s="10" t="s">
        <v>49</v>
      </c>
      <c r="E16" s="18" t="s">
        <v>50</v>
      </c>
      <c r="F16" s="10" t="s">
        <v>51</v>
      </c>
      <c r="G16" s="10" t="s">
        <v>52</v>
      </c>
      <c r="H16" s="10" t="s">
        <v>14</v>
      </c>
      <c r="I16" s="58" t="s">
        <v>53</v>
      </c>
      <c r="J16" s="3"/>
      <c r="M16" s="1"/>
      <c r="N16" s="2"/>
      <c r="O16" s="2"/>
      <c r="P16" s="2"/>
      <c r="Q16" s="2"/>
      <c r="R16" s="2"/>
      <c r="S16" s="2"/>
      <c r="T16" s="3"/>
    </row>
    <row r="17" spans="2:20" x14ac:dyDescent="0.25">
      <c r="B17" s="1"/>
      <c r="C17" s="12" t="s">
        <v>15</v>
      </c>
      <c r="D17" s="2">
        <f t="shared" ref="D17:H18" si="0">D12-($D12*D$19)</f>
        <v>0</v>
      </c>
      <c r="E17" s="19">
        <f t="shared" si="0"/>
        <v>-0.55555555555555536</v>
      </c>
      <c r="F17" s="2">
        <f t="shared" si="0"/>
        <v>0</v>
      </c>
      <c r="G17" s="13">
        <f t="shared" si="0"/>
        <v>0.88888888888888884</v>
      </c>
      <c r="H17" s="2">
        <f t="shared" si="0"/>
        <v>40</v>
      </c>
      <c r="I17" s="3"/>
      <c r="J17" s="3"/>
      <c r="M17" s="1"/>
      <c r="N17" s="2"/>
      <c r="O17" s="2"/>
      <c r="P17" s="2"/>
      <c r="Q17" s="2"/>
      <c r="R17" s="2"/>
      <c r="S17" s="2"/>
      <c r="T17" s="3"/>
    </row>
    <row r="18" spans="2:20" x14ac:dyDescent="0.25">
      <c r="B18" s="1"/>
      <c r="C18" s="20">
        <v>1</v>
      </c>
      <c r="D18" s="21">
        <f t="shared" si="0"/>
        <v>0</v>
      </c>
      <c r="E18" s="19">
        <f t="shared" si="0"/>
        <v>0.44444444444444442</v>
      </c>
      <c r="F18" s="21">
        <f t="shared" si="0"/>
        <v>1</v>
      </c>
      <c r="G18" s="19">
        <f t="shared" si="0"/>
        <v>-0.1111111111111111</v>
      </c>
      <c r="H18" s="21">
        <f t="shared" si="0"/>
        <v>1</v>
      </c>
      <c r="I18" s="22">
        <f>H18/E18</f>
        <v>2.25</v>
      </c>
      <c r="J18" s="3"/>
      <c r="M18" s="1"/>
      <c r="N18" s="2"/>
      <c r="O18" s="2"/>
      <c r="P18" s="2"/>
      <c r="Q18" s="2"/>
      <c r="R18" s="2"/>
      <c r="S18" s="2"/>
      <c r="T18" s="3"/>
    </row>
    <row r="19" spans="2:20" ht="15.75" thickBot="1" x14ac:dyDescent="0.3">
      <c r="B19" s="1"/>
      <c r="C19" s="15">
        <v>2</v>
      </c>
      <c r="D19" s="6">
        <f>D14/$D$14</f>
        <v>1</v>
      </c>
      <c r="E19" s="23">
        <f>E14/$D$14</f>
        <v>0.55555555555555558</v>
      </c>
      <c r="F19" s="6">
        <f>F14/$D$14</f>
        <v>0</v>
      </c>
      <c r="G19" s="16">
        <f>G14/$D$14</f>
        <v>0.1111111111111111</v>
      </c>
      <c r="H19" s="6">
        <f>H14/$D$14</f>
        <v>5</v>
      </c>
      <c r="I19" s="17">
        <f>H19/E19</f>
        <v>9</v>
      </c>
      <c r="J19" s="3"/>
      <c r="M19" s="1"/>
      <c r="N19" s="2"/>
      <c r="O19" s="2"/>
      <c r="P19" s="2"/>
      <c r="Q19" s="2"/>
      <c r="R19" s="2"/>
      <c r="S19" s="2"/>
      <c r="T19" s="3"/>
    </row>
    <row r="20" spans="2:20" ht="15.75" thickBot="1" x14ac:dyDescent="0.3">
      <c r="B20" s="1"/>
      <c r="C20" s="2"/>
      <c r="D20" s="2"/>
      <c r="E20" s="2"/>
      <c r="F20" s="2"/>
      <c r="G20" s="2"/>
      <c r="H20" s="2"/>
      <c r="I20" s="2"/>
      <c r="J20" s="3"/>
      <c r="M20" s="1"/>
      <c r="N20" s="2"/>
      <c r="O20" s="2"/>
      <c r="P20" s="2"/>
      <c r="Q20" s="2"/>
      <c r="R20" s="2"/>
      <c r="S20" s="2"/>
      <c r="T20" s="3"/>
    </row>
    <row r="21" spans="2:20" x14ac:dyDescent="0.25">
      <c r="B21" s="1"/>
      <c r="C21" s="9" t="s">
        <v>35</v>
      </c>
      <c r="D21" s="59" t="s">
        <v>49</v>
      </c>
      <c r="E21" s="59" t="s">
        <v>50</v>
      </c>
      <c r="F21" s="10" t="s">
        <v>51</v>
      </c>
      <c r="G21" s="10" t="s">
        <v>52</v>
      </c>
      <c r="H21" s="11" t="s">
        <v>14</v>
      </c>
      <c r="I21" s="53"/>
      <c r="J21" s="3"/>
      <c r="M21" s="1"/>
      <c r="N21" s="2"/>
      <c r="O21" s="2"/>
      <c r="P21" s="2"/>
      <c r="Q21" s="2"/>
      <c r="R21" s="2"/>
      <c r="S21" s="2"/>
      <c r="T21" s="3"/>
    </row>
    <row r="22" spans="2:20" x14ac:dyDescent="0.25">
      <c r="B22" s="1"/>
      <c r="C22" s="12" t="s">
        <v>15</v>
      </c>
      <c r="D22" s="13">
        <f>D17-($E17*D$23)</f>
        <v>0</v>
      </c>
      <c r="E22" s="13">
        <f>E17-($E17*E$23)</f>
        <v>0</v>
      </c>
      <c r="F22" s="13">
        <f>F17-($E17*F$23)</f>
        <v>1.2499999999999996</v>
      </c>
      <c r="G22" s="13">
        <f>G17-($E17*G$23)</f>
        <v>0.75</v>
      </c>
      <c r="H22" s="14">
        <f>H17-($E17*H$23)</f>
        <v>41.25</v>
      </c>
      <c r="I22" s="2"/>
      <c r="J22" s="3"/>
      <c r="M22" s="1"/>
      <c r="N22" s="2"/>
      <c r="O22" s="2"/>
      <c r="P22" s="2"/>
      <c r="Q22" s="2"/>
      <c r="R22" s="2"/>
      <c r="S22" s="2"/>
      <c r="T22" s="3"/>
    </row>
    <row r="23" spans="2:20" x14ac:dyDescent="0.25">
      <c r="B23" s="1"/>
      <c r="C23" s="12">
        <v>1</v>
      </c>
      <c r="D23" s="13">
        <f>D18/$E$18</f>
        <v>0</v>
      </c>
      <c r="E23" s="60">
        <f>E18/$E$18</f>
        <v>1</v>
      </c>
      <c r="F23" s="13">
        <f>F18/$E$18</f>
        <v>2.25</v>
      </c>
      <c r="G23" s="13">
        <f>G18/$E$18</f>
        <v>-0.25</v>
      </c>
      <c r="H23" s="61">
        <f>H18/$E$18</f>
        <v>2.25</v>
      </c>
      <c r="I23" s="2"/>
      <c r="J23" s="3"/>
      <c r="M23" s="1"/>
      <c r="N23" s="2"/>
      <c r="O23" s="2"/>
      <c r="P23" s="2"/>
      <c r="Q23" s="2"/>
      <c r="R23" s="2"/>
      <c r="S23" s="2"/>
      <c r="T23" s="3"/>
    </row>
    <row r="24" spans="2:20" ht="15.75" thickBot="1" x14ac:dyDescent="0.3">
      <c r="B24" s="1"/>
      <c r="C24" s="15">
        <v>2</v>
      </c>
      <c r="D24" s="66">
        <f>D19-($E19*D$23)</f>
        <v>1</v>
      </c>
      <c r="E24" s="16">
        <f>E19-($E19*E$23)</f>
        <v>0</v>
      </c>
      <c r="F24" s="16">
        <f>F19-($E19*F$23)</f>
        <v>-1.25</v>
      </c>
      <c r="G24" s="16">
        <f>G19-($E19*G$23)</f>
        <v>0.25</v>
      </c>
      <c r="H24" s="67">
        <f>H19-($E19*H$23)</f>
        <v>3.75</v>
      </c>
      <c r="I24" s="2"/>
      <c r="J24" s="3"/>
      <c r="M24" s="1"/>
      <c r="N24" s="2"/>
      <c r="O24" s="2"/>
      <c r="P24" s="2"/>
      <c r="Q24" s="2"/>
      <c r="R24" s="2"/>
      <c r="S24" s="2"/>
      <c r="T24" s="3"/>
    </row>
    <row r="25" spans="2:20" ht="15.75" thickBot="1" x14ac:dyDescent="0.3">
      <c r="B25" s="1"/>
      <c r="C25" s="53"/>
      <c r="D25" s="33"/>
      <c r="E25" s="33"/>
      <c r="F25" s="33"/>
      <c r="G25" s="33"/>
      <c r="H25" s="33"/>
      <c r="I25" s="2"/>
      <c r="J25" s="3"/>
      <c r="M25" s="1"/>
      <c r="N25" s="2"/>
      <c r="O25" s="2"/>
      <c r="P25" s="2"/>
      <c r="Q25" s="2"/>
      <c r="R25" s="2"/>
      <c r="S25" s="2"/>
      <c r="T25" s="3"/>
    </row>
    <row r="26" spans="2:20" ht="15.75" thickBot="1" x14ac:dyDescent="0.3">
      <c r="B26" s="1"/>
      <c r="C26" s="99" t="s">
        <v>58</v>
      </c>
      <c r="D26" s="100"/>
      <c r="E26" s="101"/>
      <c r="F26" s="33"/>
      <c r="G26" s="33"/>
      <c r="H26" s="33"/>
      <c r="I26" s="2"/>
      <c r="J26" s="3"/>
      <c r="M26" s="1"/>
      <c r="N26" s="2"/>
      <c r="O26" s="2"/>
      <c r="P26" s="2"/>
      <c r="Q26" s="2"/>
      <c r="R26" s="2"/>
      <c r="S26" s="2"/>
      <c r="T26" s="3"/>
    </row>
    <row r="27" spans="2:20" ht="15.75" thickBot="1" x14ac:dyDescent="0.3">
      <c r="B27" s="5"/>
      <c r="C27" s="6"/>
      <c r="D27" s="6"/>
      <c r="E27" s="6"/>
      <c r="F27" s="6"/>
      <c r="G27" s="6"/>
      <c r="H27" s="6"/>
      <c r="I27" s="6"/>
      <c r="J27" s="8"/>
      <c r="M27" s="1"/>
      <c r="N27" s="2"/>
      <c r="O27" s="2"/>
      <c r="P27" s="2"/>
      <c r="Q27" s="2"/>
      <c r="R27" s="2"/>
      <c r="S27" s="2"/>
      <c r="T27" s="3"/>
    </row>
    <row r="28" spans="2:20" ht="15.75" thickBot="1" x14ac:dyDescent="0.3">
      <c r="M28" s="1"/>
      <c r="N28" s="2"/>
      <c r="O28" s="2"/>
      <c r="P28" s="2"/>
      <c r="Q28" s="2"/>
      <c r="R28" s="2"/>
      <c r="S28" s="2"/>
      <c r="T28" s="3"/>
    </row>
    <row r="29" spans="2:20" x14ac:dyDescent="0.25">
      <c r="B29" s="76" t="s">
        <v>57</v>
      </c>
      <c r="C29" s="77"/>
      <c r="D29" s="77"/>
      <c r="E29" s="77"/>
      <c r="F29" s="77"/>
      <c r="G29" s="77"/>
      <c r="H29" s="77"/>
      <c r="I29" s="77"/>
      <c r="J29" s="77"/>
      <c r="K29" s="78"/>
      <c r="M29" s="1"/>
      <c r="N29" s="2"/>
      <c r="O29" s="2"/>
      <c r="P29" s="2"/>
      <c r="Q29" s="2"/>
      <c r="R29" s="2"/>
      <c r="S29" s="2"/>
      <c r="T29" s="3"/>
    </row>
    <row r="30" spans="2:20" ht="15.75" thickBot="1" x14ac:dyDescent="0.3">
      <c r="B30" s="1"/>
      <c r="C30" s="2"/>
      <c r="D30" s="2"/>
      <c r="E30" s="2"/>
      <c r="F30" s="2"/>
      <c r="G30" s="2"/>
      <c r="H30" s="2"/>
      <c r="I30" s="2"/>
      <c r="J30" s="2"/>
      <c r="K30" s="3"/>
      <c r="M30" s="5"/>
      <c r="N30" s="6"/>
      <c r="O30" s="6"/>
      <c r="P30" s="6"/>
      <c r="Q30" s="6"/>
      <c r="R30" s="6"/>
      <c r="S30" s="6"/>
      <c r="T30" s="8"/>
    </row>
    <row r="31" spans="2:20" x14ac:dyDescent="0.25">
      <c r="B31" s="1"/>
      <c r="C31" s="76" t="s">
        <v>54</v>
      </c>
      <c r="D31" s="77"/>
      <c r="E31" s="77"/>
      <c r="F31" s="77"/>
      <c r="G31" s="77"/>
      <c r="H31" s="77"/>
      <c r="I31" s="77"/>
      <c r="J31" s="78"/>
      <c r="K31" s="3"/>
    </row>
    <row r="32" spans="2:20" x14ac:dyDescent="0.25">
      <c r="B32" s="1"/>
      <c r="C32" s="1" t="s">
        <v>7</v>
      </c>
      <c r="D32" s="49" t="s">
        <v>23</v>
      </c>
      <c r="E32" s="49" t="s">
        <v>24</v>
      </c>
      <c r="F32" s="2" t="s">
        <v>25</v>
      </c>
      <c r="G32" s="33">
        <v>3.75</v>
      </c>
      <c r="H32" s="2"/>
      <c r="I32" s="2"/>
      <c r="J32" s="3"/>
      <c r="K32" s="3"/>
    </row>
    <row r="33" spans="2:11" x14ac:dyDescent="0.25">
      <c r="B33" s="1"/>
      <c r="C33" s="1" t="s">
        <v>7</v>
      </c>
      <c r="D33" s="49" t="s">
        <v>26</v>
      </c>
      <c r="E33" s="50" t="s">
        <v>27</v>
      </c>
      <c r="F33" s="50" t="s">
        <v>28</v>
      </c>
      <c r="G33" s="49" t="s">
        <v>24</v>
      </c>
      <c r="H33" s="2" t="s">
        <v>25</v>
      </c>
      <c r="I33" s="2">
        <v>3</v>
      </c>
      <c r="J33" s="51" t="s">
        <v>32</v>
      </c>
      <c r="K33" s="3"/>
    </row>
    <row r="34" spans="2:11" x14ac:dyDescent="0.25">
      <c r="B34" s="1"/>
      <c r="C34" s="1" t="s">
        <v>7</v>
      </c>
      <c r="D34" s="49" t="s">
        <v>26</v>
      </c>
      <c r="E34" s="50" t="s">
        <v>28</v>
      </c>
      <c r="F34" s="50" t="s">
        <v>29</v>
      </c>
      <c r="G34" s="2" t="s">
        <v>25</v>
      </c>
      <c r="H34" s="50" t="s">
        <v>30</v>
      </c>
      <c r="I34" s="49" t="s">
        <v>31</v>
      </c>
      <c r="J34" s="51" t="s">
        <v>32</v>
      </c>
      <c r="K34" s="3"/>
    </row>
    <row r="35" spans="2:11" ht="15.75" thickBot="1" x14ac:dyDescent="0.3">
      <c r="B35" s="1"/>
      <c r="C35" s="5"/>
      <c r="D35" s="52" t="s">
        <v>30</v>
      </c>
      <c r="E35" s="48" t="s">
        <v>31</v>
      </c>
      <c r="F35" s="52" t="s">
        <v>32</v>
      </c>
      <c r="G35" s="7" t="s">
        <v>3</v>
      </c>
      <c r="H35" s="6">
        <v>0</v>
      </c>
      <c r="I35" s="6"/>
      <c r="J35" s="8"/>
      <c r="K35" s="3"/>
    </row>
    <row r="36" spans="2:11" ht="15.75" thickBot="1" x14ac:dyDescent="0.3">
      <c r="B36" s="1"/>
      <c r="C36" s="2"/>
      <c r="D36" s="2"/>
      <c r="E36" s="2"/>
      <c r="F36" s="2"/>
      <c r="G36" s="2"/>
      <c r="H36" s="2"/>
      <c r="I36" s="2"/>
      <c r="J36" s="2"/>
      <c r="K36" s="3"/>
    </row>
    <row r="37" spans="2:11" x14ac:dyDescent="0.25">
      <c r="B37" s="1"/>
      <c r="C37" s="39" t="s">
        <v>35</v>
      </c>
      <c r="D37" s="10" t="s">
        <v>49</v>
      </c>
      <c r="E37" s="10" t="s">
        <v>50</v>
      </c>
      <c r="F37" s="30" t="s">
        <v>13</v>
      </c>
      <c r="G37" s="10" t="s">
        <v>52</v>
      </c>
      <c r="H37" s="10" t="s">
        <v>55</v>
      </c>
      <c r="I37" s="45" t="s">
        <v>14</v>
      </c>
      <c r="J37" s="2"/>
      <c r="K37" s="3"/>
    </row>
    <row r="38" spans="2:11" x14ac:dyDescent="0.25">
      <c r="B38" s="1"/>
      <c r="C38" s="38" t="s">
        <v>15</v>
      </c>
      <c r="D38" s="33">
        <v>0</v>
      </c>
      <c r="E38" s="33">
        <v>0</v>
      </c>
      <c r="F38" s="31">
        <v>1.2499999999999996</v>
      </c>
      <c r="G38" s="33">
        <v>0.75</v>
      </c>
      <c r="H38" s="33">
        <v>0</v>
      </c>
      <c r="I38" s="34">
        <v>41.25</v>
      </c>
      <c r="J38" s="2"/>
      <c r="K38" s="3"/>
    </row>
    <row r="39" spans="2:11" x14ac:dyDescent="0.25">
      <c r="B39" s="1"/>
      <c r="C39" s="38">
        <v>1</v>
      </c>
      <c r="D39" s="33">
        <v>0</v>
      </c>
      <c r="E39" s="33">
        <v>1</v>
      </c>
      <c r="F39" s="31">
        <v>2.25</v>
      </c>
      <c r="G39" s="33">
        <v>-0.25</v>
      </c>
      <c r="H39" s="33">
        <v>0</v>
      </c>
      <c r="I39" s="34">
        <v>2.25</v>
      </c>
      <c r="J39" s="2"/>
      <c r="K39" s="3"/>
    </row>
    <row r="40" spans="2:11" x14ac:dyDescent="0.25">
      <c r="B40" s="1"/>
      <c r="C40" s="38">
        <v>2</v>
      </c>
      <c r="D40" s="33">
        <v>1</v>
      </c>
      <c r="E40" s="33">
        <v>0</v>
      </c>
      <c r="F40" s="31">
        <v>-1.25</v>
      </c>
      <c r="G40" s="33">
        <v>0.25</v>
      </c>
      <c r="H40" s="33">
        <v>0</v>
      </c>
      <c r="I40" s="34">
        <v>3.75</v>
      </c>
      <c r="J40" s="2"/>
      <c r="K40" s="3"/>
    </row>
    <row r="41" spans="2:11" x14ac:dyDescent="0.25">
      <c r="B41" s="1"/>
      <c r="C41" s="62">
        <v>3</v>
      </c>
      <c r="D41" s="31">
        <v>0</v>
      </c>
      <c r="E41" s="31">
        <v>0</v>
      </c>
      <c r="F41" s="31">
        <v>-0.75</v>
      </c>
      <c r="G41" s="31">
        <v>-0.25</v>
      </c>
      <c r="H41" s="31">
        <v>1</v>
      </c>
      <c r="I41" s="63">
        <v>-0.75</v>
      </c>
      <c r="J41" s="2"/>
      <c r="K41" s="3"/>
    </row>
    <row r="42" spans="2:11" ht="15.75" thickBot="1" x14ac:dyDescent="0.3">
      <c r="B42" s="1"/>
      <c r="C42" s="64" t="s">
        <v>53</v>
      </c>
      <c r="D42" s="46"/>
      <c r="E42" s="46"/>
      <c r="F42" s="32">
        <f>ABS(F38/F41)</f>
        <v>1.6666666666666661</v>
      </c>
      <c r="G42" s="46">
        <f>ABS(G38/G41)</f>
        <v>3</v>
      </c>
      <c r="H42" s="46"/>
      <c r="I42" s="8"/>
      <c r="J42" s="2"/>
      <c r="K42" s="3"/>
    </row>
    <row r="43" spans="2:11" ht="15.75" thickBot="1" x14ac:dyDescent="0.3">
      <c r="B43" s="1"/>
      <c r="C43" s="2"/>
      <c r="D43" s="2"/>
      <c r="E43" s="2"/>
      <c r="F43" s="2"/>
      <c r="G43" s="2"/>
      <c r="H43" s="2"/>
      <c r="I43" s="2"/>
      <c r="J43" s="2"/>
      <c r="K43" s="3"/>
    </row>
    <row r="44" spans="2:11" x14ac:dyDescent="0.25">
      <c r="B44" s="1"/>
      <c r="C44" s="39" t="s">
        <v>56</v>
      </c>
      <c r="D44" s="35" t="s">
        <v>49</v>
      </c>
      <c r="E44" s="35" t="s">
        <v>50</v>
      </c>
      <c r="F44" s="10" t="s">
        <v>51</v>
      </c>
      <c r="G44" s="10" t="s">
        <v>52</v>
      </c>
      <c r="H44" s="10" t="s">
        <v>55</v>
      </c>
      <c r="I44" s="65" t="s">
        <v>14</v>
      </c>
      <c r="J44" s="2"/>
      <c r="K44" s="3"/>
    </row>
    <row r="45" spans="2:11" x14ac:dyDescent="0.25">
      <c r="B45" s="1"/>
      <c r="C45" s="38" t="s">
        <v>15</v>
      </c>
      <c r="D45" s="33">
        <f t="shared" ref="D45:I47" si="1">D38-($F38*D$48)</f>
        <v>0</v>
      </c>
      <c r="E45" s="33">
        <f t="shared" si="1"/>
        <v>0</v>
      </c>
      <c r="F45" s="33">
        <f t="shared" si="1"/>
        <v>0</v>
      </c>
      <c r="G45" s="33">
        <f t="shared" si="1"/>
        <v>0.33333333333333348</v>
      </c>
      <c r="H45" s="33">
        <f t="shared" si="1"/>
        <v>1.6666666666666661</v>
      </c>
      <c r="I45" s="37">
        <f t="shared" si="1"/>
        <v>40</v>
      </c>
      <c r="J45" s="2"/>
      <c r="K45" s="3"/>
    </row>
    <row r="46" spans="2:11" x14ac:dyDescent="0.25">
      <c r="B46" s="1"/>
      <c r="C46" s="38">
        <v>1</v>
      </c>
      <c r="D46" s="33">
        <f t="shared" si="1"/>
        <v>0</v>
      </c>
      <c r="E46" s="36">
        <f t="shared" si="1"/>
        <v>1</v>
      </c>
      <c r="F46" s="33">
        <f t="shared" si="1"/>
        <v>0</v>
      </c>
      <c r="G46" s="33">
        <f t="shared" si="1"/>
        <v>-1</v>
      </c>
      <c r="H46" s="33">
        <f t="shared" si="1"/>
        <v>3</v>
      </c>
      <c r="I46" s="37">
        <f t="shared" si="1"/>
        <v>0</v>
      </c>
      <c r="J46" s="2"/>
      <c r="K46" s="3"/>
    </row>
    <row r="47" spans="2:11" x14ac:dyDescent="0.25">
      <c r="B47" s="1"/>
      <c r="C47" s="38">
        <v>2</v>
      </c>
      <c r="D47" s="36">
        <f t="shared" si="1"/>
        <v>1</v>
      </c>
      <c r="E47" s="33">
        <f t="shared" si="1"/>
        <v>0</v>
      </c>
      <c r="F47" s="33">
        <f t="shared" si="1"/>
        <v>0</v>
      </c>
      <c r="G47" s="33">
        <f t="shared" si="1"/>
        <v>0.66666666666666663</v>
      </c>
      <c r="H47" s="33">
        <f t="shared" si="1"/>
        <v>-1.6666666666666665</v>
      </c>
      <c r="I47" s="37">
        <f t="shared" si="1"/>
        <v>5</v>
      </c>
      <c r="J47" s="2"/>
      <c r="K47" s="3"/>
    </row>
    <row r="48" spans="2:11" ht="15.75" thickBot="1" x14ac:dyDescent="0.3">
      <c r="B48" s="1"/>
      <c r="C48" s="15">
        <v>3</v>
      </c>
      <c r="D48" s="46">
        <f t="shared" ref="D48:I48" si="2">D41/$F$41</f>
        <v>0</v>
      </c>
      <c r="E48" s="46">
        <f t="shared" si="2"/>
        <v>0</v>
      </c>
      <c r="F48" s="46">
        <f t="shared" si="2"/>
        <v>1</v>
      </c>
      <c r="G48" s="46">
        <f t="shared" si="2"/>
        <v>0.33333333333333331</v>
      </c>
      <c r="H48" s="46">
        <f t="shared" si="2"/>
        <v>-1.3333333333333333</v>
      </c>
      <c r="I48" s="47">
        <f t="shared" si="2"/>
        <v>1</v>
      </c>
      <c r="J48" s="2"/>
      <c r="K48" s="3"/>
    </row>
    <row r="49" spans="2:11" ht="15.75" thickBot="1" x14ac:dyDescent="0.3">
      <c r="B49" s="5"/>
      <c r="C49" s="6"/>
      <c r="D49" s="6"/>
      <c r="E49" s="6"/>
      <c r="F49" s="6"/>
      <c r="G49" s="6"/>
      <c r="H49" s="6"/>
      <c r="I49" s="6"/>
      <c r="J49" s="6"/>
      <c r="K49" s="8"/>
    </row>
  </sheetData>
  <mergeCells count="6">
    <mergeCell ref="B2:K2"/>
    <mergeCell ref="B9:J9"/>
    <mergeCell ref="M9:T9"/>
    <mergeCell ref="B29:K29"/>
    <mergeCell ref="C31:J31"/>
    <mergeCell ref="C26:E26"/>
  </mergeCells>
  <pageMargins left="0.7" right="0.7" top="0.75" bottom="0.75" header="0.3" footer="0.3"/>
  <pageSetup orientation="portrait" horizontalDpi="1200" verticalDpi="1200" r:id="rId1"/>
  <drawing r:id="rId2"/>
  <legacy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BB7728AE1D21D41AD9B35AAE0A4EC95" ma:contentTypeVersion="17" ma:contentTypeDescription="Create a new document." ma:contentTypeScope="" ma:versionID="70fd6f256f1bf16c6002372cc7597090">
  <xsd:schema xmlns:xsd="http://www.w3.org/2001/XMLSchema" xmlns:xs="http://www.w3.org/2001/XMLSchema" xmlns:p="http://schemas.microsoft.com/office/2006/metadata/properties" xmlns:ns2="52dda859-a9e4-42d9-868d-de8ee1d200c2" xmlns:ns3="d8e1a60f-3350-4a05-95d7-b25b2a175643" targetNamespace="http://schemas.microsoft.com/office/2006/metadata/properties" ma:root="true" ma:fieldsID="33e0aed630b043b1251b270822dc15a4" ns2:_="" ns3:_="">
    <xsd:import namespace="52dda859-a9e4-42d9-868d-de8ee1d200c2"/>
    <xsd:import namespace="d8e1a60f-3350-4a05-95d7-b25b2a17564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KeyPoints" minOccurs="0"/>
                <xsd:element ref="ns3:MediaServiceKeyPoints"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2dda859-a9e4-42d9-868d-de8ee1d200c2"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8deb48b-0a2b-4e23-9a68-642254c24ba9}" ma:internalName="TaxCatchAll" ma:showField="CatchAllData" ma:web="52dda859-a9e4-42d9-868d-de8ee1d200c2">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d8e1a60f-3350-4a05-95d7-b25b2a17564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a02b4c3-ad89-44e0-9eed-c911eaa683ca"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d8e1a60f-3350-4a05-95d7-b25b2a175643">
      <Terms xmlns="http://schemas.microsoft.com/office/infopath/2007/PartnerControls"/>
    </lcf76f155ced4ddcb4097134ff3c332f>
    <TaxCatchAll xmlns="52dda859-a9e4-42d9-868d-de8ee1d200c2" xsi:nil="true"/>
  </documentManagement>
</p:properties>
</file>

<file path=customXml/itemProps1.xml><?xml version="1.0" encoding="utf-8"?>
<ds:datastoreItem xmlns:ds="http://schemas.openxmlformats.org/officeDocument/2006/customXml" ds:itemID="{D2730177-393D-4C27-9370-2D3AFBD495B3}"/>
</file>

<file path=customXml/itemProps2.xml><?xml version="1.0" encoding="utf-8"?>
<ds:datastoreItem xmlns:ds="http://schemas.openxmlformats.org/officeDocument/2006/customXml" ds:itemID="{A6E68FC5-E14F-4E24-8E1C-7DB9F603A30E}"/>
</file>

<file path=customXml/itemProps3.xml><?xml version="1.0" encoding="utf-8"?>
<ds:datastoreItem xmlns:ds="http://schemas.openxmlformats.org/officeDocument/2006/customXml" ds:itemID="{31F56B25-C711-4FE4-98C6-D9C7B5B5F339}"/>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Integer Programming Model</vt:lpstr>
      <vt:lpstr>Algo - Branch&amp;Bound (Simplex)</vt:lpstr>
      <vt:lpstr>Algo - Cutting Plane</vt:lpstr>
      <vt:lpstr>'Algo - Branch&amp;Bound (Simplex)'!Print_Area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2018-07-15T13:08:04Z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0x010100DBB7728AE1D21D41AD9B35AAE0A4EC95</vt:lpwstr>
  </property>
</Properties>
</file>