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12"/>
  <workbookPr filterPrivacy="1" defaultThemeVersion="124226"/>
  <xr:revisionPtr revIDLastSave="0" documentId="11_559478E0F36142FE8772BC375FA67B230C2D308C" xr6:coauthVersionLast="47" xr6:coauthVersionMax="47" xr10:uidLastSave="{00000000-0000-0000-0000-000000000000}"/>
  <bookViews>
    <workbookView xWindow="240" yWindow="105" windowWidth="14805" windowHeight="8010" xr2:uid="{00000000-000D-0000-FFFF-FFFF00000000}"/>
  </bookViews>
  <sheets>
    <sheet name="Integer Programming Model" sheetId="2" r:id="rId1"/>
    <sheet name="Algo - Branch&amp;Bound (Simplex)" sheetId="1" r:id="rId2"/>
  </sheets>
  <definedNames>
    <definedName name="_xlnm.Print_Area" localSheetId="1">'Algo - Branch&amp;Bound (Simplex)'!$A$1:$V$54</definedName>
    <definedName name="solver_adj" localSheetId="0" hidden="1">'Integer Programming Model'!$C$25:$D$25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'Integer Programming Model'!$D$25</definedName>
    <definedName name="solver_lhs2" localSheetId="0" hidden="1">'Integer Programming Model'!$E$27:$E$28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'Integer Programming Model'!$E$26</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hs1" localSheetId="0" hidden="1">integer</definedName>
    <definedName name="solver_rhs2" localSheetId="0" hidden="1">'Integer Programming Model'!$G$27:$G$28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71027"/>
</workbook>
</file>

<file path=xl/calcChain.xml><?xml version="1.0" encoding="utf-8"?>
<calcChain xmlns="http://schemas.openxmlformats.org/spreadsheetml/2006/main">
  <c r="Q41" i="1" l="1"/>
  <c r="F44" i="1"/>
  <c r="E27" i="2" l="1"/>
  <c r="E28" i="2"/>
  <c r="E26" i="2"/>
  <c r="O47" i="1" l="1"/>
  <c r="O46" i="1" s="1"/>
  <c r="P47" i="1"/>
  <c r="P45" i="1" s="1"/>
  <c r="Q47" i="1"/>
  <c r="Q45" i="1" s="1"/>
  <c r="R47" i="1"/>
  <c r="R45" i="1" s="1"/>
  <c r="S47" i="1"/>
  <c r="S46" i="1" s="1"/>
  <c r="N47" i="1"/>
  <c r="N45" i="1" s="1"/>
  <c r="O45" i="1"/>
  <c r="Q46" i="1"/>
  <c r="E50" i="1"/>
  <c r="E49" i="1" s="1"/>
  <c r="F50" i="1"/>
  <c r="F48" i="1" s="1"/>
  <c r="G50" i="1"/>
  <c r="G48" i="1" s="1"/>
  <c r="H50" i="1"/>
  <c r="H48" i="1" s="1"/>
  <c r="I50" i="1"/>
  <c r="I49" i="1" s="1"/>
  <c r="D50" i="1"/>
  <c r="D48" i="1" s="1"/>
  <c r="E48" i="1"/>
  <c r="G47" i="1" l="1"/>
  <c r="G49" i="1"/>
  <c r="R44" i="1"/>
  <c r="I47" i="1"/>
  <c r="E47" i="1"/>
  <c r="I48" i="1"/>
  <c r="N44" i="1"/>
  <c r="P44" i="1"/>
  <c r="S44" i="1"/>
  <c r="Q44" i="1"/>
  <c r="O44" i="1"/>
  <c r="S45" i="1"/>
  <c r="D47" i="1"/>
  <c r="H47" i="1"/>
  <c r="F47" i="1"/>
  <c r="D49" i="1"/>
  <c r="N46" i="1"/>
  <c r="R46" i="1"/>
  <c r="P46" i="1"/>
  <c r="H49" i="1"/>
  <c r="F49" i="1"/>
  <c r="S34" i="1" l="1"/>
  <c r="R34" i="1"/>
  <c r="Q34" i="1"/>
  <c r="P34" i="1"/>
  <c r="O34" i="1"/>
  <c r="N34" i="1"/>
  <c r="E34" i="1" l="1"/>
  <c r="E36" i="1" s="1"/>
  <c r="E37" i="1" s="1"/>
  <c r="F34" i="1"/>
  <c r="F36" i="1" s="1"/>
  <c r="F37" i="1" s="1"/>
  <c r="G34" i="1"/>
  <c r="G36" i="1" s="1"/>
  <c r="G37" i="1" s="1"/>
  <c r="H34" i="1"/>
  <c r="H36" i="1" s="1"/>
  <c r="H37" i="1" s="1"/>
  <c r="I34" i="1"/>
  <c r="I36" i="1" s="1"/>
  <c r="I37" i="1" s="1"/>
  <c r="D34" i="1"/>
  <c r="D36" i="1" s="1"/>
  <c r="D37" i="1" s="1"/>
  <c r="E19" i="1"/>
  <c r="F19" i="1"/>
  <c r="G19" i="1"/>
  <c r="H19" i="1"/>
  <c r="D19" i="1"/>
  <c r="D18" i="1" s="1"/>
  <c r="I14" i="1"/>
  <c r="I13" i="1"/>
  <c r="I19" i="1" l="1"/>
  <c r="D17" i="1"/>
  <c r="E17" i="1"/>
  <c r="E18" i="1"/>
  <c r="E23" i="1" s="1"/>
  <c r="E24" i="1" s="1"/>
  <c r="F18" i="1"/>
  <c r="F17" i="1"/>
  <c r="H17" i="1"/>
  <c r="H18" i="1"/>
  <c r="G18" i="1"/>
  <c r="G17" i="1"/>
  <c r="E22" i="1" l="1"/>
  <c r="G23" i="1"/>
  <c r="G24" i="1" s="1"/>
  <c r="F23" i="1"/>
  <c r="F24" i="1" s="1"/>
  <c r="D23" i="1"/>
  <c r="D24" i="1" s="1"/>
  <c r="I18" i="1"/>
  <c r="H23" i="1"/>
  <c r="G22" i="1" l="1"/>
  <c r="F22" i="1"/>
  <c r="D22" i="1"/>
  <c r="H22" i="1"/>
  <c r="H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100-000001000000}">
      <text>
        <r>
          <rPr>
            <b/>
            <sz val="11"/>
            <color indexed="81"/>
            <rFont val="Tahoma"/>
            <family val="2"/>
          </rPr>
          <t>A. J. Welgemoed:</t>
        </r>
        <r>
          <rPr>
            <sz val="11"/>
            <color indexed="81"/>
            <rFont val="Tahoma"/>
            <family val="2"/>
          </rPr>
          <t xml:space="preserve">
</t>
        </r>
        <r>
          <rPr>
            <b/>
            <sz val="11"/>
            <color indexed="81"/>
            <rFont val="Tahoma"/>
            <family val="2"/>
          </rPr>
          <t>Canonical Form: Branch &amp; Bound Simplex Algorithm.</t>
        </r>
        <r>
          <rPr>
            <sz val="11"/>
            <color indexed="81"/>
            <rFont val="Tahoma"/>
            <family val="2"/>
          </rPr>
          <t xml:space="preserve">
</t>
        </r>
        <r>
          <rPr>
            <b/>
            <sz val="11"/>
            <color indexed="81"/>
            <rFont val="Tahoma"/>
            <family val="2"/>
          </rPr>
          <t>Step 1</t>
        </r>
        <r>
          <rPr>
            <sz val="11"/>
            <color indexed="81"/>
            <rFont val="Tahoma"/>
            <family val="2"/>
          </rPr>
          <t xml:space="preserve">: Integer Programming Model relaxed and all Integer Sign Restrictions lifted.
</t>
        </r>
        <r>
          <rPr>
            <b/>
            <sz val="11"/>
            <color indexed="81"/>
            <rFont val="Tahoma"/>
            <family val="2"/>
          </rPr>
          <t>Step 2</t>
        </r>
        <r>
          <rPr>
            <sz val="11"/>
            <color indexed="81"/>
            <rFont val="Tahoma"/>
            <family val="2"/>
          </rPr>
          <t xml:space="preserve">: All variables with negative sign restrictions are multiplied with negative 1 throughout the model in order to change the variable to positive sign restriction.
</t>
        </r>
        <r>
          <rPr>
            <b/>
            <sz val="11"/>
            <color indexed="81"/>
            <rFont val="Tahoma"/>
            <family val="2"/>
          </rPr>
          <t>Step 3</t>
        </r>
        <r>
          <rPr>
            <sz val="11"/>
            <color indexed="81"/>
            <rFont val="Tahoma"/>
            <family val="2"/>
          </rPr>
          <t xml:space="preserve">: All variables with both positive and negative sign restrictions are split into a negative and positive variable throughout the model in order to change the variable to two positive sign restrictions.
</t>
        </r>
        <r>
          <rPr>
            <b/>
            <sz val="11"/>
            <color indexed="81"/>
            <rFont val="Tahoma"/>
            <family val="2"/>
          </rPr>
          <t>Step 4</t>
        </r>
        <r>
          <rPr>
            <sz val="11"/>
            <color indexed="81"/>
            <rFont val="Tahoma"/>
            <family val="2"/>
          </rPr>
          <t xml:space="preserve">: (z) Objective function moved to the LHS and set equal to 0.
</t>
        </r>
        <r>
          <rPr>
            <b/>
            <sz val="11"/>
            <color indexed="81"/>
            <rFont val="Tahoma"/>
            <family val="2"/>
          </rPr>
          <t>Step 5</t>
        </r>
        <r>
          <rPr>
            <sz val="11"/>
            <color indexed="81"/>
            <rFont val="Tahoma"/>
            <family val="2"/>
          </rPr>
          <t xml:space="preserve">: Constraints with "less than" constraint signs: Slack variable added to compensate for the difference in inequality in the equation when removing the "less than" constraint sign.
</t>
        </r>
        <r>
          <rPr>
            <b/>
            <sz val="11"/>
            <color indexed="81"/>
            <rFont val="Tahoma"/>
            <family val="2"/>
          </rPr>
          <t>Step 6</t>
        </r>
        <r>
          <rPr>
            <sz val="11"/>
            <color indexed="81"/>
            <rFont val="Tahoma"/>
            <family val="2"/>
          </rPr>
          <t xml:space="preserve">: Constraints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r>
          <rPr>
            <b/>
            <sz val="11"/>
            <color indexed="81"/>
            <rFont val="Tahoma"/>
            <family val="2"/>
          </rPr>
          <t>Step 7</t>
        </r>
        <r>
          <rPr>
            <sz val="11"/>
            <color indexed="81"/>
            <rFont val="Tahoma"/>
            <family val="2"/>
          </rPr>
          <t xml:space="preserve">: Constraints with "equal" constraint signs: Constraint is split into two similar constraints. One constraint with an "equal" constraint sign is changed to a "less than" constraint sign and one constraint with an "equal" constraint sign is changed to a "greater than" constraint sign. Constraint with "less than" constraint signs: Slack variable added to compensate for the difference in inequality in the equation when removing the "less than" constraint sign. Constraint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text>
    </comment>
    <comment ref="B10" authorId="0" shapeId="0" xr:uid="{00000000-0006-0000-0100-000002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1" authorId="0" shapeId="0" xr:uid="{00000000-0006-0000-0100-000003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L31" authorId="0" shapeId="0" xr:uid="{00000000-0006-0000-0100-000004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2" authorId="0" shapeId="0" xr:uid="{00000000-0006-0000-0100-000005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L32" authorId="0" shapeId="0" xr:uid="{00000000-0006-0000-0100-000006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List>
</comments>
</file>

<file path=xl/sharedStrings.xml><?xml version="1.0" encoding="utf-8"?>
<sst xmlns="http://schemas.openxmlformats.org/spreadsheetml/2006/main" count="145" uniqueCount="60">
  <si>
    <t>Problem</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</si>
  <si>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</si>
  <si>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Suppose fractional tables can be sold.</t>
  </si>
  <si>
    <t>Decision Variables</t>
  </si>
  <si>
    <r>
      <t>x</t>
    </r>
    <r>
      <rPr>
        <sz val="8"/>
        <color theme="1"/>
        <rFont val="Calibri"/>
        <family val="2"/>
        <scheme val="minor"/>
      </rPr>
      <t>1</t>
    </r>
    <r>
      <rPr>
        <sz val="11"/>
        <color theme="1"/>
        <rFont val="Calibri"/>
        <family val="2"/>
        <scheme val="minor"/>
      </rPr>
      <t xml:space="preserve"> =</t>
    </r>
  </si>
  <si>
    <t>amount of tables manufactured</t>
  </si>
  <si>
    <r>
      <t>x</t>
    </r>
    <r>
      <rPr>
        <sz val="8"/>
        <color theme="1"/>
        <rFont val="Calibri"/>
        <family val="2"/>
        <scheme val="minor"/>
      </rPr>
      <t>2</t>
    </r>
    <r>
      <rPr>
        <sz val="11"/>
        <color theme="1"/>
        <rFont val="Calibri"/>
        <family val="2"/>
        <scheme val="minor"/>
      </rPr>
      <t xml:space="preserve"> =</t>
    </r>
  </si>
  <si>
    <t>amount of chairs manufactured</t>
  </si>
  <si>
    <t>Integer Programming Model</t>
  </si>
  <si>
    <t>Max z =</t>
  </si>
  <si>
    <r>
      <t>8x</t>
    </r>
    <r>
      <rPr>
        <sz val="8"/>
        <color theme="1"/>
        <rFont val="Calibri"/>
        <family val="2"/>
        <scheme val="minor"/>
      </rPr>
      <t>1</t>
    </r>
  </si>
  <si>
    <t>+</t>
  </si>
  <si>
    <r>
      <t>5x</t>
    </r>
    <r>
      <rPr>
        <sz val="8"/>
        <color theme="1"/>
        <rFont val="Calibri"/>
        <family val="2"/>
        <scheme val="minor"/>
      </rPr>
      <t>2</t>
    </r>
  </si>
  <si>
    <t>s.t</t>
  </si>
  <si>
    <r>
      <t>x</t>
    </r>
    <r>
      <rPr>
        <sz val="8"/>
        <color theme="1"/>
        <rFont val="Calibri"/>
        <family val="2"/>
        <scheme val="minor"/>
      </rPr>
      <t>1</t>
    </r>
  </si>
  <si>
    <r>
      <t>x</t>
    </r>
    <r>
      <rPr>
        <sz val="8"/>
        <color theme="1"/>
        <rFont val="Calibri"/>
        <family val="2"/>
        <scheme val="minor"/>
      </rPr>
      <t>2</t>
    </r>
  </si>
  <si>
    <t>≤</t>
  </si>
  <si>
    <t>Labour restriction</t>
  </si>
  <si>
    <r>
      <t>9x</t>
    </r>
    <r>
      <rPr>
        <sz val="8"/>
        <color theme="1"/>
        <rFont val="Calibri"/>
        <family val="2"/>
        <scheme val="minor"/>
      </rPr>
      <t>1</t>
    </r>
  </si>
  <si>
    <t>Wood restriction</t>
  </si>
  <si>
    <r>
      <t>x</t>
    </r>
    <r>
      <rPr>
        <sz val="8"/>
        <color theme="1"/>
        <rFont val="Calibri"/>
        <family val="2"/>
        <scheme val="minor"/>
      </rPr>
      <t>1</t>
    </r>
    <r>
      <rPr>
        <sz val="11"/>
        <color theme="1"/>
        <rFont val="Calibri"/>
        <family val="2"/>
        <scheme val="minor"/>
      </rPr>
      <t>, x</t>
    </r>
    <r>
      <rPr>
        <sz val="8"/>
        <color theme="1"/>
        <rFont val="Calibri"/>
        <family val="2"/>
        <scheme val="minor"/>
      </rPr>
      <t>2</t>
    </r>
  </si>
  <si>
    <t>≥</t>
  </si>
  <si>
    <t>integer</t>
  </si>
  <si>
    <t>LP Relaxsation</t>
  </si>
  <si>
    <t>Solver: Primary IP</t>
  </si>
  <si>
    <r>
      <t>x</t>
    </r>
    <r>
      <rPr>
        <b/>
        <sz val="8"/>
        <color theme="1"/>
        <rFont val="Calibri"/>
        <family val="2"/>
        <scheme val="minor"/>
      </rPr>
      <t>1</t>
    </r>
  </si>
  <si>
    <r>
      <t>x</t>
    </r>
    <r>
      <rPr>
        <b/>
        <sz val="8"/>
        <color theme="1"/>
        <rFont val="Calibri"/>
        <family val="2"/>
        <scheme val="minor"/>
      </rPr>
      <t>2</t>
    </r>
  </si>
  <si>
    <t>ref.</t>
  </si>
  <si>
    <t>sign</t>
  </si>
  <si>
    <t>cons.</t>
  </si>
  <si>
    <t>var.</t>
  </si>
  <si>
    <t>obj.</t>
  </si>
  <si>
    <t>s.t.</t>
  </si>
  <si>
    <t>Canonical Form: Branch &amp; Bound Algorithm</t>
  </si>
  <si>
    <t>(z)</t>
  </si>
  <si>
    <t>-</t>
  </si>
  <si>
    <t>=</t>
  </si>
  <si>
    <r>
      <t>s</t>
    </r>
    <r>
      <rPr>
        <sz val="8"/>
        <color theme="1"/>
        <rFont val="Calibri"/>
        <family val="2"/>
        <scheme val="minor"/>
      </rPr>
      <t>1</t>
    </r>
  </si>
  <si>
    <r>
      <t>s</t>
    </r>
    <r>
      <rPr>
        <sz val="8"/>
        <color theme="1"/>
        <rFont val="Calibri"/>
        <family val="2"/>
        <scheme val="minor"/>
      </rPr>
      <t>2</t>
    </r>
  </si>
  <si>
    <t>Branch &amp; Bound Algorithm: LP Relaxsation</t>
  </si>
  <si>
    <t>Branch &amp; Bound Algorithm: LP Relaxsation (Graphical)</t>
  </si>
  <si>
    <t>T-i</t>
  </si>
  <si>
    <r>
      <t>s</t>
    </r>
    <r>
      <rPr>
        <b/>
        <sz val="8"/>
        <color theme="1"/>
        <rFont val="Calibri"/>
        <family val="2"/>
        <scheme val="minor"/>
      </rPr>
      <t>1</t>
    </r>
  </si>
  <si>
    <r>
      <t>s</t>
    </r>
    <r>
      <rPr>
        <b/>
        <sz val="8"/>
        <color theme="1"/>
        <rFont val="Calibri"/>
        <family val="2"/>
        <scheme val="minor"/>
      </rPr>
      <t>2</t>
    </r>
  </si>
  <si>
    <t>rhs</t>
  </si>
  <si>
    <t>θ</t>
  </si>
  <si>
    <t>z</t>
  </si>
  <si>
    <t>T-2</t>
  </si>
  <si>
    <t>T-3*</t>
  </si>
  <si>
    <r>
      <t>Sub-Problem 1: x</t>
    </r>
    <r>
      <rPr>
        <b/>
        <sz val="8"/>
        <color theme="1"/>
        <rFont val="Calibri"/>
        <family val="2"/>
        <scheme val="minor"/>
      </rPr>
      <t>2</t>
    </r>
    <r>
      <rPr>
        <b/>
        <sz val="11"/>
        <color theme="1"/>
        <rFont val="Calibri"/>
        <family val="2"/>
        <scheme val="minor"/>
      </rPr>
      <t xml:space="preserve"> ≤ 2</t>
    </r>
  </si>
  <si>
    <r>
      <t>Sub-Problem 2: x</t>
    </r>
    <r>
      <rPr>
        <b/>
        <sz val="8"/>
        <color theme="1"/>
        <rFont val="Calibri"/>
        <family val="2"/>
        <scheme val="minor"/>
      </rPr>
      <t>2</t>
    </r>
    <r>
      <rPr>
        <b/>
        <sz val="11"/>
        <color theme="1"/>
        <rFont val="Calibri"/>
        <family val="2"/>
        <scheme val="minor"/>
      </rPr>
      <t xml:space="preserve"> ≥ 3</t>
    </r>
  </si>
  <si>
    <r>
      <t>Sub-Problem 1: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2</t>
    </r>
  </si>
  <si>
    <r>
      <t>Sub-Problem 2: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</si>
  <si>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t>1-3</t>
  </si>
  <si>
    <r>
      <t>e</t>
    </r>
    <r>
      <rPr>
        <b/>
        <sz val="8"/>
        <color theme="1"/>
        <rFont val="Calibri"/>
        <family val="2"/>
        <scheme val="minor"/>
      </rPr>
      <t>3</t>
    </r>
  </si>
  <si>
    <t>3 x -1</t>
  </si>
  <si>
    <r>
      <t>s</t>
    </r>
    <r>
      <rPr>
        <b/>
        <sz val="8"/>
        <color theme="1"/>
        <rFont val="Calibri"/>
        <family val="2"/>
        <scheme val="minor"/>
      </rPr>
      <t>3</t>
    </r>
  </si>
  <si>
    <t>T-4*</t>
  </si>
  <si>
    <t>Candidate Solution</t>
  </si>
  <si>
    <t>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</si>
</sst>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numFmts>
  <fonts count="9">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b/>
      <sz val="11"/>
      <color theme="1"/>
      <name val="Calibri"/>
      <family val="2"/>
    </font>
    <font>
      <b/>
      <sz val="8"/>
      <color theme="1"/>
      <name val="Calibri"/>
      <family val="2"/>
      <scheme val="minor"/>
    </font>
    <font>
      <b/>
      <sz val="11"/>
      <color indexed="81"/>
      <name val="Tahoma"/>
      <family val="2"/>
    </font>
    <font>
      <sz val="11"/>
      <color indexed="81"/>
      <name val="Tahoma"/>
      <family val="2"/>
    </font>
    <font>
      <i/>
      <sz val="11"/>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
    <xf numFmtId="0" fontId="0" fillId="0" borderId="0"/>
  </cellStyleXfs>
  <cellXfs count="76">
    <xf numFmtId="0" fontId="0" fillId="0" borderId="0" xfId="0"/>
    <xf numFmtId="0" fontId="0" fillId="0" borderId="4" xfId="0" applyBorder="1"/>
    <xf numFmtId="0" fontId="0" fillId="0" borderId="5" xfId="0" applyBorder="1"/>
    <xf numFmtId="0" fontId="2" fillId="0" borderId="0" xfId="0" applyFont="1"/>
    <xf numFmtId="0" fontId="0" fillId="0" borderId="6" xfId="0" applyBorder="1"/>
    <xf numFmtId="0" fontId="0" fillId="0" borderId="7" xfId="0" applyBorder="1"/>
    <xf numFmtId="0" fontId="2" fillId="0" borderId="7" xfId="0" applyFont="1" applyBorder="1"/>
    <xf numFmtId="0" fontId="0" fillId="0" borderId="8" xfId="0"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13" fontId="0" fillId="0" borderId="0" xfId="0" applyNumberFormat="1"/>
    <xf numFmtId="13" fontId="0" fillId="0" borderId="5" xfId="0" applyNumberFormat="1" applyBorder="1"/>
    <xf numFmtId="0" fontId="1" fillId="0" borderId="6" xfId="0" applyFont="1" applyBorder="1"/>
    <xf numFmtId="13" fontId="0" fillId="0" borderId="7" xfId="0" applyNumberFormat="1" applyBorder="1"/>
    <xf numFmtId="13" fontId="0" fillId="0" borderId="8" xfId="0" applyNumberFormat="1" applyBorder="1"/>
    <xf numFmtId="0" fontId="1" fillId="3" borderId="2" xfId="0" applyFont="1" applyFill="1" applyBorder="1"/>
    <xf numFmtId="13" fontId="0" fillId="3" borderId="0" xfId="0" applyNumberFormat="1" applyFill="1"/>
    <xf numFmtId="0" fontId="1" fillId="3" borderId="4" xfId="0" applyFont="1" applyFill="1" applyBorder="1"/>
    <xf numFmtId="0" fontId="0" fillId="3" borderId="0" xfId="0" applyFill="1"/>
    <xf numFmtId="13" fontId="0" fillId="3" borderId="5" xfId="0" applyNumberFormat="1" applyFill="1" applyBorder="1"/>
    <xf numFmtId="13" fontId="0" fillId="3" borderId="7" xfId="0" applyNumberFormat="1" applyFill="1" applyBorder="1"/>
    <xf numFmtId="0" fontId="1" fillId="3" borderId="6" xfId="0" applyFont="1" applyFill="1" applyBorder="1"/>
    <xf numFmtId="0" fontId="0" fillId="3" borderId="7" xfId="0" applyFill="1" applyBorder="1"/>
    <xf numFmtId="0" fontId="0" fillId="3" borderId="8" xfId="0" applyFill="1" applyBorder="1"/>
    <xf numFmtId="0" fontId="0" fillId="0" borderId="2" xfId="0" applyBorder="1"/>
    <xf numFmtId="0" fontId="1" fillId="0" borderId="6" xfId="0" quotePrefix="1" applyFont="1" applyBorder="1"/>
    <xf numFmtId="0" fontId="1" fillId="4" borderId="2" xfId="0" applyFont="1" applyFill="1" applyBorder="1"/>
    <xf numFmtId="13" fontId="0" fillId="4" borderId="0" xfId="0" applyNumberFormat="1" applyFill="1"/>
    <xf numFmtId="13" fontId="0" fillId="0" borderId="2" xfId="0" applyNumberFormat="1" applyBorder="1"/>
    <xf numFmtId="13" fontId="0" fillId="0" borderId="3" xfId="0" applyNumberFormat="1" applyBorder="1"/>
    <xf numFmtId="13" fontId="0" fillId="4" borderId="7" xfId="0" applyNumberFormat="1" applyFill="1" applyBorder="1"/>
    <xf numFmtId="0" fontId="1" fillId="5" borderId="2" xfId="0" applyFont="1" applyFill="1" applyBorder="1"/>
    <xf numFmtId="13" fontId="0" fillId="5" borderId="0" xfId="0" applyNumberFormat="1" applyFill="1"/>
    <xf numFmtId="13" fontId="0" fillId="5" borderId="5" xfId="0" applyNumberFormat="1" applyFill="1" applyBorder="1"/>
    <xf numFmtId="0" fontId="1" fillId="0" borderId="0" xfId="0" applyFont="1"/>
    <xf numFmtId="13" fontId="0" fillId="5" borderId="7" xfId="0" applyNumberFormat="1" applyFill="1" applyBorder="1"/>
    <xf numFmtId="13" fontId="0" fillId="5" borderId="8" xfId="0" applyNumberFormat="1" applyFill="1" applyBorder="1"/>
    <xf numFmtId="0" fontId="1" fillId="0" borderId="5" xfId="0" applyFont="1" applyBorder="1"/>
    <xf numFmtId="0" fontId="0" fillId="5" borderId="0" xfId="0" applyFill="1"/>
    <xf numFmtId="164" fontId="0" fillId="5" borderId="0" xfId="0" applyNumberFormat="1" applyFill="1"/>
    <xf numFmtId="164" fontId="0" fillId="0" borderId="0" xfId="0" applyNumberFormat="1"/>
    <xf numFmtId="0" fontId="1" fillId="6" borderId="2" xfId="0" applyFont="1" applyFill="1" applyBorder="1"/>
    <xf numFmtId="13" fontId="0" fillId="6" borderId="0" xfId="0" applyNumberFormat="1" applyFill="1"/>
    <xf numFmtId="13" fontId="0" fillId="6" borderId="5" xfId="0" applyNumberFormat="1" applyFill="1" applyBorder="1"/>
    <xf numFmtId="13" fontId="4" fillId="0" borderId="3" xfId="0" applyNumberFormat="1" applyFont="1" applyBorder="1"/>
    <xf numFmtId="13" fontId="1" fillId="5" borderId="9" xfId="0" applyNumberFormat="1" applyFont="1" applyFill="1" applyBorder="1"/>
    <xf numFmtId="0" fontId="0" fillId="4" borderId="0" xfId="0" applyFill="1"/>
    <xf numFmtId="13" fontId="4" fillId="0" borderId="6" xfId="0" applyNumberFormat="1" applyFont="1" applyBorder="1"/>
    <xf numFmtId="0" fontId="1" fillId="4" borderId="4" xfId="0" applyFont="1" applyFill="1" applyBorder="1"/>
    <xf numFmtId="13" fontId="0" fillId="4" borderId="5" xfId="0" applyNumberFormat="1" applyFill="1" applyBorder="1"/>
    <xf numFmtId="0" fontId="1" fillId="2" borderId="13" xfId="0" applyFont="1" applyFill="1" applyBorder="1"/>
    <xf numFmtId="0" fontId="1" fillId="2" borderId="14" xfId="0" applyFont="1" applyFill="1" applyBorder="1"/>
    <xf numFmtId="0" fontId="0" fillId="0" borderId="14" xfId="0" applyBorder="1"/>
    <xf numFmtId="0" fontId="0" fillId="0" borderId="15" xfId="0" applyBorder="1"/>
    <xf numFmtId="13" fontId="1" fillId="0" borderId="3" xfId="0" applyNumberFormat="1" applyFont="1" applyBorder="1"/>
    <xf numFmtId="0" fontId="8" fillId="0" borderId="5" xfId="0" applyFont="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7" xfId="0" applyFont="1"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0" fillId="0" borderId="0" xfId="0"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13" fontId="1" fillId="5" borderId="10" xfId="0" applyNumberFormat="1" applyFont="1" applyFill="1" applyBorder="1" applyAlignment="1">
      <alignment horizontal="center"/>
    </xf>
    <xf numFmtId="13" fontId="1" fillId="5" borderId="11" xfId="0" applyNumberFormat="1" applyFont="1" applyFill="1" applyBorder="1" applyAlignment="1">
      <alignment horizontal="center"/>
    </xf>
    <xf numFmtId="13" fontId="1" fillId="5" borderId="12" xfId="0" applyNumberFormat="1"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34636</xdr:colOff>
      <xdr:row>9</xdr:row>
      <xdr:rowOff>86590</xdr:rowOff>
    </xdr:from>
    <xdr:to>
      <xdr:col>18</xdr:col>
      <xdr:colOff>346364</xdr:colOff>
      <xdr:row>26</xdr:row>
      <xdr:rowOff>193263</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2545" y="1853045"/>
          <a:ext cx="3913910" cy="3483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166255</xdr:colOff>
      <xdr:row>31</xdr:row>
      <xdr:rowOff>138545</xdr:rowOff>
    </xdr:from>
    <xdr:to>
      <xdr:col>21</xdr:col>
      <xdr:colOff>2355273</xdr:colOff>
      <xdr:row>46</xdr:row>
      <xdr:rowOff>186470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32028" y="6303818"/>
          <a:ext cx="2189018" cy="3043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8"/>
  <sheetViews>
    <sheetView tabSelected="1" zoomScale="55" zoomScaleNormal="55" workbookViewId="0"/>
  </sheetViews>
  <sheetFormatPr defaultRowHeight="15"/>
  <cols>
    <col min="1" max="1" width="3.140625" customWidth="1"/>
    <col min="2" max="2" width="9" customWidth="1"/>
    <col min="3" max="3" width="12.140625" bestFit="1" customWidth="1"/>
    <col min="4" max="4" width="4.85546875" bestFit="1" customWidth="1"/>
    <col min="5" max="5" width="12.28515625" bestFit="1" customWidth="1"/>
    <col min="6" max="6" width="7.140625" bestFit="1" customWidth="1"/>
    <col min="7" max="7" width="8.42578125" bestFit="1" customWidth="1"/>
    <col min="8" max="8" width="20.7109375" bestFit="1" customWidth="1"/>
  </cols>
  <sheetData>
    <row r="1" spans="2:8" ht="15.75" thickBot="1"/>
    <row r="2" spans="2:8">
      <c r="B2" s="58" t="s">
        <v>0</v>
      </c>
      <c r="C2" s="59"/>
      <c r="D2" s="59"/>
      <c r="E2" s="59"/>
      <c r="F2" s="59"/>
      <c r="G2" s="59"/>
      <c r="H2" s="60"/>
    </row>
    <row r="3" spans="2:8" ht="97.5" customHeight="1">
      <c r="B3" s="67" t="s">
        <v>1</v>
      </c>
      <c r="C3" s="68"/>
      <c r="D3" s="68"/>
      <c r="E3" s="68"/>
      <c r="F3" s="68"/>
      <c r="G3" s="68"/>
      <c r="H3" s="69"/>
    </row>
    <row r="4" spans="2:8" ht="15.75" thickBot="1">
      <c r="B4" s="66" t="s">
        <v>2</v>
      </c>
      <c r="C4" s="62"/>
      <c r="D4" s="62"/>
      <c r="E4" s="62"/>
      <c r="F4" s="62"/>
      <c r="G4" s="62"/>
      <c r="H4" s="7"/>
    </row>
    <row r="5" spans="2:8" ht="15.75" thickBot="1"/>
    <row r="6" spans="2:8">
      <c r="B6" s="58" t="s">
        <v>3</v>
      </c>
      <c r="C6" s="59"/>
      <c r="D6" s="59"/>
      <c r="E6" s="59"/>
      <c r="F6" s="59"/>
      <c r="G6" s="60"/>
    </row>
    <row r="7" spans="2:8">
      <c r="B7" s="1" t="s">
        <v>4</v>
      </c>
      <c r="C7" s="64" t="s">
        <v>5</v>
      </c>
      <c r="D7" s="64"/>
      <c r="E7" s="64"/>
      <c r="F7" s="64"/>
      <c r="G7" s="65"/>
    </row>
    <row r="8" spans="2:8" ht="15.75" thickBot="1">
      <c r="B8" s="4" t="s">
        <v>6</v>
      </c>
      <c r="C8" s="62" t="s">
        <v>7</v>
      </c>
      <c r="D8" s="62"/>
      <c r="E8" s="62"/>
      <c r="F8" s="62"/>
      <c r="G8" s="63"/>
    </row>
    <row r="9" spans="2:8" ht="15.75" thickBot="1"/>
    <row r="10" spans="2:8">
      <c r="B10" s="58" t="s">
        <v>8</v>
      </c>
      <c r="C10" s="59"/>
      <c r="D10" s="59"/>
      <c r="E10" s="59"/>
      <c r="F10" s="59"/>
      <c r="G10" s="59"/>
      <c r="H10" s="60"/>
    </row>
    <row r="11" spans="2:8">
      <c r="B11" s="1" t="s">
        <v>9</v>
      </c>
      <c r="C11" t="s">
        <v>10</v>
      </c>
      <c r="D11" t="s">
        <v>11</v>
      </c>
      <c r="E11" t="s">
        <v>12</v>
      </c>
      <c r="H11" s="2"/>
    </row>
    <row r="12" spans="2:8">
      <c r="B12" s="1" t="s">
        <v>13</v>
      </c>
      <c r="C12" t="s">
        <v>14</v>
      </c>
      <c r="D12" t="s">
        <v>11</v>
      </c>
      <c r="E12" t="s">
        <v>15</v>
      </c>
      <c r="F12" s="3" t="s">
        <v>16</v>
      </c>
      <c r="G12">
        <v>6</v>
      </c>
      <c r="H12" s="57" t="s">
        <v>17</v>
      </c>
    </row>
    <row r="13" spans="2:8">
      <c r="B13" s="1"/>
      <c r="C13" t="s">
        <v>18</v>
      </c>
      <c r="D13" t="s">
        <v>11</v>
      </c>
      <c r="E13" t="s">
        <v>12</v>
      </c>
      <c r="F13" s="3" t="s">
        <v>16</v>
      </c>
      <c r="G13">
        <v>45</v>
      </c>
      <c r="H13" s="57" t="s">
        <v>19</v>
      </c>
    </row>
    <row r="14" spans="2:8">
      <c r="B14" s="1"/>
      <c r="C14" t="s">
        <v>20</v>
      </c>
      <c r="D14" s="3" t="s">
        <v>21</v>
      </c>
      <c r="E14">
        <v>0</v>
      </c>
      <c r="H14" s="2"/>
    </row>
    <row r="15" spans="2:8" ht="15.75" thickBot="1">
      <c r="B15" s="4"/>
      <c r="C15" s="5" t="s">
        <v>15</v>
      </c>
      <c r="D15" s="61" t="s">
        <v>22</v>
      </c>
      <c r="E15" s="61"/>
      <c r="F15" s="61"/>
      <c r="G15" s="5"/>
      <c r="H15" s="7"/>
    </row>
    <row r="16" spans="2:8" ht="15.75" thickBot="1"/>
    <row r="17" spans="2:7">
      <c r="B17" s="58" t="s">
        <v>23</v>
      </c>
      <c r="C17" s="59"/>
      <c r="D17" s="59"/>
      <c r="E17" s="59"/>
      <c r="F17" s="59"/>
      <c r="G17" s="60"/>
    </row>
    <row r="18" spans="2:7">
      <c r="B18" s="1" t="s">
        <v>9</v>
      </c>
      <c r="C18" t="s">
        <v>10</v>
      </c>
      <c r="D18" t="s">
        <v>11</v>
      </c>
      <c r="E18" t="s">
        <v>12</v>
      </c>
      <c r="G18" s="2"/>
    </row>
    <row r="19" spans="2:7">
      <c r="B19" s="1" t="s">
        <v>13</v>
      </c>
      <c r="C19" t="s">
        <v>14</v>
      </c>
      <c r="D19" t="s">
        <v>11</v>
      </c>
      <c r="E19" t="s">
        <v>15</v>
      </c>
      <c r="F19" s="3" t="s">
        <v>16</v>
      </c>
      <c r="G19" s="2">
        <v>6</v>
      </c>
    </row>
    <row r="20" spans="2:7">
      <c r="B20" s="1"/>
      <c r="C20" t="s">
        <v>18</v>
      </c>
      <c r="D20" t="s">
        <v>11</v>
      </c>
      <c r="E20" t="s">
        <v>12</v>
      </c>
      <c r="F20" s="3" t="s">
        <v>16</v>
      </c>
      <c r="G20" s="2">
        <v>45</v>
      </c>
    </row>
    <row r="21" spans="2:7" ht="15.75" thickBot="1">
      <c r="B21" s="4"/>
      <c r="C21" s="5" t="s">
        <v>20</v>
      </c>
      <c r="D21" s="6" t="s">
        <v>21</v>
      </c>
      <c r="E21" s="5">
        <v>0</v>
      </c>
      <c r="F21" s="5"/>
      <c r="G21" s="7"/>
    </row>
    <row r="22" spans="2:7" ht="15.75" thickBot="1"/>
    <row r="23" spans="2:7">
      <c r="B23" s="58" t="s">
        <v>24</v>
      </c>
      <c r="C23" s="59"/>
      <c r="D23" s="59"/>
      <c r="E23" s="59"/>
      <c r="F23" s="59"/>
      <c r="G23" s="60"/>
    </row>
    <row r="24" spans="2:7">
      <c r="B24" s="1"/>
      <c r="C24" s="36" t="s">
        <v>25</v>
      </c>
      <c r="D24" s="36" t="s">
        <v>26</v>
      </c>
      <c r="E24" s="36" t="s">
        <v>27</v>
      </c>
      <c r="F24" s="36" t="s">
        <v>28</v>
      </c>
      <c r="G24" s="39" t="s">
        <v>29</v>
      </c>
    </row>
    <row r="25" spans="2:7">
      <c r="B25" s="11" t="s">
        <v>30</v>
      </c>
      <c r="C25" s="41">
        <v>3.8888888888888888</v>
      </c>
      <c r="D25" s="40">
        <v>2</v>
      </c>
      <c r="G25" s="2"/>
    </row>
    <row r="26" spans="2:7">
      <c r="B26" s="11" t="s">
        <v>31</v>
      </c>
      <c r="C26">
        <v>8</v>
      </c>
      <c r="D26">
        <v>5</v>
      </c>
      <c r="E26" s="41">
        <f>SUMPRODUCT($C$25:$D$25,C26:D26)</f>
        <v>41.111111111111114</v>
      </c>
      <c r="G26" s="2"/>
    </row>
    <row r="27" spans="2:7">
      <c r="B27" s="11" t="s">
        <v>32</v>
      </c>
      <c r="C27">
        <v>1</v>
      </c>
      <c r="D27">
        <v>1</v>
      </c>
      <c r="E27" s="42">
        <f t="shared" ref="E27:E28" si="0">SUMPRODUCT($C$25:$D$25,C27:D27)</f>
        <v>5.8888888888888893</v>
      </c>
      <c r="F27" s="3" t="s">
        <v>16</v>
      </c>
      <c r="G27" s="2">
        <v>6</v>
      </c>
    </row>
    <row r="28" spans="2:7" ht="15.75" thickBot="1">
      <c r="B28" s="4"/>
      <c r="C28" s="5">
        <v>9</v>
      </c>
      <c r="D28" s="5">
        <v>5</v>
      </c>
      <c r="E28" s="5">
        <f t="shared" si="0"/>
        <v>45</v>
      </c>
      <c r="F28" s="6" t="s">
        <v>16</v>
      </c>
      <c r="G28" s="7">
        <v>45</v>
      </c>
    </row>
  </sheetData>
  <mergeCells count="10">
    <mergeCell ref="B6:G6"/>
    <mergeCell ref="C7:G7"/>
    <mergeCell ref="B4:G4"/>
    <mergeCell ref="B3:H3"/>
    <mergeCell ref="B2:H2"/>
    <mergeCell ref="B17:G17"/>
    <mergeCell ref="D15:F15"/>
    <mergeCell ref="B23:G23"/>
    <mergeCell ref="C8:G8"/>
    <mergeCell ref="B10:H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V53"/>
  <sheetViews>
    <sheetView view="pageBreakPreview" zoomScale="55" zoomScaleNormal="55" zoomScaleSheetLayoutView="55" workbookViewId="0"/>
  </sheetViews>
  <sheetFormatPr defaultRowHeight="15"/>
  <cols>
    <col min="1" max="1" width="3" customWidth="1"/>
    <col min="2" max="2" width="2.7109375" customWidth="1"/>
    <col min="3" max="3" width="8.7109375" bestFit="1" customWidth="1"/>
    <col min="4" max="5" width="9" bestFit="1" customWidth="1"/>
    <col min="6" max="6" width="9.7109375" bestFit="1" customWidth="1"/>
    <col min="7" max="7" width="9" bestFit="1" customWidth="1"/>
    <col min="8" max="9" width="9.7109375" bestFit="1" customWidth="1"/>
    <col min="10" max="10" width="4.28515625" bestFit="1" customWidth="1"/>
    <col min="11" max="11" width="3.28515625" customWidth="1"/>
    <col min="12" max="12" width="3" customWidth="1"/>
    <col min="13" max="13" width="7.42578125" bestFit="1" customWidth="1"/>
    <col min="14" max="15" width="9" bestFit="1" customWidth="1"/>
    <col min="16" max="16" width="9.7109375" bestFit="1" customWidth="1"/>
    <col min="17" max="17" width="9" bestFit="1" customWidth="1"/>
    <col min="18" max="18" width="9.7109375" bestFit="1" customWidth="1"/>
    <col min="19" max="19" width="10.28515625" bestFit="1" customWidth="1"/>
    <col min="20" max="20" width="2.7109375" customWidth="1"/>
    <col min="21" max="21" width="3.85546875" customWidth="1"/>
    <col min="22" max="22" width="37.28515625" customWidth="1"/>
    <col min="23" max="23" width="9.7109375" bestFit="1" customWidth="1"/>
    <col min="24" max="24" width="10.5703125" bestFit="1" customWidth="1"/>
    <col min="25" max="25" width="3.42578125" customWidth="1"/>
    <col min="26" max="26" width="2.85546875" customWidth="1"/>
  </cols>
  <sheetData>
    <row r="1" spans="2:19" ht="15.75" thickBot="1"/>
    <row r="2" spans="2:19">
      <c r="B2" s="58" t="s">
        <v>33</v>
      </c>
      <c r="C2" s="59"/>
      <c r="D2" s="59"/>
      <c r="E2" s="59"/>
      <c r="F2" s="59"/>
      <c r="G2" s="59"/>
      <c r="H2" s="59"/>
      <c r="I2" s="59"/>
      <c r="J2" s="59"/>
      <c r="K2" s="60"/>
    </row>
    <row r="3" spans="2:19">
      <c r="B3" s="1"/>
      <c r="K3" s="2"/>
    </row>
    <row r="4" spans="2:19">
      <c r="B4" s="1"/>
      <c r="C4" t="s">
        <v>34</v>
      </c>
      <c r="D4" t="s">
        <v>35</v>
      </c>
      <c r="E4" t="s">
        <v>10</v>
      </c>
      <c r="F4" t="s">
        <v>35</v>
      </c>
      <c r="G4" t="s">
        <v>12</v>
      </c>
      <c r="H4" t="s">
        <v>36</v>
      </c>
      <c r="I4">
        <v>0</v>
      </c>
      <c r="K4" s="2"/>
    </row>
    <row r="5" spans="2:19">
      <c r="B5" s="1"/>
      <c r="D5" t="s">
        <v>14</v>
      </c>
      <c r="E5" t="s">
        <v>11</v>
      </c>
      <c r="F5" t="s">
        <v>15</v>
      </c>
      <c r="G5" t="s">
        <v>11</v>
      </c>
      <c r="H5" t="s">
        <v>37</v>
      </c>
      <c r="I5" t="s">
        <v>36</v>
      </c>
      <c r="J5">
        <v>6</v>
      </c>
      <c r="K5" s="2"/>
    </row>
    <row r="6" spans="2:19">
      <c r="B6" s="1"/>
      <c r="D6" t="s">
        <v>18</v>
      </c>
      <c r="E6" t="s">
        <v>11</v>
      </c>
      <c r="F6" t="s">
        <v>12</v>
      </c>
      <c r="G6" t="s">
        <v>11</v>
      </c>
      <c r="H6" t="s">
        <v>38</v>
      </c>
      <c r="I6" t="s">
        <v>36</v>
      </c>
      <c r="J6">
        <v>45</v>
      </c>
      <c r="K6" s="2"/>
    </row>
    <row r="7" spans="2:19" ht="15.75" thickBot="1">
      <c r="B7" s="4"/>
      <c r="C7" s="5"/>
      <c r="D7" s="5"/>
      <c r="E7" s="5"/>
      <c r="F7" s="5"/>
      <c r="G7" s="5"/>
      <c r="H7" s="5"/>
      <c r="I7" s="5"/>
      <c r="J7" s="5"/>
      <c r="K7" s="7"/>
    </row>
    <row r="8" spans="2:19" ht="15.75" thickBot="1"/>
    <row r="9" spans="2:19">
      <c r="B9" s="58" t="s">
        <v>39</v>
      </c>
      <c r="C9" s="59"/>
      <c r="D9" s="59"/>
      <c r="E9" s="59"/>
      <c r="F9" s="59"/>
      <c r="G9" s="59"/>
      <c r="H9" s="59"/>
      <c r="I9" s="59"/>
      <c r="J9" s="60"/>
      <c r="L9" s="58" t="s">
        <v>40</v>
      </c>
      <c r="M9" s="59"/>
      <c r="N9" s="59"/>
      <c r="O9" s="59"/>
      <c r="P9" s="59"/>
      <c r="Q9" s="59"/>
      <c r="R9" s="59"/>
      <c r="S9" s="60"/>
    </row>
    <row r="10" spans="2:19" ht="15.75" thickBot="1">
      <c r="B10" s="1"/>
      <c r="J10" s="2"/>
      <c r="L10" s="1"/>
      <c r="S10" s="2"/>
    </row>
    <row r="11" spans="2:19">
      <c r="B11" s="1"/>
      <c r="C11" s="8" t="s">
        <v>41</v>
      </c>
      <c r="D11" s="17" t="s">
        <v>25</v>
      </c>
      <c r="E11" s="9" t="s">
        <v>26</v>
      </c>
      <c r="F11" s="9" t="s">
        <v>42</v>
      </c>
      <c r="G11" s="9" t="s">
        <v>43</v>
      </c>
      <c r="H11" s="9" t="s">
        <v>44</v>
      </c>
      <c r="I11" s="46" t="s">
        <v>45</v>
      </c>
      <c r="J11" s="2"/>
      <c r="L11" s="1"/>
      <c r="S11" s="2"/>
    </row>
    <row r="12" spans="2:19">
      <c r="B12" s="1"/>
      <c r="C12" s="11" t="s">
        <v>46</v>
      </c>
      <c r="D12" s="20">
        <v>-8</v>
      </c>
      <c r="E12">
        <v>-5</v>
      </c>
      <c r="F12">
        <v>0</v>
      </c>
      <c r="G12">
        <v>0</v>
      </c>
      <c r="H12">
        <v>0</v>
      </c>
      <c r="I12" s="2"/>
      <c r="J12" s="2"/>
      <c r="L12" s="1"/>
      <c r="S12" s="2"/>
    </row>
    <row r="13" spans="2:19">
      <c r="B13" s="1"/>
      <c r="C13" s="11">
        <v>1</v>
      </c>
      <c r="D13" s="20">
        <v>1</v>
      </c>
      <c r="E13">
        <v>1</v>
      </c>
      <c r="F13">
        <v>1</v>
      </c>
      <c r="G13">
        <v>0</v>
      </c>
      <c r="H13">
        <v>6</v>
      </c>
      <c r="I13" s="2">
        <f>H13/D13</f>
        <v>6</v>
      </c>
      <c r="J13" s="2"/>
      <c r="L13" s="1"/>
      <c r="S13" s="2"/>
    </row>
    <row r="14" spans="2:19" ht="15.75" thickBot="1">
      <c r="B14" s="1"/>
      <c r="C14" s="23">
        <v>2</v>
      </c>
      <c r="D14" s="24">
        <v>9</v>
      </c>
      <c r="E14" s="24">
        <v>5</v>
      </c>
      <c r="F14" s="24">
        <v>0</v>
      </c>
      <c r="G14" s="24">
        <v>1</v>
      </c>
      <c r="H14" s="24">
        <v>45</v>
      </c>
      <c r="I14" s="25">
        <f>H14/D14</f>
        <v>5</v>
      </c>
      <c r="J14" s="2"/>
      <c r="L14" s="1"/>
      <c r="S14" s="2"/>
    </row>
    <row r="15" spans="2:19" ht="15.75" thickBot="1">
      <c r="B15" s="1"/>
      <c r="J15" s="2"/>
      <c r="L15" s="1"/>
      <c r="S15" s="2"/>
    </row>
    <row r="16" spans="2:19">
      <c r="B16" s="1"/>
      <c r="C16" s="8" t="s">
        <v>47</v>
      </c>
      <c r="D16" s="9" t="s">
        <v>25</v>
      </c>
      <c r="E16" s="17" t="s">
        <v>26</v>
      </c>
      <c r="F16" s="9" t="s">
        <v>42</v>
      </c>
      <c r="G16" s="9" t="s">
        <v>43</v>
      </c>
      <c r="H16" s="9" t="s">
        <v>44</v>
      </c>
      <c r="I16" s="46" t="s">
        <v>45</v>
      </c>
      <c r="J16" s="2"/>
      <c r="L16" s="1"/>
      <c r="S16" s="2"/>
    </row>
    <row r="17" spans="2:22">
      <c r="B17" s="1"/>
      <c r="C17" s="11" t="s">
        <v>46</v>
      </c>
      <c r="D17">
        <f t="shared" ref="D17:H18" si="0">D12-($D12*D$19)</f>
        <v>0</v>
      </c>
      <c r="E17" s="18">
        <f t="shared" si="0"/>
        <v>-0.55555555555555536</v>
      </c>
      <c r="F17">
        <f t="shared" si="0"/>
        <v>0</v>
      </c>
      <c r="G17" s="12">
        <f t="shared" si="0"/>
        <v>0.88888888888888884</v>
      </c>
      <c r="H17">
        <f t="shared" si="0"/>
        <v>40</v>
      </c>
      <c r="I17" s="2"/>
      <c r="J17" s="2"/>
      <c r="L17" s="1"/>
      <c r="S17" s="2"/>
    </row>
    <row r="18" spans="2:22">
      <c r="B18" s="1"/>
      <c r="C18" s="19">
        <v>1</v>
      </c>
      <c r="D18" s="20">
        <f t="shared" si="0"/>
        <v>0</v>
      </c>
      <c r="E18" s="18">
        <f t="shared" si="0"/>
        <v>0.44444444444444442</v>
      </c>
      <c r="F18" s="20">
        <f t="shared" si="0"/>
        <v>1</v>
      </c>
      <c r="G18" s="18">
        <f t="shared" si="0"/>
        <v>-0.1111111111111111</v>
      </c>
      <c r="H18" s="20">
        <f t="shared" si="0"/>
        <v>1</v>
      </c>
      <c r="I18" s="21">
        <f>H18/E18</f>
        <v>2.25</v>
      </c>
      <c r="J18" s="2"/>
      <c r="L18" s="1"/>
      <c r="S18" s="2"/>
    </row>
    <row r="19" spans="2:22" ht="15.75" thickBot="1">
      <c r="B19" s="1"/>
      <c r="C19" s="14">
        <v>2</v>
      </c>
      <c r="D19" s="5">
        <f>D14/$D$14</f>
        <v>1</v>
      </c>
      <c r="E19" s="22">
        <f>E14/$D$14</f>
        <v>0.55555555555555558</v>
      </c>
      <c r="F19" s="5">
        <f>F14/$D$14</f>
        <v>0</v>
      </c>
      <c r="G19" s="15">
        <f>G14/$D$14</f>
        <v>0.1111111111111111</v>
      </c>
      <c r="H19" s="5">
        <f>H14/$D$14</f>
        <v>5</v>
      </c>
      <c r="I19" s="16">
        <f>H19/E19</f>
        <v>9</v>
      </c>
      <c r="J19" s="2"/>
      <c r="L19" s="1"/>
      <c r="S19" s="2"/>
    </row>
    <row r="20" spans="2:22" ht="15.75" thickBot="1">
      <c r="B20" s="1"/>
      <c r="J20" s="2"/>
      <c r="L20" s="1"/>
      <c r="S20" s="2"/>
    </row>
    <row r="21" spans="2:22">
      <c r="B21" s="1"/>
      <c r="C21" s="8" t="s">
        <v>48</v>
      </c>
      <c r="D21" s="33" t="s">
        <v>25</v>
      </c>
      <c r="E21" s="43" t="s">
        <v>26</v>
      </c>
      <c r="F21" s="9" t="s">
        <v>42</v>
      </c>
      <c r="G21" s="9" t="s">
        <v>43</v>
      </c>
      <c r="H21" s="10" t="s">
        <v>44</v>
      </c>
      <c r="I21" s="36"/>
      <c r="J21" s="2"/>
      <c r="L21" s="1"/>
      <c r="S21" s="2"/>
    </row>
    <row r="22" spans="2:22">
      <c r="B22" s="1"/>
      <c r="C22" s="11" t="s">
        <v>46</v>
      </c>
      <c r="D22" s="12">
        <f>D17-($E17*D$23)</f>
        <v>0</v>
      </c>
      <c r="E22" s="12">
        <f>E17-($E17*E$23)</f>
        <v>0</v>
      </c>
      <c r="F22" s="12">
        <f>F17-($E17*F$23)</f>
        <v>1.2499999999999996</v>
      </c>
      <c r="G22" s="12">
        <f>G17-($E17*G$23)</f>
        <v>0.75</v>
      </c>
      <c r="H22" s="13">
        <f>H17-($E17*H$23)</f>
        <v>41.25</v>
      </c>
      <c r="J22" s="2"/>
      <c r="L22" s="1"/>
      <c r="S22" s="2"/>
    </row>
    <row r="23" spans="2:22">
      <c r="B23" s="1"/>
      <c r="C23" s="11">
        <v>1</v>
      </c>
      <c r="D23" s="12">
        <f>D18/$E$18</f>
        <v>0</v>
      </c>
      <c r="E23" s="44">
        <f>E18/$E$18</f>
        <v>1</v>
      </c>
      <c r="F23" s="12">
        <f>F18/$E$18</f>
        <v>2.25</v>
      </c>
      <c r="G23" s="12">
        <f>G18/$E$18</f>
        <v>-0.25</v>
      </c>
      <c r="H23" s="45">
        <f>H18/$E$18</f>
        <v>2.25</v>
      </c>
      <c r="J23" s="2"/>
      <c r="L23" s="1"/>
      <c r="S23" s="2"/>
    </row>
    <row r="24" spans="2:22" ht="15.75" thickBot="1">
      <c r="B24" s="1"/>
      <c r="C24" s="14">
        <v>2</v>
      </c>
      <c r="D24" s="37">
        <f>D19-($E19*D$23)</f>
        <v>1</v>
      </c>
      <c r="E24" s="15">
        <f>E19-($E19*E$23)</f>
        <v>0</v>
      </c>
      <c r="F24" s="15">
        <f>F19-($E19*F$23)</f>
        <v>-1.25</v>
      </c>
      <c r="G24" s="15">
        <f>G19-($E19*G$23)</f>
        <v>0.25</v>
      </c>
      <c r="H24" s="38">
        <f>H19-($E19*H$23)</f>
        <v>3.75</v>
      </c>
      <c r="J24" s="2"/>
      <c r="L24" s="1"/>
      <c r="S24" s="2"/>
    </row>
    <row r="25" spans="2:22" ht="15.75" thickBot="1">
      <c r="B25" s="1"/>
      <c r="J25" s="2"/>
      <c r="L25" s="1"/>
      <c r="S25" s="2"/>
    </row>
    <row r="26" spans="2:22" ht="15.75" thickBot="1">
      <c r="B26" s="1"/>
      <c r="C26" s="70" t="s">
        <v>49</v>
      </c>
      <c r="D26" s="71"/>
      <c r="E26" s="71"/>
      <c r="F26" s="72"/>
      <c r="J26" s="2"/>
      <c r="L26" s="1"/>
      <c r="S26" s="2"/>
    </row>
    <row r="27" spans="2:22" ht="15.75" thickBot="1">
      <c r="B27" s="1"/>
      <c r="C27" s="70" t="s">
        <v>50</v>
      </c>
      <c r="D27" s="71"/>
      <c r="E27" s="71"/>
      <c r="F27" s="72"/>
      <c r="J27" s="2"/>
      <c r="L27" s="1"/>
      <c r="S27" s="2"/>
    </row>
    <row r="28" spans="2:22" ht="15.75" thickBot="1">
      <c r="B28" s="4"/>
      <c r="C28" s="5"/>
      <c r="D28" s="5"/>
      <c r="E28" s="5"/>
      <c r="F28" s="5"/>
      <c r="G28" s="5"/>
      <c r="H28" s="5"/>
      <c r="I28" s="5"/>
      <c r="J28" s="7"/>
      <c r="L28" s="4"/>
      <c r="M28" s="5"/>
      <c r="N28" s="5"/>
      <c r="O28" s="5"/>
      <c r="P28" s="5"/>
      <c r="Q28" s="5"/>
      <c r="R28" s="5"/>
      <c r="S28" s="7"/>
    </row>
    <row r="29" spans="2:22" ht="15.75" thickBot="1"/>
    <row r="30" spans="2:22">
      <c r="B30" s="58" t="s">
        <v>51</v>
      </c>
      <c r="C30" s="59"/>
      <c r="D30" s="59"/>
      <c r="E30" s="59"/>
      <c r="F30" s="59"/>
      <c r="G30" s="59"/>
      <c r="H30" s="59"/>
      <c r="I30" s="59"/>
      <c r="J30" s="60"/>
      <c r="L30" s="58" t="s">
        <v>52</v>
      </c>
      <c r="M30" s="59"/>
      <c r="N30" s="59"/>
      <c r="O30" s="59"/>
      <c r="P30" s="59"/>
      <c r="Q30" s="59"/>
      <c r="R30" s="59"/>
      <c r="S30" s="59"/>
      <c r="T30" s="60"/>
      <c r="V30" s="52" t="s">
        <v>49</v>
      </c>
    </row>
    <row r="31" spans="2:22" ht="15.75" thickBot="1">
      <c r="B31" s="1"/>
      <c r="J31" s="2"/>
      <c r="L31" s="1"/>
      <c r="T31" s="2"/>
      <c r="V31" s="53" t="s">
        <v>50</v>
      </c>
    </row>
    <row r="32" spans="2:22">
      <c r="B32" s="54"/>
      <c r="C32" s="8">
        <v>1</v>
      </c>
      <c r="D32" s="26">
        <v>0</v>
      </c>
      <c r="E32" s="26">
        <v>1</v>
      </c>
      <c r="F32" s="30">
        <v>2.25</v>
      </c>
      <c r="G32" s="30">
        <v>-0.25</v>
      </c>
      <c r="H32" s="26">
        <v>0</v>
      </c>
      <c r="I32" s="31">
        <v>2.25</v>
      </c>
      <c r="J32" s="2"/>
      <c r="L32" s="54"/>
      <c r="M32" s="8">
        <v>1</v>
      </c>
      <c r="N32" s="26">
        <v>0</v>
      </c>
      <c r="O32" s="26">
        <v>1</v>
      </c>
      <c r="P32" s="30">
        <v>2.25</v>
      </c>
      <c r="Q32" s="30">
        <v>-0.25</v>
      </c>
      <c r="R32" s="26">
        <v>0</v>
      </c>
      <c r="S32" s="31">
        <v>2.25</v>
      </c>
      <c r="T32" s="2"/>
      <c r="V32" s="54"/>
    </row>
    <row r="33" spans="2:22">
      <c r="B33" s="1"/>
      <c r="C33" s="11">
        <v>3</v>
      </c>
      <c r="D33">
        <v>0</v>
      </c>
      <c r="E33">
        <v>1</v>
      </c>
      <c r="F33">
        <v>0</v>
      </c>
      <c r="G33">
        <v>0</v>
      </c>
      <c r="H33">
        <v>1</v>
      </c>
      <c r="I33" s="2">
        <v>2</v>
      </c>
      <c r="J33" s="2"/>
      <c r="L33" s="1"/>
      <c r="M33" s="11">
        <v>3</v>
      </c>
      <c r="N33">
        <v>0</v>
      </c>
      <c r="O33">
        <v>1</v>
      </c>
      <c r="P33">
        <v>0</v>
      </c>
      <c r="Q33">
        <v>0</v>
      </c>
      <c r="R33">
        <v>-1</v>
      </c>
      <c r="S33" s="2">
        <v>3</v>
      </c>
      <c r="T33" s="2"/>
      <c r="V33" s="54"/>
    </row>
    <row r="34" spans="2:22" ht="15.75" thickBot="1">
      <c r="B34" s="1"/>
      <c r="C34" s="27" t="s">
        <v>53</v>
      </c>
      <c r="D34" s="5">
        <f t="shared" ref="D34:I34" si="1">D32-D33</f>
        <v>0</v>
      </c>
      <c r="E34" s="5">
        <f t="shared" si="1"/>
        <v>0</v>
      </c>
      <c r="F34" s="15">
        <f t="shared" si="1"/>
        <v>2.25</v>
      </c>
      <c r="G34" s="15">
        <f t="shared" si="1"/>
        <v>-0.25</v>
      </c>
      <c r="H34" s="5">
        <f t="shared" si="1"/>
        <v>-1</v>
      </c>
      <c r="I34" s="16">
        <f t="shared" si="1"/>
        <v>0.25</v>
      </c>
      <c r="J34" s="2"/>
      <c r="L34" s="1"/>
      <c r="M34" s="27" t="s">
        <v>53</v>
      </c>
      <c r="N34" s="5">
        <f t="shared" ref="N34:S34" si="2">N32-N33</f>
        <v>0</v>
      </c>
      <c r="O34" s="5">
        <f t="shared" si="2"/>
        <v>0</v>
      </c>
      <c r="P34" s="15">
        <f t="shared" si="2"/>
        <v>2.25</v>
      </c>
      <c r="Q34" s="15">
        <f t="shared" si="2"/>
        <v>-0.25</v>
      </c>
      <c r="R34" s="5">
        <f t="shared" si="2"/>
        <v>1</v>
      </c>
      <c r="S34" s="16">
        <f t="shared" si="2"/>
        <v>-0.75</v>
      </c>
      <c r="T34" s="2"/>
      <c r="V34" s="54"/>
    </row>
    <row r="35" spans="2:22" ht="15.75" thickBot="1">
      <c r="B35" s="1"/>
      <c r="J35" s="2"/>
      <c r="L35" s="1"/>
      <c r="T35" s="2"/>
      <c r="V35" s="54"/>
    </row>
    <row r="36" spans="2:22">
      <c r="B36" s="1"/>
      <c r="C36" s="8">
        <v>3</v>
      </c>
      <c r="D36" s="26">
        <f t="shared" ref="D36:I36" si="3">D34-D35</f>
        <v>0</v>
      </c>
      <c r="E36" s="26">
        <f t="shared" si="3"/>
        <v>0</v>
      </c>
      <c r="F36" s="30">
        <f t="shared" si="3"/>
        <v>2.25</v>
      </c>
      <c r="G36" s="30">
        <f t="shared" si="3"/>
        <v>-0.25</v>
      </c>
      <c r="H36" s="26">
        <f t="shared" si="3"/>
        <v>-1</v>
      </c>
      <c r="I36" s="31">
        <f t="shared" si="3"/>
        <v>0.25</v>
      </c>
      <c r="J36" s="2"/>
      <c r="L36" s="1"/>
      <c r="M36" s="8" t="s">
        <v>48</v>
      </c>
      <c r="N36" s="9" t="s">
        <v>25</v>
      </c>
      <c r="O36" s="9" t="s">
        <v>26</v>
      </c>
      <c r="P36" s="9" t="s">
        <v>42</v>
      </c>
      <c r="Q36" s="28" t="s">
        <v>43</v>
      </c>
      <c r="R36" s="9" t="s">
        <v>54</v>
      </c>
      <c r="S36" s="10" t="s">
        <v>44</v>
      </c>
      <c r="T36" s="2"/>
      <c r="V36" s="54"/>
    </row>
    <row r="37" spans="2:22" ht="15.75" thickBot="1">
      <c r="B37" s="1"/>
      <c r="C37" s="27" t="s">
        <v>55</v>
      </c>
      <c r="D37" s="5">
        <f t="shared" ref="D37:I37" si="4">D36*-1</f>
        <v>0</v>
      </c>
      <c r="E37" s="5">
        <f t="shared" si="4"/>
        <v>0</v>
      </c>
      <c r="F37" s="15">
        <f t="shared" si="4"/>
        <v>-2.25</v>
      </c>
      <c r="G37" s="15">
        <f t="shared" si="4"/>
        <v>0.25</v>
      </c>
      <c r="H37" s="5">
        <f t="shared" si="4"/>
        <v>1</v>
      </c>
      <c r="I37" s="16">
        <f t="shared" si="4"/>
        <v>-0.25</v>
      </c>
      <c r="J37" s="2"/>
      <c r="L37" s="1"/>
      <c r="M37" s="11" t="s">
        <v>46</v>
      </c>
      <c r="N37" s="12">
        <v>0</v>
      </c>
      <c r="O37" s="12">
        <v>0</v>
      </c>
      <c r="P37" s="12">
        <v>1.2499999999999996</v>
      </c>
      <c r="Q37" s="29">
        <v>0.75</v>
      </c>
      <c r="R37" s="12">
        <v>0</v>
      </c>
      <c r="S37" s="13">
        <v>41.25</v>
      </c>
      <c r="T37" s="2"/>
      <c r="V37" s="54"/>
    </row>
    <row r="38" spans="2:22" ht="15.75" thickBot="1">
      <c r="B38" s="1"/>
      <c r="J38" s="2"/>
      <c r="L38" s="1"/>
      <c r="M38" s="11">
        <v>1</v>
      </c>
      <c r="N38" s="12">
        <v>0</v>
      </c>
      <c r="O38" s="12">
        <v>1</v>
      </c>
      <c r="P38" s="12">
        <v>2.25</v>
      </c>
      <c r="Q38" s="29">
        <v>-0.25</v>
      </c>
      <c r="R38" s="12">
        <v>0</v>
      </c>
      <c r="S38" s="13">
        <v>2.25</v>
      </c>
      <c r="T38" s="2"/>
      <c r="V38" s="54"/>
    </row>
    <row r="39" spans="2:22">
      <c r="B39" s="1"/>
      <c r="C39" s="8" t="s">
        <v>48</v>
      </c>
      <c r="D39" s="9" t="s">
        <v>25</v>
      </c>
      <c r="E39" s="9" t="s">
        <v>26</v>
      </c>
      <c r="F39" s="28" t="s">
        <v>42</v>
      </c>
      <c r="G39" s="9" t="s">
        <v>43</v>
      </c>
      <c r="H39" s="9" t="s">
        <v>56</v>
      </c>
      <c r="I39" s="10" t="s">
        <v>44</v>
      </c>
      <c r="J39" s="2"/>
      <c r="L39" s="1"/>
      <c r="M39" s="11">
        <v>2</v>
      </c>
      <c r="N39" s="12">
        <v>1</v>
      </c>
      <c r="O39" s="12">
        <v>0</v>
      </c>
      <c r="P39" s="12">
        <v>-1.25</v>
      </c>
      <c r="Q39" s="29">
        <v>0.25</v>
      </c>
      <c r="R39" s="12">
        <v>0</v>
      </c>
      <c r="S39" s="13">
        <v>3.75</v>
      </c>
      <c r="T39" s="2"/>
      <c r="V39" s="54"/>
    </row>
    <row r="40" spans="2:22">
      <c r="B40" s="1"/>
      <c r="C40" s="11" t="s">
        <v>46</v>
      </c>
      <c r="D40" s="12">
        <v>0</v>
      </c>
      <c r="E40" s="12">
        <v>0</v>
      </c>
      <c r="F40" s="29">
        <v>1.2499999999999996</v>
      </c>
      <c r="G40" s="12">
        <v>0.75</v>
      </c>
      <c r="H40">
        <v>0</v>
      </c>
      <c r="I40" s="13">
        <v>41.25</v>
      </c>
      <c r="J40" s="2"/>
      <c r="L40" s="1"/>
      <c r="M40" s="50">
        <v>3</v>
      </c>
      <c r="N40" s="48">
        <v>0</v>
      </c>
      <c r="O40" s="48">
        <v>0</v>
      </c>
      <c r="P40" s="29">
        <v>2.25</v>
      </c>
      <c r="Q40" s="29">
        <v>-0.25</v>
      </c>
      <c r="R40" s="48">
        <v>1</v>
      </c>
      <c r="S40" s="51">
        <v>-0.75</v>
      </c>
      <c r="T40" s="2"/>
      <c r="V40" s="54"/>
    </row>
    <row r="41" spans="2:22" ht="15.75" thickBot="1">
      <c r="B41" s="1"/>
      <c r="C41" s="11">
        <v>1</v>
      </c>
      <c r="D41" s="12">
        <v>0</v>
      </c>
      <c r="E41" s="12">
        <v>1</v>
      </c>
      <c r="F41" s="29">
        <v>2.25</v>
      </c>
      <c r="G41" s="12">
        <v>-0.25</v>
      </c>
      <c r="H41">
        <v>0</v>
      </c>
      <c r="I41" s="13">
        <v>2.25</v>
      </c>
      <c r="J41" s="2"/>
      <c r="L41" s="1"/>
      <c r="M41" s="49" t="s">
        <v>45</v>
      </c>
      <c r="N41" s="5"/>
      <c r="O41" s="5"/>
      <c r="P41" s="15"/>
      <c r="Q41" s="32">
        <f>ABS(Q37/Q40)</f>
        <v>3</v>
      </c>
      <c r="R41" s="5"/>
      <c r="S41" s="16"/>
      <c r="T41" s="2"/>
      <c r="V41" s="54"/>
    </row>
    <row r="42" spans="2:22" ht="15.75" thickBot="1">
      <c r="B42" s="1"/>
      <c r="C42" s="11">
        <v>2</v>
      </c>
      <c r="D42" s="12">
        <v>1</v>
      </c>
      <c r="E42" s="12">
        <v>0</v>
      </c>
      <c r="F42" s="29">
        <v>-1.25</v>
      </c>
      <c r="G42" s="12">
        <v>0.25</v>
      </c>
      <c r="H42">
        <v>0</v>
      </c>
      <c r="I42" s="13">
        <v>3.75</v>
      </c>
      <c r="J42" s="2"/>
      <c r="L42" s="1"/>
      <c r="T42" s="2"/>
      <c r="V42" s="54"/>
    </row>
    <row r="43" spans="2:22">
      <c r="B43" s="1"/>
      <c r="C43" s="50">
        <v>3</v>
      </c>
      <c r="D43" s="48">
        <v>0</v>
      </c>
      <c r="E43" s="48">
        <v>0</v>
      </c>
      <c r="F43" s="29">
        <v>-2.25</v>
      </c>
      <c r="G43" s="29">
        <v>0.25</v>
      </c>
      <c r="H43" s="48">
        <v>1</v>
      </c>
      <c r="I43" s="51">
        <v>-0.25</v>
      </c>
      <c r="J43" s="2"/>
      <c r="L43" s="1"/>
      <c r="M43" s="8" t="s">
        <v>57</v>
      </c>
      <c r="N43" s="33" t="s">
        <v>25</v>
      </c>
      <c r="O43" s="33" t="s">
        <v>26</v>
      </c>
      <c r="P43" s="9" t="s">
        <v>42</v>
      </c>
      <c r="Q43" s="9" t="s">
        <v>43</v>
      </c>
      <c r="R43" s="9" t="s">
        <v>56</v>
      </c>
      <c r="S43" s="56" t="s">
        <v>44</v>
      </c>
      <c r="T43" s="2"/>
      <c r="V43" s="54"/>
    </row>
    <row r="44" spans="2:22" ht="15.75" thickBot="1">
      <c r="B44" s="1"/>
      <c r="C44" s="49" t="s">
        <v>45</v>
      </c>
      <c r="D44" s="5"/>
      <c r="E44" s="5"/>
      <c r="F44" s="32">
        <f>ABS(F40/F43)</f>
        <v>0.55555555555555536</v>
      </c>
      <c r="G44" s="15"/>
      <c r="H44" s="5"/>
      <c r="I44" s="16"/>
      <c r="J44" s="2"/>
      <c r="L44" s="1"/>
      <c r="M44" s="11" t="s">
        <v>46</v>
      </c>
      <c r="N44" s="12">
        <f t="shared" ref="N44:S46" si="5">N37-($Q37*N$47)</f>
        <v>0</v>
      </c>
      <c r="O44" s="12">
        <f t="shared" si="5"/>
        <v>0</v>
      </c>
      <c r="P44" s="12">
        <f t="shared" si="5"/>
        <v>8</v>
      </c>
      <c r="Q44" s="12">
        <f t="shared" si="5"/>
        <v>0</v>
      </c>
      <c r="R44" s="12">
        <f t="shared" si="5"/>
        <v>3</v>
      </c>
      <c r="S44" s="13">
        <f t="shared" si="5"/>
        <v>39</v>
      </c>
      <c r="T44" s="2"/>
      <c r="V44" s="54"/>
    </row>
    <row r="45" spans="2:22" ht="15.75" thickBot="1">
      <c r="B45" s="1"/>
      <c r="J45" s="2"/>
      <c r="L45" s="1"/>
      <c r="M45" s="11">
        <v>1</v>
      </c>
      <c r="N45" s="12">
        <f t="shared" si="5"/>
        <v>0</v>
      </c>
      <c r="O45" s="34">
        <f t="shared" si="5"/>
        <v>1</v>
      </c>
      <c r="P45" s="12">
        <f t="shared" si="5"/>
        <v>0</v>
      </c>
      <c r="Q45" s="12">
        <f t="shared" si="5"/>
        <v>0</v>
      </c>
      <c r="R45" s="12">
        <f t="shared" si="5"/>
        <v>-1</v>
      </c>
      <c r="S45" s="35">
        <f t="shared" si="5"/>
        <v>3</v>
      </c>
      <c r="T45" s="2"/>
      <c r="V45" s="54"/>
    </row>
    <row r="46" spans="2:22">
      <c r="B46" s="1"/>
      <c r="C46" s="8" t="s">
        <v>57</v>
      </c>
      <c r="D46" s="33" t="s">
        <v>25</v>
      </c>
      <c r="E46" s="33" t="s">
        <v>26</v>
      </c>
      <c r="F46" s="9" t="s">
        <v>42</v>
      </c>
      <c r="G46" s="9" t="s">
        <v>43</v>
      </c>
      <c r="H46" s="9" t="s">
        <v>56</v>
      </c>
      <c r="I46" s="56" t="s">
        <v>44</v>
      </c>
      <c r="J46" s="2"/>
      <c r="L46" s="1"/>
      <c r="M46" s="11">
        <v>2</v>
      </c>
      <c r="N46" s="34">
        <f t="shared" si="5"/>
        <v>1</v>
      </c>
      <c r="O46" s="12">
        <f t="shared" si="5"/>
        <v>0</v>
      </c>
      <c r="P46" s="12">
        <f t="shared" si="5"/>
        <v>1</v>
      </c>
      <c r="Q46" s="12">
        <f t="shared" si="5"/>
        <v>0</v>
      </c>
      <c r="R46" s="12">
        <f t="shared" si="5"/>
        <v>1</v>
      </c>
      <c r="S46" s="35">
        <f t="shared" si="5"/>
        <v>3</v>
      </c>
      <c r="T46" s="2"/>
      <c r="V46" s="54"/>
    </row>
    <row r="47" spans="2:22" ht="15.75" thickBot="1">
      <c r="B47" s="1"/>
      <c r="C47" s="11" t="s">
        <v>46</v>
      </c>
      <c r="D47" s="12">
        <f t="shared" ref="D47:I49" si="6">D40-($F40*D$50)</f>
        <v>0</v>
      </c>
      <c r="E47" s="12">
        <f t="shared" si="6"/>
        <v>0</v>
      </c>
      <c r="F47" s="12">
        <f t="shared" si="6"/>
        <v>0</v>
      </c>
      <c r="G47" s="12">
        <f t="shared" si="6"/>
        <v>0.88888888888888884</v>
      </c>
      <c r="H47" s="12">
        <f t="shared" si="6"/>
        <v>0.55555555555555536</v>
      </c>
      <c r="I47" s="13">
        <f t="shared" si="6"/>
        <v>41.111111111111114</v>
      </c>
      <c r="J47" s="2"/>
      <c r="L47" s="1"/>
      <c r="M47" s="14">
        <v>3</v>
      </c>
      <c r="N47" s="15">
        <f t="shared" ref="N47:S47" si="7">N40/$Q$40</f>
        <v>0</v>
      </c>
      <c r="O47" s="15">
        <f t="shared" si="7"/>
        <v>0</v>
      </c>
      <c r="P47" s="15">
        <f t="shared" si="7"/>
        <v>-9</v>
      </c>
      <c r="Q47" s="15">
        <f t="shared" si="7"/>
        <v>1</v>
      </c>
      <c r="R47" s="15">
        <f t="shared" si="7"/>
        <v>-4</v>
      </c>
      <c r="S47" s="16">
        <f t="shared" si="7"/>
        <v>3</v>
      </c>
      <c r="T47" s="2"/>
      <c r="V47" s="54"/>
    </row>
    <row r="48" spans="2:22" ht="15.75" thickBot="1">
      <c r="B48" s="1"/>
      <c r="C48" s="11">
        <v>1</v>
      </c>
      <c r="D48" s="12">
        <f t="shared" si="6"/>
        <v>0</v>
      </c>
      <c r="E48" s="34">
        <f t="shared" si="6"/>
        <v>1</v>
      </c>
      <c r="F48" s="12">
        <f t="shared" si="6"/>
        <v>0</v>
      </c>
      <c r="G48" s="12">
        <f t="shared" si="6"/>
        <v>0</v>
      </c>
      <c r="H48" s="12">
        <f t="shared" si="6"/>
        <v>1</v>
      </c>
      <c r="I48" s="35">
        <f t="shared" si="6"/>
        <v>2</v>
      </c>
      <c r="J48" s="2"/>
      <c r="L48" s="1"/>
      <c r="T48" s="2"/>
      <c r="V48" s="55"/>
    </row>
    <row r="49" spans="2:20" ht="15.75" thickBot="1">
      <c r="B49" s="1"/>
      <c r="C49" s="11">
        <v>2</v>
      </c>
      <c r="D49" s="34">
        <f t="shared" si="6"/>
        <v>1</v>
      </c>
      <c r="E49" s="12">
        <f t="shared" si="6"/>
        <v>0</v>
      </c>
      <c r="F49" s="12">
        <f t="shared" si="6"/>
        <v>0</v>
      </c>
      <c r="G49" s="12">
        <f t="shared" si="6"/>
        <v>0.1111111111111111</v>
      </c>
      <c r="H49" s="12">
        <f t="shared" si="6"/>
        <v>-0.55555555555555558</v>
      </c>
      <c r="I49" s="35">
        <f t="shared" si="6"/>
        <v>3.8888888888888888</v>
      </c>
      <c r="J49" s="2"/>
      <c r="L49" s="1"/>
      <c r="M49" s="73" t="s">
        <v>58</v>
      </c>
      <c r="N49" s="74"/>
      <c r="O49" s="75"/>
      <c r="T49" s="2"/>
    </row>
    <row r="50" spans="2:20" ht="15.75" thickBot="1">
      <c r="B50" s="1"/>
      <c r="C50" s="14">
        <v>3</v>
      </c>
      <c r="D50" s="15">
        <f t="shared" ref="D50:I50" si="8">D43/$F$43</f>
        <v>0</v>
      </c>
      <c r="E50" s="15">
        <f t="shared" si="8"/>
        <v>0</v>
      </c>
      <c r="F50" s="15">
        <f t="shared" si="8"/>
        <v>1</v>
      </c>
      <c r="G50" s="15">
        <f t="shared" si="8"/>
        <v>-0.1111111111111111</v>
      </c>
      <c r="H50" s="15">
        <f t="shared" si="8"/>
        <v>-0.44444444444444442</v>
      </c>
      <c r="I50" s="16">
        <f t="shared" si="8"/>
        <v>0.1111111111111111</v>
      </c>
      <c r="J50" s="2"/>
      <c r="L50" s="4"/>
      <c r="M50" s="5"/>
      <c r="N50" s="5"/>
      <c r="O50" s="5"/>
      <c r="P50" s="5"/>
      <c r="Q50" s="5"/>
      <c r="R50" s="5"/>
      <c r="S50" s="5"/>
      <c r="T50" s="7"/>
    </row>
    <row r="51" spans="2:20" ht="15.75" thickBot="1">
      <c r="B51" s="1"/>
      <c r="J51" s="2"/>
    </row>
    <row r="52" spans="2:20" ht="15.75" thickBot="1">
      <c r="B52" s="1"/>
      <c r="C52" s="73" t="s">
        <v>58</v>
      </c>
      <c r="D52" s="74"/>
      <c r="E52" s="75"/>
      <c r="G52" s="47" t="s">
        <v>59</v>
      </c>
      <c r="J52" s="2"/>
    </row>
    <row r="53" spans="2:20" ht="15.75" thickBot="1">
      <c r="B53" s="4"/>
      <c r="C53" s="5"/>
      <c r="D53" s="5"/>
      <c r="E53" s="5"/>
      <c r="F53" s="5"/>
      <c r="G53" s="5"/>
      <c r="H53" s="5"/>
      <c r="I53" s="5"/>
      <c r="J53" s="7"/>
    </row>
  </sheetData>
  <mergeCells count="9">
    <mergeCell ref="B2:K2"/>
    <mergeCell ref="C26:F26"/>
    <mergeCell ref="C27:F27"/>
    <mergeCell ref="C52:E52"/>
    <mergeCell ref="M49:O49"/>
    <mergeCell ref="L9:S9"/>
    <mergeCell ref="B9:J9"/>
    <mergeCell ref="B30:J30"/>
    <mergeCell ref="L30:T30"/>
  </mergeCells>
  <pageMargins left="0.70866141732283472" right="0.70866141732283472" top="0.74803149606299213" bottom="0.74803149606299213" header="0.31496062992125984" footer="0.31496062992125984"/>
  <pageSetup paperSize="9" scale="60"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8e1a60f-3350-4a05-95d7-b25b2a175643">
      <Terms xmlns="http://schemas.microsoft.com/office/infopath/2007/PartnerControls"/>
    </lcf76f155ced4ddcb4097134ff3c332f>
    <TaxCatchAll xmlns="52dda859-a9e4-42d9-868d-de8ee1d200c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B7728AE1D21D41AD9B35AAE0A4EC95" ma:contentTypeVersion="17" ma:contentTypeDescription="Create a new document." ma:contentTypeScope="" ma:versionID="70fd6f256f1bf16c6002372cc7597090">
  <xsd:schema xmlns:xsd="http://www.w3.org/2001/XMLSchema" xmlns:xs="http://www.w3.org/2001/XMLSchema" xmlns:p="http://schemas.microsoft.com/office/2006/metadata/properties" xmlns:ns2="52dda859-a9e4-42d9-868d-de8ee1d200c2" xmlns:ns3="d8e1a60f-3350-4a05-95d7-b25b2a175643" targetNamespace="http://schemas.microsoft.com/office/2006/metadata/properties" ma:root="true" ma:fieldsID="33e0aed630b043b1251b270822dc15a4" ns2:_="" ns3:_="">
    <xsd:import namespace="52dda859-a9e4-42d9-868d-de8ee1d200c2"/>
    <xsd:import namespace="d8e1a60f-3350-4a05-95d7-b25b2a17564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dda859-a9e4-42d9-868d-de8ee1d200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8deb48b-0a2b-4e23-9a68-642254c24ba9}" ma:internalName="TaxCatchAll" ma:showField="CatchAllData" ma:web="52dda859-a9e4-42d9-868d-de8ee1d200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e1a60f-3350-4a05-95d7-b25b2a17564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2b4c3-ad89-44e0-9eed-c911eaa683c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C95C40-7CE7-400B-8C67-9FF5E5AF769C}"/>
</file>

<file path=customXml/itemProps2.xml><?xml version="1.0" encoding="utf-8"?>
<ds:datastoreItem xmlns:ds="http://schemas.openxmlformats.org/officeDocument/2006/customXml" ds:itemID="{DD23FDBC-EE61-4F51-8454-3572B2237DD0}"/>
</file>

<file path=customXml/itemProps3.xml><?xml version="1.0" encoding="utf-8"?>
<ds:datastoreItem xmlns:ds="http://schemas.openxmlformats.org/officeDocument/2006/customXml" ds:itemID="{E70D13F7-8838-42A0-B2E6-15DF1E91718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Caviner Ruiters</cp:lastModifiedBy>
  <cp:revision/>
  <dcterms:created xsi:type="dcterms:W3CDTF">2006-09-16T00:00:00Z</dcterms:created>
  <dcterms:modified xsi:type="dcterms:W3CDTF">2023-07-18T19:10:46Z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0x010100DBB7728AE1D21D41AD9B35AAE0A4EC95</vt:lpwstr>
  </property>
  <property fmtid="{D5CDD505-2E9C-101B-9397-08002B2CF9AE}" pid="3" name="MediaServiceImageTags">
    <vt:lpwstr/>
  </property>
</Properties>
</file>