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abaum/Documents/Projects/Python/EmbaymentProcessing/"/>
    </mc:Choice>
  </mc:AlternateContent>
  <xr:revisionPtr revIDLastSave="0" documentId="13_ncr:1_{B38D592B-52EA-8A4D-9B72-CAB3A502CF74}" xr6:coauthVersionLast="44" xr6:coauthVersionMax="44" xr10:uidLastSave="{00000000-0000-0000-0000-000000000000}"/>
  <bookViews>
    <workbookView xWindow="0" yWindow="460" windowWidth="32800" windowHeight="20540" xr2:uid="{0D12D148-BD1A-EA40-8692-ECC234797B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66" i="1"/>
  <c r="G27" i="1"/>
  <c r="I27" i="1" s="1"/>
  <c r="I39" i="1"/>
  <c r="I78" i="1"/>
  <c r="I53" i="1"/>
  <c r="I64" i="1"/>
  <c r="I7" i="1"/>
  <c r="I80" i="1"/>
  <c r="I50" i="1"/>
  <c r="I36" i="1"/>
  <c r="I2" i="1"/>
  <c r="G19" i="1"/>
  <c r="I19" i="1" s="1"/>
  <c r="I34" i="1"/>
  <c r="I61" i="1"/>
  <c r="I3" i="1"/>
  <c r="I48" i="1"/>
  <c r="I8" i="1"/>
  <c r="I55" i="1"/>
  <c r="I108" i="1"/>
  <c r="I60" i="1"/>
  <c r="I44" i="1"/>
  <c r="I9" i="1"/>
  <c r="I85" i="1"/>
  <c r="G35" i="1"/>
  <c r="I35" i="1" s="1"/>
  <c r="I26" i="1"/>
  <c r="I41" i="1"/>
  <c r="I46" i="1"/>
  <c r="I84" i="1"/>
  <c r="I93" i="1"/>
  <c r="I100" i="1"/>
  <c r="I95" i="1"/>
  <c r="I101" i="1"/>
  <c r="I74" i="1"/>
  <c r="I52" i="1"/>
  <c r="I63" i="1"/>
  <c r="G75" i="1"/>
  <c r="I75" i="1" s="1"/>
  <c r="I24" i="1"/>
  <c r="I62" i="1"/>
  <c r="I106" i="1"/>
  <c r="I57" i="1"/>
  <c r="I94" i="1"/>
  <c r="I54" i="1"/>
  <c r="I65" i="1"/>
  <c r="I29" i="1"/>
  <c r="I82" i="1"/>
  <c r="I15" i="1" l="1"/>
  <c r="I104" i="1"/>
  <c r="I88" i="1"/>
  <c r="I99" i="1"/>
  <c r="I77" i="1"/>
  <c r="I56" i="1"/>
  <c r="I33" i="1"/>
  <c r="I32" i="1"/>
  <c r="I92" i="1"/>
  <c r="I81" i="1" l="1"/>
  <c r="I23" i="1"/>
  <c r="I89" i="1"/>
  <c r="I103" i="1"/>
  <c r="I42" i="1"/>
  <c r="I96" i="1"/>
  <c r="G17" i="1"/>
  <c r="I17" i="1" s="1"/>
  <c r="I71" i="1"/>
  <c r="I37" i="1"/>
  <c r="I11" i="1"/>
  <c r="I58" i="1"/>
  <c r="I47" i="1"/>
  <c r="I72" i="1"/>
  <c r="I86" i="1"/>
  <c r="I73" i="1"/>
  <c r="I67" i="1"/>
  <c r="I31" i="1"/>
  <c r="I45" i="1"/>
  <c r="I90" i="1"/>
  <c r="I83" i="1"/>
  <c r="I68" i="1"/>
  <c r="I22" i="1"/>
  <c r="I79" i="1"/>
  <c r="I102" i="1"/>
  <c r="I76" i="1"/>
  <c r="I49" i="1"/>
  <c r="I59" i="1"/>
  <c r="I91" i="1"/>
  <c r="I105" i="1"/>
  <c r="I98" i="1"/>
  <c r="I109" i="1"/>
  <c r="I107" i="1"/>
  <c r="I5" i="1"/>
  <c r="I43" i="1"/>
  <c r="I30" i="1"/>
  <c r="I6" i="1"/>
  <c r="I87" i="1"/>
  <c r="I38" i="1"/>
  <c r="I69" i="1"/>
  <c r="I70" i="1"/>
  <c r="I16" i="1"/>
  <c r="I97" i="1"/>
  <c r="I21" i="1"/>
  <c r="I110" i="1"/>
  <c r="I25" i="1"/>
  <c r="I13" i="1"/>
  <c r="I14" i="1"/>
  <c r="I18" i="1"/>
  <c r="I4" i="1"/>
  <c r="I40" i="1"/>
  <c r="I51" i="1"/>
  <c r="I12" i="1"/>
  <c r="I20" i="1"/>
  <c r="I10" i="1"/>
</calcChain>
</file>

<file path=xl/sharedStrings.xml><?xml version="1.0" encoding="utf-8"?>
<sst xmlns="http://schemas.openxmlformats.org/spreadsheetml/2006/main" count="595" uniqueCount="358">
  <si>
    <t>Aotea Harbour</t>
  </si>
  <si>
    <t>Botany Bay</t>
  </si>
  <si>
    <t>Kaipara Harbour</t>
  </si>
  <si>
    <t>Port Phillip Bay</t>
  </si>
  <si>
    <t>San Francisco Bay</t>
  </si>
  <si>
    <t>Wellington Harbour</t>
  </si>
  <si>
    <t>Western Port Bay</t>
  </si>
  <si>
    <t>Whanganui Inlet</t>
  </si>
  <si>
    <t>Kawhia Harbour</t>
  </si>
  <si>
    <t>Raglan Harbour</t>
  </si>
  <si>
    <t>Manukau Harbour</t>
  </si>
  <si>
    <t>Embayment</t>
  </si>
  <si>
    <t>Lm</t>
  </si>
  <si>
    <t>Lb</t>
  </si>
  <si>
    <t>C</t>
  </si>
  <si>
    <t>LSE</t>
  </si>
  <si>
    <t xml:space="preserve"> 38° 5'45.53"S</t>
  </si>
  <si>
    <t>144°59'23.79"E</t>
  </si>
  <si>
    <t>P Lat</t>
  </si>
  <si>
    <t>P Long</t>
  </si>
  <si>
    <t xml:space="preserve"> 38°23'22.29"S</t>
  </si>
  <si>
    <t>145°19'30.08"E</t>
  </si>
  <si>
    <t>Corner Inlet</t>
  </si>
  <si>
    <t xml:space="preserve"> 38°46'24.41"S</t>
  </si>
  <si>
    <t>146°20'17.37"E</t>
  </si>
  <si>
    <t>Disaster Bay</t>
  </si>
  <si>
    <t>Type 1</t>
  </si>
  <si>
    <t>Type 2</t>
  </si>
  <si>
    <t>RIA</t>
  </si>
  <si>
    <t>TDL</t>
  </si>
  <si>
    <t>East Boyd Bay</t>
  </si>
  <si>
    <t xml:space="preserve"> 37° 4'57.69"S</t>
  </si>
  <si>
    <t>149°55'50.26"E</t>
  </si>
  <si>
    <t xml:space="preserve"> 37°16'32.25"S</t>
  </si>
  <si>
    <t>149°58'51.19"E</t>
  </si>
  <si>
    <t>Batemans Bay</t>
  </si>
  <si>
    <t xml:space="preserve"> 35°44'19.21"S</t>
  </si>
  <si>
    <t>150°14'10.88"E</t>
  </si>
  <si>
    <t>Merrimbula Bay</t>
  </si>
  <si>
    <t xml:space="preserve"> 35° 4'28.84"S</t>
  </si>
  <si>
    <t>150°44'51.56"E</t>
  </si>
  <si>
    <t>BAR EST.</t>
  </si>
  <si>
    <t>Jervis Bay</t>
  </si>
  <si>
    <t>COAST. PLAIN</t>
  </si>
  <si>
    <t xml:space="preserve"> 34°31'21.44"S</t>
  </si>
  <si>
    <t>150°50'18.66"E</t>
  </si>
  <si>
    <t xml:space="preserve">Lake Illawarra </t>
  </si>
  <si>
    <t xml:space="preserve"> 33°59'27.52"S</t>
  </si>
  <si>
    <t>151°12'12.48"E</t>
  </si>
  <si>
    <t>Ria</t>
  </si>
  <si>
    <t>Sydney Harbour</t>
  </si>
  <si>
    <t xml:space="preserve"> 33°49'41.27"S</t>
  </si>
  <si>
    <t>151°16'47.58"E</t>
  </si>
  <si>
    <t>Broken Bay</t>
  </si>
  <si>
    <t xml:space="preserve"> 33°33'59.76"S</t>
  </si>
  <si>
    <t>151°19'13.97"E</t>
  </si>
  <si>
    <t>Bar Est.</t>
  </si>
  <si>
    <t>Lake Macquarie</t>
  </si>
  <si>
    <t xml:space="preserve">Bar Est. </t>
  </si>
  <si>
    <t xml:space="preserve"> 33° 5'36.58"S</t>
  </si>
  <si>
    <t>151°36'14.48"E</t>
  </si>
  <si>
    <t>Shoalwater Bay</t>
  </si>
  <si>
    <t>Macrotidal</t>
  </si>
  <si>
    <t xml:space="preserve"> 22°26'19.99"S</t>
  </si>
  <si>
    <t>150°26'50.31"E</t>
  </si>
  <si>
    <t>Broad Sound</t>
  </si>
  <si>
    <t xml:space="preserve"> 22°21'52.17"S</t>
  </si>
  <si>
    <t>149°51'40.40"E</t>
  </si>
  <si>
    <t>Cleveland Bay</t>
  </si>
  <si>
    <t>Open</t>
  </si>
  <si>
    <t xml:space="preserve"> 19°13'33.09"S</t>
  </si>
  <si>
    <t>146°53'0.59"E</t>
  </si>
  <si>
    <t>Halifax Bay</t>
  </si>
  <si>
    <t xml:space="preserve"> 18°56'42.98"S</t>
  </si>
  <si>
    <t>146°28'43.37"E</t>
  </si>
  <si>
    <t>Princess Charlotte Bay</t>
  </si>
  <si>
    <t xml:space="preserve"> 14°19'6.29"S</t>
  </si>
  <si>
    <t>143°57'36.30"E</t>
  </si>
  <si>
    <t xml:space="preserve"> 13°25'10.48"S</t>
  </si>
  <si>
    <t>136° 5'36.98"E</t>
  </si>
  <si>
    <t>Blue Mud Bay</t>
  </si>
  <si>
    <t>Arnhem Bay</t>
  </si>
  <si>
    <t xml:space="preserve"> 12°16'43.63"S</t>
  </si>
  <si>
    <t>136° 9'17.47"E</t>
  </si>
  <si>
    <t>Shark Bay</t>
  </si>
  <si>
    <t>Exmouth Gulf</t>
  </si>
  <si>
    <t>Descriptor</t>
  </si>
  <si>
    <t>Harbour</t>
  </si>
  <si>
    <t>Gulf</t>
  </si>
  <si>
    <t>Lake</t>
  </si>
  <si>
    <t>Bay</t>
  </si>
  <si>
    <t>Basin</t>
  </si>
  <si>
    <t>Estuary</t>
  </si>
  <si>
    <t>Inlet</t>
  </si>
  <si>
    <t>Sound</t>
  </si>
  <si>
    <t xml:space="preserve"> 25°58'21.62"S</t>
  </si>
  <si>
    <t>114° 0'15.02"E</t>
  </si>
  <si>
    <t xml:space="preserve"> 22° 9'47.69"S</t>
  </si>
  <si>
    <t>114°17'12.92"E</t>
  </si>
  <si>
    <t xml:space="preserve"> 14°52'3.49"S</t>
  </si>
  <si>
    <t>128°14'39.82"E</t>
  </si>
  <si>
    <t xml:space="preserve"> 15°24'37.84"S</t>
  </si>
  <si>
    <t>125° 1'7.34"E</t>
  </si>
  <si>
    <t>Cambridge Gulf</t>
  </si>
  <si>
    <t>St George Basin</t>
  </si>
  <si>
    <t xml:space="preserve"> 16°50'23.69"S</t>
  </si>
  <si>
    <t>123°30'44.27"E</t>
  </si>
  <si>
    <t>King Sound</t>
  </si>
  <si>
    <t>Macrotidal Inlet</t>
  </si>
  <si>
    <t>Tidal</t>
  </si>
  <si>
    <t>Spencer Gulf</t>
  </si>
  <si>
    <t>Saint Vincent Gulf</t>
  </si>
  <si>
    <t xml:space="preserve"> 34°19'7.37"S</t>
  </si>
  <si>
    <t>137° 1'6.37"E</t>
  </si>
  <si>
    <t xml:space="preserve"> 35° 2'34.08"S</t>
  </si>
  <si>
    <t>138° 4'23.26"E</t>
  </si>
  <si>
    <t xml:space="preserve"> 34°31'18.43"S</t>
  </si>
  <si>
    <t>172°56'29.45"E</t>
  </si>
  <si>
    <t>Parengarenga Harbour</t>
  </si>
  <si>
    <t>Tidal Inlet</t>
  </si>
  <si>
    <t>Rangaunu Harbour</t>
  </si>
  <si>
    <t xml:space="preserve"> 34°56'7.84"S</t>
  </si>
  <si>
    <t>173°17'33.69"E</t>
  </si>
  <si>
    <t>Doubtless Bay</t>
  </si>
  <si>
    <t>173°26'47.79"E</t>
  </si>
  <si>
    <t xml:space="preserve"> 34°55'29.45"S</t>
  </si>
  <si>
    <t>Whangaroa Harbour</t>
  </si>
  <si>
    <t>Wainui Bay</t>
  </si>
  <si>
    <t xml:space="preserve"> 35° 0'27.55"S</t>
  </si>
  <si>
    <t>173°52'6.52"E</t>
  </si>
  <si>
    <t xml:space="preserve"> 35° 1'47.43"S</t>
  </si>
  <si>
    <t>173°44'59.17"E</t>
  </si>
  <si>
    <t>Takou Bay</t>
  </si>
  <si>
    <t xml:space="preserve"> 35° 5'29.04"S</t>
  </si>
  <si>
    <t>173°57'18.45"E</t>
  </si>
  <si>
    <t>Hawke Bay</t>
  </si>
  <si>
    <t xml:space="preserve"> 39°18'40.27"S</t>
  </si>
  <si>
    <t>177°19'31.28"E</t>
  </si>
  <si>
    <t>Mangonui Inlet</t>
  </si>
  <si>
    <t xml:space="preserve"> 35°10'5.66"S</t>
  </si>
  <si>
    <t>174° 1'29.49"E</t>
  </si>
  <si>
    <t xml:space="preserve"> 35°12'5.92"S</t>
  </si>
  <si>
    <t>174° 0'33.62"E</t>
  </si>
  <si>
    <t>Waikare Inlet</t>
  </si>
  <si>
    <t>Kerikeri Inlet</t>
  </si>
  <si>
    <t xml:space="preserve"> 35°18'46.64"S</t>
  </si>
  <si>
    <t>174° 7'52.66"E</t>
  </si>
  <si>
    <t xml:space="preserve"> 36°23'14.53"S</t>
  </si>
  <si>
    <t>174°12'27.57"E</t>
  </si>
  <si>
    <t xml:space="preserve"> 37° 1'20.72"S</t>
  </si>
  <si>
    <t>174°41'19.42"E</t>
  </si>
  <si>
    <t>Waitamata Harbour</t>
  </si>
  <si>
    <t xml:space="preserve"> 36°49'59.27"S</t>
  </si>
  <si>
    <t>174°41'28.44"E</t>
  </si>
  <si>
    <t>Frith of Thames</t>
  </si>
  <si>
    <t>Frith</t>
  </si>
  <si>
    <t xml:space="preserve"> 37° 7'5.52"S</t>
  </si>
  <si>
    <t>175°25'3.07"E</t>
  </si>
  <si>
    <t xml:space="preserve"> 37°35'36.91"S</t>
  </si>
  <si>
    <t>176° 0'4.67"E</t>
  </si>
  <si>
    <t>Tauranga Harbour</t>
  </si>
  <si>
    <t xml:space="preserve"> 37°47'37.70"S</t>
  </si>
  <si>
    <t>174°54'33.79"E</t>
  </si>
  <si>
    <t xml:space="preserve"> 37°58'48.16"S</t>
  </si>
  <si>
    <t>174°50'54.30"E</t>
  </si>
  <si>
    <t xml:space="preserve"> 38° 5'45.47"S</t>
  </si>
  <si>
    <t>174°49'56.60"E</t>
  </si>
  <si>
    <t xml:space="preserve"> 41°15'16.86"S</t>
  </si>
  <si>
    <t>174°51'44.42"E</t>
  </si>
  <si>
    <t xml:space="preserve"> 40°35'49.03"S</t>
  </si>
  <si>
    <t>172°33'41.85"E</t>
  </si>
  <si>
    <t>Pegasus Bay</t>
  </si>
  <si>
    <t xml:space="preserve"> 43°20'34.84"S</t>
  </si>
  <si>
    <t>172°52'4.22"E</t>
  </si>
  <si>
    <t xml:space="preserve">Golden Bay </t>
  </si>
  <si>
    <t>Tasman Bay</t>
  </si>
  <si>
    <t>Paterson Inlet</t>
  </si>
  <si>
    <t xml:space="preserve"> 46°55'53.55"S</t>
  </si>
  <si>
    <t>168° 5'18.60"E</t>
  </si>
  <si>
    <t xml:space="preserve"> 40°42'57.26"S</t>
  </si>
  <si>
    <t>172°50'6.64"E</t>
  </si>
  <si>
    <t xml:space="preserve"> 41° 9'0.95"S</t>
  </si>
  <si>
    <t>173°10'28.98"E</t>
  </si>
  <si>
    <t>Awarua Bay</t>
  </si>
  <si>
    <t xml:space="preserve"> 46°34'7.50"S</t>
  </si>
  <si>
    <t>168°20'18.14"E</t>
  </si>
  <si>
    <t>Tewaenae Bay</t>
  </si>
  <si>
    <t xml:space="preserve"> 46°13'50.90"S</t>
  </si>
  <si>
    <t>167°32'0.15"E</t>
  </si>
  <si>
    <t>Fjord</t>
  </si>
  <si>
    <t>Yakutat Bay</t>
  </si>
  <si>
    <t>Grays Harbour</t>
  </si>
  <si>
    <t xml:space="preserve"> 59°41'34.49"N</t>
  </si>
  <si>
    <t>139°51'43.98"W</t>
  </si>
  <si>
    <t>Willapa Bay</t>
  </si>
  <si>
    <t>Barrier Estuary</t>
  </si>
  <si>
    <t xml:space="preserve"> 46°56'8.80"N</t>
  </si>
  <si>
    <t>124° 3'9.33"W</t>
  </si>
  <si>
    <t xml:space="preserve"> 46°34'7.17"N</t>
  </si>
  <si>
    <t>123°58'59.52"W</t>
  </si>
  <si>
    <t>Columbia River Estuary</t>
  </si>
  <si>
    <t xml:space="preserve"> 37°50'41.11"N</t>
  </si>
  <si>
    <t>122°22'32.42"W</t>
  </si>
  <si>
    <t>Monterey Bay</t>
  </si>
  <si>
    <t xml:space="preserve"> 36°45'0.13"N</t>
  </si>
  <si>
    <t>121°54'12.26"W</t>
  </si>
  <si>
    <t>Estero Bay</t>
  </si>
  <si>
    <t xml:space="preserve"> 35°22'42.30"N</t>
  </si>
  <si>
    <t>120°53'12.26"W</t>
  </si>
  <si>
    <t>Santa Monica Bay</t>
  </si>
  <si>
    <t xml:space="preserve"> 33°55'18.82"N</t>
  </si>
  <si>
    <t>118°34'22.60"W</t>
  </si>
  <si>
    <t>San Pedro Bay</t>
  </si>
  <si>
    <t xml:space="preserve"> 33°42'27.58"N</t>
  </si>
  <si>
    <t>118° 8'52.69"W</t>
  </si>
  <si>
    <t>San Diego Bay</t>
  </si>
  <si>
    <t xml:space="preserve"> 32°40'31.64"N</t>
  </si>
  <si>
    <t>117° 8'39.01"W</t>
  </si>
  <si>
    <t xml:space="preserve"> 46°12'57.47"N</t>
  </si>
  <si>
    <t>123°50'37.45"W</t>
  </si>
  <si>
    <t>All Saints Bay</t>
  </si>
  <si>
    <t xml:space="preserve"> 31°47'4.40"N</t>
  </si>
  <si>
    <t>116°40'34.29"W</t>
  </si>
  <si>
    <t>Ojo de Libre Lagoon</t>
  </si>
  <si>
    <t>Lagoon</t>
  </si>
  <si>
    <t xml:space="preserve"> 27°45'8.47"N</t>
  </si>
  <si>
    <t>114°11'42.58"W</t>
  </si>
  <si>
    <t>Saint Ignacio Lagoon</t>
  </si>
  <si>
    <t xml:space="preserve"> 26°49'38.15"N</t>
  </si>
  <si>
    <t>113°12'24.81"W</t>
  </si>
  <si>
    <t>Conception Bay</t>
  </si>
  <si>
    <t xml:space="preserve"> 26°41'7.09"N</t>
  </si>
  <si>
    <t>111°49'10.58"W</t>
  </si>
  <si>
    <t>Banderas Bay</t>
  </si>
  <si>
    <t>Gulf of Fonseca</t>
  </si>
  <si>
    <t xml:space="preserve"> 13° 8'41.84"N</t>
  </si>
  <si>
    <t xml:space="preserve"> 87°38'59.19"W</t>
  </si>
  <si>
    <t xml:space="preserve"> 20°36'54.40"N</t>
  </si>
  <si>
    <t>105°24'54.79"W</t>
  </si>
  <si>
    <t xml:space="preserve">  9°53'15.63"N</t>
  </si>
  <si>
    <t xml:space="preserve"> 84°49'23.76"W</t>
  </si>
  <si>
    <t>Gulf of Dulce</t>
  </si>
  <si>
    <t>Gulf of Nicoya</t>
  </si>
  <si>
    <t>Coastal Plain</t>
  </si>
  <si>
    <t xml:space="preserve">  8°33'53.24"N</t>
  </si>
  <si>
    <t xml:space="preserve"> 83°14'0.05"W</t>
  </si>
  <si>
    <t>Bahia de Muertos</t>
  </si>
  <si>
    <t xml:space="preserve">  8°16'7.45"N</t>
  </si>
  <si>
    <t xml:space="preserve"> 82°15'34.02"W</t>
  </si>
  <si>
    <t>Montijo Bay</t>
  </si>
  <si>
    <t xml:space="preserve">  7°40'7.18"N</t>
  </si>
  <si>
    <t xml:space="preserve"> 81° 8'1.33"W</t>
  </si>
  <si>
    <t>North Bay</t>
  </si>
  <si>
    <t>Bay of Malaga</t>
  </si>
  <si>
    <t xml:space="preserve">  4° 1'32.60"N</t>
  </si>
  <si>
    <t xml:space="preserve"> 77°16'39.67"W</t>
  </si>
  <si>
    <t xml:space="preserve">  8°20'29.19"N</t>
  </si>
  <si>
    <t xml:space="preserve"> 78°17'35.05"W</t>
  </si>
  <si>
    <t>Gulf of Tumaco</t>
  </si>
  <si>
    <t xml:space="preserve">  1°52'31.69"N</t>
  </si>
  <si>
    <t xml:space="preserve"> 78°38'18.96"W</t>
  </si>
  <si>
    <t>Gulf of Guayaquil</t>
  </si>
  <si>
    <t xml:space="preserve">  3° 1'0.98"S</t>
  </si>
  <si>
    <t xml:space="preserve"> 80° 1'17.33"W</t>
  </si>
  <si>
    <t>Sechura Bay</t>
  </si>
  <si>
    <t xml:space="preserve">  5°37'31.22"S</t>
  </si>
  <si>
    <t xml:space="preserve"> 80°59'58.82"W</t>
  </si>
  <si>
    <t>Mejillones Bay</t>
  </si>
  <si>
    <t xml:space="preserve"> 23° 2'48.85"S</t>
  </si>
  <si>
    <t xml:space="preserve"> 70°26'10.00"W</t>
  </si>
  <si>
    <t>Moreno Bay</t>
  </si>
  <si>
    <t xml:space="preserve"> 23°33'41.58"S</t>
  </si>
  <si>
    <t xml:space="preserve"> 70°28'13.36"W</t>
  </si>
  <si>
    <t>Gulf of Arauco</t>
  </si>
  <si>
    <t xml:space="preserve"> 37° 7'57.20"S</t>
  </si>
  <si>
    <t xml:space="preserve"> 73°19'5.51"W</t>
  </si>
  <si>
    <t>Reloncavi Sound</t>
  </si>
  <si>
    <t xml:space="preserve"> 41°42'29.04"S</t>
  </si>
  <si>
    <t xml:space="preserve"> 72°51'14.51"W</t>
  </si>
  <si>
    <t>New Gulf</t>
  </si>
  <si>
    <t xml:space="preserve"> 42°43'15.41"S</t>
  </si>
  <si>
    <t xml:space="preserve"> 64°31'37.54"W</t>
  </si>
  <si>
    <t>San Jose Gulf</t>
  </si>
  <si>
    <t xml:space="preserve">LSE </t>
  </si>
  <si>
    <t xml:space="preserve"> 42°18'54.69"S</t>
  </si>
  <si>
    <t xml:space="preserve"> 64°19'23.02"W</t>
  </si>
  <si>
    <t>Bay of Paranaguá</t>
  </si>
  <si>
    <t xml:space="preserve"> 25°27'42.55"S</t>
  </si>
  <si>
    <t xml:space="preserve"> 48°24'34.27"W</t>
  </si>
  <si>
    <t>Bay of Ilha Grande</t>
  </si>
  <si>
    <t xml:space="preserve"> 23° 9'28.24"S</t>
  </si>
  <si>
    <t xml:space="preserve"> 44°33'58.51"W</t>
  </si>
  <si>
    <t>Guanabara Bay</t>
  </si>
  <si>
    <t xml:space="preserve"> 22°47'33.69"S</t>
  </si>
  <si>
    <t xml:space="preserve"> 43° 8'23.09"W</t>
  </si>
  <si>
    <t xml:space="preserve"> 12°52'41.22"S</t>
  </si>
  <si>
    <t xml:space="preserve"> 38°34'25.64"W</t>
  </si>
  <si>
    <t>Bay of São Marcos</t>
  </si>
  <si>
    <t xml:space="preserve">  2°36'42.44"S</t>
  </si>
  <si>
    <t xml:space="preserve"> 44°27'57.05"W</t>
  </si>
  <si>
    <t>Bay of Marajó</t>
  </si>
  <si>
    <t xml:space="preserve">  0°39'57.20"S</t>
  </si>
  <si>
    <t xml:space="preserve"> 48°19'12.53"W</t>
  </si>
  <si>
    <t>Cariaco Gulf</t>
  </si>
  <si>
    <t xml:space="preserve"> 10°30'51.44"N</t>
  </si>
  <si>
    <t xml:space="preserve"> 64° 0'46.26"W</t>
  </si>
  <si>
    <t xml:space="preserve">  9°59'53.60"N</t>
  </si>
  <si>
    <t xml:space="preserve"> 71°36'41.84"W</t>
  </si>
  <si>
    <t>Lake Maracaibo</t>
  </si>
  <si>
    <t xml:space="preserve">  9° 3'24.23"N</t>
  </si>
  <si>
    <t xml:space="preserve"> 82° 4'24.18"W</t>
  </si>
  <si>
    <t>Chiriqui Lagoon</t>
  </si>
  <si>
    <t>Lagoon of Caratasca</t>
  </si>
  <si>
    <t xml:space="preserve"> 15°21'21.71"N</t>
  </si>
  <si>
    <t xml:space="preserve"> 83°50'7.78"W</t>
  </si>
  <si>
    <t>Bay of Amatique</t>
  </si>
  <si>
    <t xml:space="preserve">Open </t>
  </si>
  <si>
    <t xml:space="preserve"> 15°58'12.47"N</t>
  </si>
  <si>
    <t xml:space="preserve"> 88°42'21.06"W</t>
  </si>
  <si>
    <t>San Jose Bay</t>
  </si>
  <si>
    <t xml:space="preserve"> 18°27'25.20"N</t>
  </si>
  <si>
    <t xml:space="preserve"> 88° 8'35.54"W</t>
  </si>
  <si>
    <t>Términos Lagoon</t>
  </si>
  <si>
    <t xml:space="preserve"> 18°36'39.02"N</t>
  </si>
  <si>
    <t xml:space="preserve"> 91°35'17.79"W</t>
  </si>
  <si>
    <t>Tamiahua Lagoon</t>
  </si>
  <si>
    <t xml:space="preserve"> 21°34'46.90"N</t>
  </si>
  <si>
    <t xml:space="preserve"> 97°32'50.12"W</t>
  </si>
  <si>
    <t>Galveston Bay</t>
  </si>
  <si>
    <t xml:space="preserve"> 29°35'6.36"N</t>
  </si>
  <si>
    <t xml:space="preserve"> 94°52'6.44"W</t>
  </si>
  <si>
    <t>Tampa Bay</t>
  </si>
  <si>
    <t xml:space="preserve"> 27°46'38.84"N</t>
  </si>
  <si>
    <t xml:space="preserve"> 82°33'30.61"W</t>
  </si>
  <si>
    <t>Mobile Bay</t>
  </si>
  <si>
    <t>Pensacola Bay</t>
  </si>
  <si>
    <t xml:space="preserve"> 30°25'53.17"N</t>
  </si>
  <si>
    <t xml:space="preserve"> 87° 7'0.43"W</t>
  </si>
  <si>
    <t>Abermarle Sound</t>
  </si>
  <si>
    <t>Delaware Bay</t>
  </si>
  <si>
    <t xml:space="preserve"> 39° 3'42.62"N</t>
  </si>
  <si>
    <t xml:space="preserve"> 75°11'2.94"W</t>
  </si>
  <si>
    <t>Buzzards Bay</t>
  </si>
  <si>
    <t>?</t>
  </si>
  <si>
    <t xml:space="preserve"> 41°37'13.15"N</t>
  </si>
  <si>
    <t xml:space="preserve"> 70°45'20.37"W</t>
  </si>
  <si>
    <t>Cobscook Bay</t>
  </si>
  <si>
    <t xml:space="preserve"> 44°53'52.16"N</t>
  </si>
  <si>
    <t xml:space="preserve"> 67° 5'18.86"W</t>
  </si>
  <si>
    <t>Passamaquoddy Bay</t>
  </si>
  <si>
    <t xml:space="preserve"> 45° 3'40.59"N</t>
  </si>
  <si>
    <t xml:space="preserve"> 66°59'4.10"W</t>
  </si>
  <si>
    <t>Chignecto Bay</t>
  </si>
  <si>
    <t xml:space="preserve"> 45°39'47.75"N</t>
  </si>
  <si>
    <t xml:space="preserve"> 64°37'48.29"W</t>
  </si>
  <si>
    <t>Minas Basin</t>
  </si>
  <si>
    <t xml:space="preserve"> 45°18'37.58"N</t>
  </si>
  <si>
    <t xml:space="preserve"> 64°10'4.94"W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</si>
</sst>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3" xfId="0" applyFill="1" applyBorder="1"/>
    <xf numFmtId="0" fontId="0" fillId="0" borderId="0" xfId="0" applyFont="1"/>
    <xf numFmtId="0" fontId="0" fillId="3" borderId="0" xfId="0" applyFill="1" applyBorder="1"/>
    <xf numFmtId="0" fontId="0" fillId="0" borderId="2" xfId="0" applyFont="1" applyBorder="1"/>
    <xf numFmtId="0" fontId="0" fillId="2" borderId="3" xfId="0" applyFill="1" applyBorder="1"/>
    <xf numFmtId="0" fontId="0" fillId="0" borderId="3" xfId="0" applyBorder="1"/>
    <xf numFmtId="0" fontId="0" fillId="0" borderId="0" xfId="0" applyFont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ECCC-E9F2-0F40-9D39-D605F9513959}">
  <dimension ref="A1:I110"/>
  <sheetViews>
    <sheetView tabSelected="1" zoomScale="113" zoomScaleNormal="10" workbookViewId="0">
      <pane ySplit="1" topLeftCell="A2" activePane="bottomLeft" state="frozen"/>
      <selection pane="bottomLeft" activeCell="L22" sqref="L22"/>
    </sheetView>
  </sheetViews>
  <sheetFormatPr baseColWidth="10" defaultRowHeight="16" x14ac:dyDescent="0.2"/>
  <cols>
    <col min="1" max="1" width="21.6640625" customWidth="1"/>
    <col min="4" max="4" width="18.5" customWidth="1"/>
    <col min="5" max="5" width="17" customWidth="1"/>
    <col min="6" max="6" width="15.33203125" customWidth="1"/>
  </cols>
  <sheetData>
    <row r="1" spans="1:9" s="2" customFormat="1" ht="17" thickBot="1" x14ac:dyDescent="0.25">
      <c r="A1" s="2" t="s">
        <v>11</v>
      </c>
      <c r="B1" s="2" t="s">
        <v>86</v>
      </c>
      <c r="C1" s="2" t="s">
        <v>26</v>
      </c>
      <c r="D1" s="2" t="s">
        <v>27</v>
      </c>
      <c r="E1" s="2" t="s">
        <v>18</v>
      </c>
      <c r="F1" s="2" t="s">
        <v>19</v>
      </c>
      <c r="G1" s="2" t="s">
        <v>12</v>
      </c>
      <c r="H1" s="2" t="s">
        <v>13</v>
      </c>
      <c r="I1" s="2" t="s">
        <v>14</v>
      </c>
    </row>
    <row r="2" spans="1:9" ht="17" thickTop="1" x14ac:dyDescent="0.2">
      <c r="A2" s="4" t="s">
        <v>325</v>
      </c>
      <c r="B2" s="1" t="s">
        <v>224</v>
      </c>
      <c r="C2" t="s">
        <v>195</v>
      </c>
      <c r="D2" t="s">
        <v>224</v>
      </c>
      <c r="E2" t="s">
        <v>326</v>
      </c>
      <c r="F2" t="s">
        <v>327</v>
      </c>
      <c r="G2">
        <v>135</v>
      </c>
      <c r="H2">
        <v>20346</v>
      </c>
      <c r="I2">
        <f>SUM(G2/H2)</f>
        <v>6.6352108522559714E-3</v>
      </c>
    </row>
    <row r="3" spans="1:9" x14ac:dyDescent="0.2">
      <c r="A3" s="4" t="s">
        <v>312</v>
      </c>
      <c r="B3" s="1" t="s">
        <v>224</v>
      </c>
      <c r="C3" t="s">
        <v>195</v>
      </c>
      <c r="E3" t="s">
        <v>313</v>
      </c>
      <c r="F3" t="s">
        <v>314</v>
      </c>
      <c r="G3">
        <v>562</v>
      </c>
      <c r="H3">
        <v>50805</v>
      </c>
      <c r="I3">
        <f>SUM(G3/H3)</f>
        <v>1.10619033559689E-2</v>
      </c>
    </row>
    <row r="4" spans="1:9" x14ac:dyDescent="0.2">
      <c r="A4" t="s">
        <v>4</v>
      </c>
      <c r="B4" s="1" t="s">
        <v>90</v>
      </c>
      <c r="C4" t="s">
        <v>15</v>
      </c>
      <c r="D4" t="s">
        <v>49</v>
      </c>
      <c r="E4" t="s">
        <v>201</v>
      </c>
      <c r="F4" t="s">
        <v>202</v>
      </c>
      <c r="G4">
        <v>1688</v>
      </c>
      <c r="H4">
        <v>83811</v>
      </c>
      <c r="I4">
        <f>SUM(G4/H4)</f>
        <v>2.0140554342508742E-2</v>
      </c>
    </row>
    <row r="5" spans="1:9" x14ac:dyDescent="0.2">
      <c r="A5" t="s">
        <v>57</v>
      </c>
      <c r="B5" s="1" t="s">
        <v>89</v>
      </c>
      <c r="C5" t="s">
        <v>49</v>
      </c>
      <c r="D5" t="s">
        <v>58</v>
      </c>
      <c r="E5" t="s">
        <v>59</v>
      </c>
      <c r="F5" t="s">
        <v>60</v>
      </c>
      <c r="G5">
        <v>444</v>
      </c>
      <c r="H5">
        <v>14146</v>
      </c>
      <c r="I5">
        <f>SUM(G5/H5)</f>
        <v>3.1386964512936516E-2</v>
      </c>
    </row>
    <row r="6" spans="1:9" x14ac:dyDescent="0.2">
      <c r="A6" t="s">
        <v>46</v>
      </c>
      <c r="B6" s="1" t="s">
        <v>89</v>
      </c>
      <c r="C6" t="s">
        <v>195</v>
      </c>
      <c r="D6" t="s">
        <v>43</v>
      </c>
      <c r="E6" t="s">
        <v>44</v>
      </c>
      <c r="F6" t="s">
        <v>45</v>
      </c>
      <c r="G6">
        <v>414</v>
      </c>
      <c r="H6">
        <v>8609</v>
      </c>
      <c r="I6">
        <f>SUM(G6/H6)</f>
        <v>4.8089208967359742E-2</v>
      </c>
    </row>
    <row r="7" spans="1:9" x14ac:dyDescent="0.2">
      <c r="A7" s="4" t="s">
        <v>335</v>
      </c>
      <c r="B7" s="1" t="s">
        <v>90</v>
      </c>
      <c r="C7" t="s">
        <v>195</v>
      </c>
      <c r="E7" s="4" t="s">
        <v>336</v>
      </c>
      <c r="F7" t="s">
        <v>337</v>
      </c>
      <c r="G7">
        <v>1613</v>
      </c>
      <c r="H7">
        <v>31981</v>
      </c>
      <c r="I7">
        <f>SUM(G7/H7)</f>
        <v>5.0436196491666925E-2</v>
      </c>
    </row>
    <row r="8" spans="1:9" x14ac:dyDescent="0.2">
      <c r="A8" s="4" t="s">
        <v>308</v>
      </c>
      <c r="B8" s="1" t="s">
        <v>89</v>
      </c>
      <c r="C8" t="s">
        <v>15</v>
      </c>
      <c r="D8" t="s">
        <v>195</v>
      </c>
      <c r="E8" t="s">
        <v>306</v>
      </c>
      <c r="F8" t="s">
        <v>307</v>
      </c>
      <c r="G8">
        <v>7043</v>
      </c>
      <c r="H8">
        <v>120752</v>
      </c>
      <c r="I8">
        <f>SUM(G8/H8)</f>
        <v>5.8326156088511993E-2</v>
      </c>
    </row>
    <row r="9" spans="1:9" x14ac:dyDescent="0.2">
      <c r="A9" s="4" t="s">
        <v>292</v>
      </c>
      <c r="B9" s="1" t="s">
        <v>90</v>
      </c>
      <c r="C9" t="s">
        <v>15</v>
      </c>
      <c r="E9" t="s">
        <v>293</v>
      </c>
      <c r="F9" t="s">
        <v>294</v>
      </c>
      <c r="G9">
        <v>1690</v>
      </c>
      <c r="H9">
        <v>26707</v>
      </c>
      <c r="I9">
        <f>SUM(G9/H9)</f>
        <v>6.3279290073763428E-2</v>
      </c>
    </row>
    <row r="10" spans="1:9" x14ac:dyDescent="0.2">
      <c r="A10" t="s">
        <v>3</v>
      </c>
      <c r="B10" s="1" t="s">
        <v>90</v>
      </c>
      <c r="C10" t="s">
        <v>15</v>
      </c>
      <c r="E10" t="s">
        <v>16</v>
      </c>
      <c r="F10" t="s">
        <v>17</v>
      </c>
      <c r="G10">
        <v>3472</v>
      </c>
      <c r="H10">
        <v>51901</v>
      </c>
      <c r="I10">
        <f>SUM(G10/H10)</f>
        <v>6.6896591587830678E-2</v>
      </c>
    </row>
    <row r="11" spans="1:9" x14ac:dyDescent="0.2">
      <c r="A11" t="s">
        <v>143</v>
      </c>
      <c r="B11" s="1" t="s">
        <v>93</v>
      </c>
      <c r="C11" t="s">
        <v>15</v>
      </c>
      <c r="D11" t="s">
        <v>15</v>
      </c>
      <c r="E11" t="s">
        <v>145</v>
      </c>
      <c r="F11" t="s">
        <v>146</v>
      </c>
      <c r="G11">
        <v>482</v>
      </c>
      <c r="H11">
        <v>6437</v>
      </c>
      <c r="I11">
        <f>SUM(G11/H11)</f>
        <v>7.4879602299207704E-2</v>
      </c>
    </row>
    <row r="12" spans="1:9" x14ac:dyDescent="0.2">
      <c r="A12" t="s">
        <v>126</v>
      </c>
      <c r="B12" s="1" t="s">
        <v>87</v>
      </c>
      <c r="E12" t="s">
        <v>130</v>
      </c>
      <c r="F12" t="s">
        <v>131</v>
      </c>
      <c r="G12">
        <v>290</v>
      </c>
      <c r="H12">
        <v>3794</v>
      </c>
      <c r="I12">
        <f>SUM(G12/H12)</f>
        <v>7.6436478650500794E-2</v>
      </c>
    </row>
    <row r="13" spans="1:9" x14ac:dyDescent="0.2">
      <c r="A13" t="s">
        <v>8</v>
      </c>
      <c r="B13" s="1" t="s">
        <v>87</v>
      </c>
      <c r="C13" t="s">
        <v>15</v>
      </c>
      <c r="D13" t="s">
        <v>109</v>
      </c>
      <c r="E13" t="s">
        <v>165</v>
      </c>
      <c r="F13" t="s">
        <v>166</v>
      </c>
      <c r="G13">
        <v>986</v>
      </c>
      <c r="H13">
        <v>12339</v>
      </c>
      <c r="I13">
        <f>SUM(G13/H13)</f>
        <v>7.9909230893913608E-2</v>
      </c>
    </row>
    <row r="14" spans="1:9" x14ac:dyDescent="0.2">
      <c r="A14" t="s">
        <v>10</v>
      </c>
      <c r="B14" s="1" t="s">
        <v>87</v>
      </c>
      <c r="C14" t="s">
        <v>15</v>
      </c>
      <c r="D14" t="s">
        <v>49</v>
      </c>
      <c r="E14" t="s">
        <v>149</v>
      </c>
      <c r="F14" t="s">
        <v>150</v>
      </c>
      <c r="G14">
        <v>1923</v>
      </c>
      <c r="H14">
        <v>23754</v>
      </c>
      <c r="I14">
        <f>SUM(G14/H14)</f>
        <v>8.0954786562263195E-2</v>
      </c>
    </row>
    <row r="15" spans="1:9" x14ac:dyDescent="0.2">
      <c r="A15" t="s">
        <v>215</v>
      </c>
      <c r="B15" s="1" t="s">
        <v>90</v>
      </c>
      <c r="C15" t="s">
        <v>195</v>
      </c>
      <c r="E15" t="s">
        <v>216</v>
      </c>
      <c r="F15" t="s">
        <v>217</v>
      </c>
      <c r="G15">
        <v>1422</v>
      </c>
      <c r="H15">
        <v>17172</v>
      </c>
      <c r="I15">
        <f>SUM(G15/H15)</f>
        <v>8.2809224318658281E-2</v>
      </c>
    </row>
    <row r="16" spans="1:9" x14ac:dyDescent="0.2">
      <c r="A16" s="11" t="s">
        <v>22</v>
      </c>
      <c r="B16" s="10" t="s">
        <v>93</v>
      </c>
      <c r="C16" s="11" t="s">
        <v>15</v>
      </c>
      <c r="D16" s="11" t="s">
        <v>29</v>
      </c>
      <c r="E16" s="11" t="s">
        <v>23</v>
      </c>
      <c r="F16" s="11" t="s">
        <v>24</v>
      </c>
      <c r="G16" s="11">
        <v>2122</v>
      </c>
      <c r="H16" s="11">
        <v>25119</v>
      </c>
      <c r="I16" s="11">
        <f>SUM(G16/H16)</f>
        <v>8.4477885266133201E-2</v>
      </c>
    </row>
    <row r="17" spans="1:9" x14ac:dyDescent="0.2">
      <c r="A17" t="s">
        <v>160</v>
      </c>
      <c r="B17" s="1" t="s">
        <v>87</v>
      </c>
      <c r="C17" t="s">
        <v>15</v>
      </c>
      <c r="D17" t="s">
        <v>56</v>
      </c>
      <c r="E17" t="s">
        <v>158</v>
      </c>
      <c r="F17" t="s">
        <v>159</v>
      </c>
      <c r="G17">
        <f>SUM(665 + 592)</f>
        <v>1257</v>
      </c>
      <c r="H17">
        <v>14628</v>
      </c>
      <c r="I17">
        <f>SUM(G17/H17)</f>
        <v>8.5931091058244466E-2</v>
      </c>
    </row>
    <row r="18" spans="1:9" x14ac:dyDescent="0.2">
      <c r="A18" t="s">
        <v>9</v>
      </c>
      <c r="B18" s="1" t="s">
        <v>87</v>
      </c>
      <c r="C18" t="s">
        <v>15</v>
      </c>
      <c r="D18" t="s">
        <v>109</v>
      </c>
      <c r="E18" t="s">
        <v>161</v>
      </c>
      <c r="F18" t="s">
        <v>162</v>
      </c>
      <c r="G18">
        <v>612</v>
      </c>
      <c r="H18">
        <v>6946</v>
      </c>
      <c r="I18">
        <f>SUM(G18/H18)</f>
        <v>8.8108263748920237E-2</v>
      </c>
    </row>
    <row r="19" spans="1:9" x14ac:dyDescent="0.2">
      <c r="A19" s="4" t="s">
        <v>322</v>
      </c>
      <c r="B19" s="1" t="s">
        <v>224</v>
      </c>
      <c r="C19" t="s">
        <v>195</v>
      </c>
      <c r="D19" t="s">
        <v>224</v>
      </c>
      <c r="E19" t="s">
        <v>323</v>
      </c>
      <c r="F19" t="s">
        <v>324</v>
      </c>
      <c r="G19">
        <f>SUM(3483 + 3177)</f>
        <v>6660</v>
      </c>
      <c r="H19">
        <v>72785</v>
      </c>
      <c r="I19">
        <f>SUM(G19/H19)</f>
        <v>9.1502369993817403E-2</v>
      </c>
    </row>
    <row r="20" spans="1:9" x14ac:dyDescent="0.2">
      <c r="A20" t="s">
        <v>7</v>
      </c>
      <c r="B20" s="1" t="s">
        <v>93</v>
      </c>
      <c r="C20" t="s">
        <v>15</v>
      </c>
      <c r="D20" t="s">
        <v>109</v>
      </c>
      <c r="E20" t="s">
        <v>169</v>
      </c>
      <c r="F20" t="s">
        <v>170</v>
      </c>
      <c r="G20">
        <v>1129</v>
      </c>
      <c r="H20">
        <v>12255</v>
      </c>
      <c r="I20">
        <f>SUM(G20/H20)</f>
        <v>9.2125662994696045E-2</v>
      </c>
    </row>
    <row r="21" spans="1:9" x14ac:dyDescent="0.2">
      <c r="A21" s="1" t="s">
        <v>0</v>
      </c>
      <c r="B21" s="1" t="s">
        <v>87</v>
      </c>
      <c r="C21" s="1" t="s">
        <v>15</v>
      </c>
      <c r="D21" s="1" t="s">
        <v>109</v>
      </c>
      <c r="E21" t="s">
        <v>163</v>
      </c>
      <c r="F21" t="s">
        <v>164</v>
      </c>
      <c r="G21">
        <v>704</v>
      </c>
      <c r="H21">
        <v>6804</v>
      </c>
      <c r="I21">
        <f>SUM(G21/H21)</f>
        <v>0.10346854791299236</v>
      </c>
    </row>
    <row r="22" spans="1:9" x14ac:dyDescent="0.2">
      <c r="A22" t="s">
        <v>104</v>
      </c>
      <c r="B22" s="1" t="s">
        <v>91</v>
      </c>
      <c r="C22" t="s">
        <v>15</v>
      </c>
      <c r="D22" t="s">
        <v>62</v>
      </c>
      <c r="E22" t="s">
        <v>101</v>
      </c>
      <c r="F22" t="s">
        <v>102</v>
      </c>
      <c r="G22">
        <v>1904</v>
      </c>
      <c r="H22">
        <v>17072</v>
      </c>
      <c r="I22">
        <f>SUM(G22/H22)</f>
        <v>0.11152764761012184</v>
      </c>
    </row>
    <row r="23" spans="1:9" x14ac:dyDescent="0.2">
      <c r="A23" t="s">
        <v>183</v>
      </c>
      <c r="B23" s="1" t="s">
        <v>90</v>
      </c>
      <c r="C23" t="s">
        <v>15</v>
      </c>
      <c r="D23" t="s">
        <v>56</v>
      </c>
      <c r="E23" t="s">
        <v>184</v>
      </c>
      <c r="F23" t="s">
        <v>185</v>
      </c>
      <c r="G23">
        <v>666</v>
      </c>
      <c r="H23">
        <v>5575</v>
      </c>
      <c r="I23">
        <f>SUM(G23/H23)</f>
        <v>0.11946188340807175</v>
      </c>
    </row>
    <row r="24" spans="1:9" x14ac:dyDescent="0.2">
      <c r="A24" t="s">
        <v>246</v>
      </c>
      <c r="B24" s="1" t="s">
        <v>90</v>
      </c>
      <c r="C24" t="s">
        <v>15</v>
      </c>
      <c r="E24" t="s">
        <v>247</v>
      </c>
      <c r="F24" t="s">
        <v>248</v>
      </c>
      <c r="G24">
        <v>1281</v>
      </c>
      <c r="H24">
        <v>10471</v>
      </c>
      <c r="I24">
        <f>SUM(G24/H24)</f>
        <v>0.12233788558876899</v>
      </c>
    </row>
    <row r="25" spans="1:9" x14ac:dyDescent="0.2">
      <c r="A25" t="s">
        <v>2</v>
      </c>
      <c r="B25" s="1" t="s">
        <v>87</v>
      </c>
      <c r="C25" t="s">
        <v>15</v>
      </c>
      <c r="D25" t="s">
        <v>49</v>
      </c>
      <c r="E25" t="s">
        <v>147</v>
      </c>
      <c r="F25" t="s">
        <v>148</v>
      </c>
      <c r="G25">
        <v>7196</v>
      </c>
      <c r="H25">
        <v>58071</v>
      </c>
      <c r="I25">
        <f>SUM(G25/H25)</f>
        <v>0.1239172736822166</v>
      </c>
    </row>
    <row r="26" spans="1:9" x14ac:dyDescent="0.2">
      <c r="A26" t="s">
        <v>282</v>
      </c>
      <c r="B26" s="1" t="s">
        <v>88</v>
      </c>
      <c r="C26" t="s">
        <v>283</v>
      </c>
      <c r="E26" t="s">
        <v>284</v>
      </c>
      <c r="F26" t="s">
        <v>285</v>
      </c>
      <c r="G26">
        <v>7098</v>
      </c>
      <c r="H26">
        <v>48613</v>
      </c>
      <c r="I26">
        <f>SUM(G26/H26)</f>
        <v>0.1460103264558863</v>
      </c>
    </row>
    <row r="27" spans="1:9" x14ac:dyDescent="0.2">
      <c r="A27" s="4" t="s">
        <v>349</v>
      </c>
      <c r="B27" s="1" t="s">
        <v>90</v>
      </c>
      <c r="C27" t="s">
        <v>15</v>
      </c>
      <c r="D27" t="s">
        <v>49</v>
      </c>
      <c r="E27" t="s">
        <v>350</v>
      </c>
      <c r="F27" t="s">
        <v>351</v>
      </c>
      <c r="G27">
        <f>SUM(1374 + 1407)</f>
        <v>2781</v>
      </c>
      <c r="H27">
        <v>18911</v>
      </c>
      <c r="I27">
        <f>SUM(G27/H27)</f>
        <v>0.14705726825657026</v>
      </c>
    </row>
    <row r="28" spans="1:9" x14ac:dyDescent="0.2">
      <c r="A28" s="4" t="s">
        <v>355</v>
      </c>
      <c r="B28" s="1" t="s">
        <v>91</v>
      </c>
      <c r="C28" t="s">
        <v>15</v>
      </c>
      <c r="D28" t="s">
        <v>62</v>
      </c>
      <c r="E28" t="s">
        <v>356</v>
      </c>
      <c r="F28" t="s">
        <v>357</v>
      </c>
      <c r="G28">
        <v>4719</v>
      </c>
      <c r="H28">
        <v>30900</v>
      </c>
      <c r="I28">
        <f>SUM(G28/H28)</f>
        <v>0.15271844660194175</v>
      </c>
    </row>
    <row r="29" spans="1:9" x14ac:dyDescent="0.2">
      <c r="A29" t="s">
        <v>223</v>
      </c>
      <c r="B29" s="1" t="s">
        <v>224</v>
      </c>
      <c r="C29" t="s">
        <v>195</v>
      </c>
      <c r="E29" t="s">
        <v>225</v>
      </c>
      <c r="F29" t="s">
        <v>226</v>
      </c>
      <c r="G29">
        <v>3694</v>
      </c>
      <c r="H29">
        <v>23733</v>
      </c>
      <c r="I29">
        <f>SUM(G29/H29)</f>
        <v>0.15564825348670627</v>
      </c>
    </row>
    <row r="30" spans="1:9" x14ac:dyDescent="0.2">
      <c r="A30" t="s">
        <v>50</v>
      </c>
      <c r="B30" s="1" t="s">
        <v>87</v>
      </c>
      <c r="C30" t="s">
        <v>49</v>
      </c>
      <c r="E30" t="s">
        <v>51</v>
      </c>
      <c r="F30" t="s">
        <v>52</v>
      </c>
      <c r="G30">
        <v>1472</v>
      </c>
      <c r="H30">
        <v>9023</v>
      </c>
      <c r="I30">
        <f>SUM(G30/H30)</f>
        <v>0.1631386456832539</v>
      </c>
    </row>
    <row r="31" spans="1:9" x14ac:dyDescent="0.2">
      <c r="A31" t="s">
        <v>120</v>
      </c>
      <c r="B31" s="1" t="s">
        <v>87</v>
      </c>
      <c r="C31" t="s">
        <v>15</v>
      </c>
      <c r="D31" t="s">
        <v>119</v>
      </c>
      <c r="E31" t="s">
        <v>121</v>
      </c>
      <c r="F31" t="s">
        <v>122</v>
      </c>
      <c r="G31">
        <v>1541</v>
      </c>
      <c r="H31">
        <v>9410</v>
      </c>
      <c r="I31">
        <f>SUM(G31/H31)</f>
        <v>0.16376195536663124</v>
      </c>
    </row>
    <row r="32" spans="1:9" x14ac:dyDescent="0.2">
      <c r="A32" t="s">
        <v>191</v>
      </c>
      <c r="B32" s="1" t="s">
        <v>87</v>
      </c>
      <c r="C32" t="s">
        <v>195</v>
      </c>
      <c r="E32" t="s">
        <v>196</v>
      </c>
      <c r="F32" t="s">
        <v>197</v>
      </c>
      <c r="G32">
        <v>3380</v>
      </c>
      <c r="H32">
        <v>20147</v>
      </c>
      <c r="I32">
        <f>SUM(G32/H32)</f>
        <v>0.16776691318806769</v>
      </c>
    </row>
    <row r="33" spans="1:9" x14ac:dyDescent="0.2">
      <c r="A33" t="s">
        <v>194</v>
      </c>
      <c r="B33" s="1" t="s">
        <v>90</v>
      </c>
      <c r="C33" t="s">
        <v>195</v>
      </c>
      <c r="E33" t="s">
        <v>198</v>
      </c>
      <c r="F33" t="s">
        <v>199</v>
      </c>
      <c r="G33">
        <v>6984</v>
      </c>
      <c r="H33">
        <v>40235</v>
      </c>
      <c r="I33">
        <f>SUM(G33/H33)</f>
        <v>0.17358021622965081</v>
      </c>
    </row>
    <row r="34" spans="1:9" x14ac:dyDescent="0.2">
      <c r="A34" s="4" t="s">
        <v>319</v>
      </c>
      <c r="B34" s="1" t="s">
        <v>90</v>
      </c>
      <c r="C34" t="s">
        <v>15</v>
      </c>
      <c r="E34" t="s">
        <v>320</v>
      </c>
      <c r="F34" t="s">
        <v>321</v>
      </c>
      <c r="G34">
        <v>12688</v>
      </c>
      <c r="H34">
        <v>65324</v>
      </c>
      <c r="I34">
        <f>SUM(G34/H34)</f>
        <v>0.19423182903680117</v>
      </c>
    </row>
    <row r="35" spans="1:9" x14ac:dyDescent="0.2">
      <c r="A35" s="9" t="s">
        <v>286</v>
      </c>
      <c r="B35" s="10" t="s">
        <v>90</v>
      </c>
      <c r="C35" s="11" t="s">
        <v>119</v>
      </c>
      <c r="D35" s="11"/>
      <c r="E35" s="11" t="s">
        <v>287</v>
      </c>
      <c r="F35" s="11" t="s">
        <v>288</v>
      </c>
      <c r="G35" s="11">
        <f>SUM(3232 + 1759)</f>
        <v>4991</v>
      </c>
      <c r="H35" s="11">
        <v>24699</v>
      </c>
      <c r="I35" s="11">
        <f>SUM(G35/H35)</f>
        <v>0.2020729584193692</v>
      </c>
    </row>
    <row r="36" spans="1:9" x14ac:dyDescent="0.2">
      <c r="A36" s="4" t="s">
        <v>328</v>
      </c>
      <c r="B36" s="1" t="s">
        <v>90</v>
      </c>
      <c r="C36" t="s">
        <v>195</v>
      </c>
      <c r="E36" t="s">
        <v>329</v>
      </c>
      <c r="F36" t="s">
        <v>330</v>
      </c>
      <c r="G36">
        <v>8371</v>
      </c>
      <c r="H36">
        <v>38319</v>
      </c>
      <c r="I36">
        <f>SUM(G36/H36)</f>
        <v>0.21845559644040816</v>
      </c>
    </row>
    <row r="37" spans="1:9" x14ac:dyDescent="0.2">
      <c r="A37" t="s">
        <v>151</v>
      </c>
      <c r="B37" s="1" t="s">
        <v>87</v>
      </c>
      <c r="C37" t="s">
        <v>15</v>
      </c>
      <c r="E37" t="s">
        <v>152</v>
      </c>
      <c r="F37" t="s">
        <v>153</v>
      </c>
      <c r="G37">
        <v>1775</v>
      </c>
      <c r="H37">
        <v>8093</v>
      </c>
      <c r="I37">
        <f>SUM(G37/H37)</f>
        <v>0.21932534288891634</v>
      </c>
    </row>
    <row r="38" spans="1:9" x14ac:dyDescent="0.2">
      <c r="A38" t="s">
        <v>42</v>
      </c>
      <c r="B38" s="1" t="s">
        <v>90</v>
      </c>
      <c r="C38" t="s">
        <v>15</v>
      </c>
      <c r="D38" t="s">
        <v>41</v>
      </c>
      <c r="E38" t="s">
        <v>39</v>
      </c>
      <c r="F38" t="s">
        <v>40</v>
      </c>
      <c r="G38">
        <v>3551</v>
      </c>
      <c r="H38">
        <v>16171</v>
      </c>
      <c r="I38">
        <f>SUM(G38/H38)</f>
        <v>0.21959062519324718</v>
      </c>
    </row>
    <row r="39" spans="1:9" s="3" customFormat="1" x14ac:dyDescent="0.2">
      <c r="A39" s="6" t="s">
        <v>346</v>
      </c>
      <c r="B39" s="7" t="s">
        <v>90</v>
      </c>
      <c r="C39" s="8" t="s">
        <v>15</v>
      </c>
      <c r="D39" s="8" t="s">
        <v>49</v>
      </c>
      <c r="E39" s="8" t="s">
        <v>347</v>
      </c>
      <c r="F39" s="8" t="s">
        <v>348</v>
      </c>
      <c r="G39" s="8">
        <v>3330</v>
      </c>
      <c r="H39" s="8">
        <v>14559</v>
      </c>
      <c r="I39" s="8">
        <f>SUM(G39/H39)</f>
        <v>0.22872450030908717</v>
      </c>
    </row>
    <row r="40" spans="1:9" x14ac:dyDescent="0.2">
      <c r="A40" t="s">
        <v>5</v>
      </c>
      <c r="B40" s="1" t="s">
        <v>87</v>
      </c>
      <c r="C40" t="s">
        <v>15</v>
      </c>
      <c r="E40" t="s">
        <v>167</v>
      </c>
      <c r="F40" t="s">
        <v>168</v>
      </c>
      <c r="G40">
        <v>2693</v>
      </c>
      <c r="H40">
        <v>11533</v>
      </c>
      <c r="I40">
        <f>SUM(G40/H40)</f>
        <v>0.23350385849302002</v>
      </c>
    </row>
    <row r="41" spans="1:9" x14ac:dyDescent="0.2">
      <c r="A41" t="s">
        <v>279</v>
      </c>
      <c r="B41" s="1" t="s">
        <v>88</v>
      </c>
      <c r="C41" t="s">
        <v>15</v>
      </c>
      <c r="E41" t="s">
        <v>280</v>
      </c>
      <c r="F41" t="s">
        <v>281</v>
      </c>
      <c r="G41">
        <v>16370</v>
      </c>
      <c r="H41">
        <v>67664</v>
      </c>
      <c r="I41">
        <f>SUM(G41/H41)</f>
        <v>0.24193071648143769</v>
      </c>
    </row>
    <row r="42" spans="1:9" x14ac:dyDescent="0.2">
      <c r="A42" t="s">
        <v>176</v>
      </c>
      <c r="B42" s="1" t="s">
        <v>93</v>
      </c>
      <c r="C42" t="s">
        <v>15</v>
      </c>
      <c r="E42" t="s">
        <v>177</v>
      </c>
      <c r="F42" t="s">
        <v>178</v>
      </c>
      <c r="G42">
        <v>1529</v>
      </c>
      <c r="H42">
        <v>6222</v>
      </c>
      <c r="I42">
        <f>SUM(G42/H42)</f>
        <v>0.24574091931854708</v>
      </c>
    </row>
    <row r="43" spans="1:9" x14ac:dyDescent="0.2">
      <c r="A43" t="s">
        <v>53</v>
      </c>
      <c r="B43" s="1" t="s">
        <v>90</v>
      </c>
      <c r="C43" t="s">
        <v>49</v>
      </c>
      <c r="D43" t="s">
        <v>56</v>
      </c>
      <c r="E43" t="s">
        <v>54</v>
      </c>
      <c r="F43" t="s">
        <v>55</v>
      </c>
      <c r="G43">
        <v>3760</v>
      </c>
      <c r="H43">
        <v>14516</v>
      </c>
      <c r="I43">
        <f>SUM(G43/H43)</f>
        <v>0.25902452466244147</v>
      </c>
    </row>
    <row r="44" spans="1:9" x14ac:dyDescent="0.2">
      <c r="A44" s="4" t="s">
        <v>220</v>
      </c>
      <c r="B44" s="1" t="s">
        <v>90</v>
      </c>
      <c r="C44" t="s">
        <v>15</v>
      </c>
      <c r="E44" t="s">
        <v>295</v>
      </c>
      <c r="F44" t="s">
        <v>296</v>
      </c>
      <c r="G44">
        <v>9205</v>
      </c>
      <c r="H44">
        <v>34902</v>
      </c>
      <c r="I44">
        <f>SUM(G44/H44)</f>
        <v>0.26373846770958687</v>
      </c>
    </row>
    <row r="45" spans="1:9" x14ac:dyDescent="0.2">
      <c r="A45" t="s">
        <v>118</v>
      </c>
      <c r="B45" s="1" t="s">
        <v>87</v>
      </c>
      <c r="C45" t="s">
        <v>119</v>
      </c>
      <c r="D45" t="s">
        <v>56</v>
      </c>
      <c r="E45" t="s">
        <v>116</v>
      </c>
      <c r="F45" t="s">
        <v>117</v>
      </c>
      <c r="G45">
        <v>858</v>
      </c>
      <c r="H45">
        <v>3159</v>
      </c>
      <c r="I45">
        <f>SUM(G45/H45)</f>
        <v>0.27160493827160492</v>
      </c>
    </row>
    <row r="46" spans="1:9" x14ac:dyDescent="0.2">
      <c r="A46" t="s">
        <v>276</v>
      </c>
      <c r="B46" s="1" t="s">
        <v>94</v>
      </c>
      <c r="C46" t="s">
        <v>189</v>
      </c>
      <c r="D46" t="s">
        <v>15</v>
      </c>
      <c r="E46" t="s">
        <v>277</v>
      </c>
      <c r="F46" t="s">
        <v>278</v>
      </c>
      <c r="G46">
        <v>11034</v>
      </c>
      <c r="H46">
        <v>39311</v>
      </c>
      <c r="I46">
        <f>SUM(G46/H46)</f>
        <v>0.28068479560428378</v>
      </c>
    </row>
    <row r="47" spans="1:9" x14ac:dyDescent="0.2">
      <c r="A47" t="s">
        <v>138</v>
      </c>
      <c r="B47" s="1" t="s">
        <v>93</v>
      </c>
      <c r="C47" t="s">
        <v>49</v>
      </c>
      <c r="D47" t="s">
        <v>15</v>
      </c>
      <c r="E47" t="s">
        <v>139</v>
      </c>
      <c r="F47" t="s">
        <v>140</v>
      </c>
      <c r="G47">
        <v>1019</v>
      </c>
      <c r="H47">
        <v>3493</v>
      </c>
      <c r="I47">
        <f>SUM(G47/H47)</f>
        <v>0.2917263097623819</v>
      </c>
    </row>
    <row r="48" spans="1:9" x14ac:dyDescent="0.2">
      <c r="A48" s="4" t="s">
        <v>311</v>
      </c>
      <c r="B48" s="1" t="s">
        <v>224</v>
      </c>
      <c r="E48" t="s">
        <v>309</v>
      </c>
      <c r="F48" t="s">
        <v>310</v>
      </c>
      <c r="G48">
        <v>17635</v>
      </c>
      <c r="H48">
        <v>58136</v>
      </c>
      <c r="I48">
        <f>SUM(G48/H48)</f>
        <v>0.30334044309894043</v>
      </c>
    </row>
    <row r="49" spans="1:9" x14ac:dyDescent="0.2">
      <c r="A49" t="s">
        <v>81</v>
      </c>
      <c r="B49" s="1" t="s">
        <v>90</v>
      </c>
      <c r="C49" t="s">
        <v>69</v>
      </c>
      <c r="D49" t="s">
        <v>15</v>
      </c>
      <c r="E49" t="s">
        <v>82</v>
      </c>
      <c r="F49" t="s">
        <v>83</v>
      </c>
      <c r="G49">
        <v>14181</v>
      </c>
      <c r="H49">
        <v>45471</v>
      </c>
      <c r="I49">
        <f>SUM(G49/H49)</f>
        <v>0.3118691033845748</v>
      </c>
    </row>
    <row r="50" spans="1:9" x14ac:dyDescent="0.2">
      <c r="A50" s="4" t="s">
        <v>331</v>
      </c>
      <c r="B50" s="1" t="s">
        <v>90</v>
      </c>
      <c r="C50" t="s">
        <v>195</v>
      </c>
      <c r="E50" t="s">
        <v>332</v>
      </c>
      <c r="F50" t="s">
        <v>333</v>
      </c>
      <c r="G50">
        <v>10781</v>
      </c>
      <c r="H50">
        <v>34000</v>
      </c>
      <c r="I50">
        <f>SUM(G50/H50)</f>
        <v>0.31708823529411767</v>
      </c>
    </row>
    <row r="51" spans="1:9" x14ac:dyDescent="0.2">
      <c r="A51" s="5" t="s">
        <v>6</v>
      </c>
      <c r="B51" s="5" t="s">
        <v>90</v>
      </c>
      <c r="C51" s="5" t="s">
        <v>15</v>
      </c>
      <c r="D51" s="5"/>
      <c r="E51" s="5" t="s">
        <v>20</v>
      </c>
      <c r="F51" s="5" t="s">
        <v>21</v>
      </c>
      <c r="G51" s="5">
        <v>7690</v>
      </c>
      <c r="H51" s="5">
        <v>23135</v>
      </c>
      <c r="I51" s="5">
        <f>SUM(G51/H51)</f>
        <v>0.33239680138318567</v>
      </c>
    </row>
    <row r="52" spans="1:9" x14ac:dyDescent="0.2">
      <c r="A52" t="s">
        <v>253</v>
      </c>
      <c r="B52" s="1" t="s">
        <v>90</v>
      </c>
      <c r="C52" t="s">
        <v>119</v>
      </c>
      <c r="D52" t="s">
        <v>49</v>
      </c>
      <c r="E52" t="s">
        <v>254</v>
      </c>
      <c r="F52" t="s">
        <v>255</v>
      </c>
      <c r="G52">
        <v>2788</v>
      </c>
      <c r="H52">
        <v>8050</v>
      </c>
      <c r="I52">
        <f>SUM(G52/H52)</f>
        <v>0.34633540372670807</v>
      </c>
    </row>
    <row r="53" spans="1:9" x14ac:dyDescent="0.2">
      <c r="A53" s="4" t="s">
        <v>339</v>
      </c>
      <c r="B53" s="1" t="s">
        <v>90</v>
      </c>
      <c r="C53" t="s">
        <v>62</v>
      </c>
      <c r="E53" t="s">
        <v>340</v>
      </c>
      <c r="F53" t="s">
        <v>341</v>
      </c>
      <c r="G53">
        <v>18734</v>
      </c>
      <c r="H53">
        <v>47147</v>
      </c>
      <c r="I53">
        <f>SUM(G53/H53)</f>
        <v>0.39735295989140346</v>
      </c>
    </row>
    <row r="54" spans="1:9" x14ac:dyDescent="0.2">
      <c r="A54" t="s">
        <v>230</v>
      </c>
      <c r="B54" s="1" t="s">
        <v>90</v>
      </c>
      <c r="C54" t="s">
        <v>15</v>
      </c>
      <c r="E54" t="s">
        <v>231</v>
      </c>
      <c r="F54" t="s">
        <v>232</v>
      </c>
      <c r="G54">
        <v>3860</v>
      </c>
      <c r="H54">
        <v>9676</v>
      </c>
      <c r="I54">
        <f>SUM(G54/H54)</f>
        <v>0.39892517569243491</v>
      </c>
    </row>
    <row r="55" spans="1:9" x14ac:dyDescent="0.2">
      <c r="A55" s="4" t="s">
        <v>303</v>
      </c>
      <c r="B55" s="1" t="s">
        <v>88</v>
      </c>
      <c r="C55" t="s">
        <v>283</v>
      </c>
      <c r="E55" t="s">
        <v>304</v>
      </c>
      <c r="F55" t="s">
        <v>305</v>
      </c>
      <c r="G55">
        <v>5634</v>
      </c>
      <c r="H55">
        <v>14027</v>
      </c>
      <c r="I55">
        <f>SUM(G55/H55)</f>
        <v>0.40165395309046836</v>
      </c>
    </row>
    <row r="56" spans="1:9" x14ac:dyDescent="0.2">
      <c r="A56" t="s">
        <v>200</v>
      </c>
      <c r="B56" s="1" t="s">
        <v>92</v>
      </c>
      <c r="C56" t="s">
        <v>195</v>
      </c>
      <c r="D56" t="s">
        <v>49</v>
      </c>
      <c r="E56" t="s">
        <v>218</v>
      </c>
      <c r="F56" t="s">
        <v>219</v>
      </c>
      <c r="G56">
        <v>5263</v>
      </c>
      <c r="H56">
        <v>12263</v>
      </c>
      <c r="I56">
        <f>SUM(G56/H56)</f>
        <v>0.42917719970643398</v>
      </c>
    </row>
    <row r="57" spans="1:9" x14ac:dyDescent="0.2">
      <c r="A57" t="s">
        <v>234</v>
      </c>
      <c r="B57" s="1" t="s">
        <v>88</v>
      </c>
      <c r="C57" t="s">
        <v>69</v>
      </c>
      <c r="D57" t="s">
        <v>119</v>
      </c>
      <c r="E57" t="s">
        <v>235</v>
      </c>
      <c r="F57" t="s">
        <v>236</v>
      </c>
      <c r="G57">
        <v>32011</v>
      </c>
      <c r="H57">
        <v>71729</v>
      </c>
      <c r="I57">
        <f>SUM(G57/H57)</f>
        <v>0.44627695910998338</v>
      </c>
    </row>
    <row r="58" spans="1:9" x14ac:dyDescent="0.2">
      <c r="A58" t="s">
        <v>144</v>
      </c>
      <c r="B58" s="1" t="s">
        <v>93</v>
      </c>
      <c r="C58" t="s">
        <v>49</v>
      </c>
      <c r="D58" t="s">
        <v>15</v>
      </c>
      <c r="E58" t="s">
        <v>141</v>
      </c>
      <c r="F58" t="s">
        <v>142</v>
      </c>
      <c r="G58">
        <v>1261</v>
      </c>
      <c r="H58">
        <v>2605</v>
      </c>
      <c r="I58">
        <f>SUM(G58/H58)</f>
        <v>0.48406909788867564</v>
      </c>
    </row>
    <row r="59" spans="1:9" x14ac:dyDescent="0.2">
      <c r="A59" t="s">
        <v>80</v>
      </c>
      <c r="B59" s="1" t="s">
        <v>90</v>
      </c>
      <c r="C59" t="s">
        <v>69</v>
      </c>
      <c r="D59" t="s">
        <v>15</v>
      </c>
      <c r="E59" t="s">
        <v>78</v>
      </c>
      <c r="F59" t="s">
        <v>79</v>
      </c>
      <c r="G59">
        <v>45938</v>
      </c>
      <c r="H59">
        <v>89765</v>
      </c>
      <c r="I59">
        <f>SUM(G59/H59)</f>
        <v>0.5117584804768005</v>
      </c>
    </row>
    <row r="60" spans="1:9" x14ac:dyDescent="0.2">
      <c r="A60" s="4" t="s">
        <v>297</v>
      </c>
      <c r="B60" s="1" t="s">
        <v>90</v>
      </c>
      <c r="C60" t="s">
        <v>62</v>
      </c>
      <c r="E60" t="s">
        <v>298</v>
      </c>
      <c r="F60" t="s">
        <v>299</v>
      </c>
      <c r="G60">
        <v>12822</v>
      </c>
      <c r="H60">
        <v>24959</v>
      </c>
      <c r="I60">
        <f>SUM(G60/H60)</f>
        <v>0.51372250490804916</v>
      </c>
    </row>
    <row r="61" spans="1:9" x14ac:dyDescent="0.2">
      <c r="A61" s="4" t="s">
        <v>315</v>
      </c>
      <c r="B61" s="1" t="s">
        <v>90</v>
      </c>
      <c r="C61" t="s">
        <v>316</v>
      </c>
      <c r="D61" t="s">
        <v>195</v>
      </c>
      <c r="E61" t="s">
        <v>317</v>
      </c>
      <c r="F61" t="s">
        <v>318</v>
      </c>
      <c r="G61">
        <v>23507</v>
      </c>
      <c r="H61">
        <v>45100</v>
      </c>
      <c r="I61">
        <f>SUM(G61/H61)</f>
        <v>0.52121951219512197</v>
      </c>
    </row>
    <row r="62" spans="1:9" x14ac:dyDescent="0.2">
      <c r="A62" t="s">
        <v>241</v>
      </c>
      <c r="B62" s="1" t="s">
        <v>88</v>
      </c>
      <c r="C62" t="s">
        <v>243</v>
      </c>
      <c r="E62" t="s">
        <v>244</v>
      </c>
      <c r="F62" t="s">
        <v>245</v>
      </c>
      <c r="G62">
        <v>14581</v>
      </c>
      <c r="H62">
        <v>27877</v>
      </c>
      <c r="I62">
        <f>SUM(G62/H62)</f>
        <v>0.52304767370950966</v>
      </c>
    </row>
    <row r="63" spans="1:9" x14ac:dyDescent="0.2">
      <c r="A63" t="s">
        <v>252</v>
      </c>
      <c r="B63" s="1" t="s">
        <v>90</v>
      </c>
      <c r="C63" t="s">
        <v>62</v>
      </c>
      <c r="D63" t="s">
        <v>119</v>
      </c>
      <c r="E63" t="s">
        <v>256</v>
      </c>
      <c r="F63" t="s">
        <v>257</v>
      </c>
      <c r="G63">
        <v>12785</v>
      </c>
      <c r="H63">
        <v>24255</v>
      </c>
      <c r="I63">
        <f>SUM(G63/H63)</f>
        <v>0.52710781282209851</v>
      </c>
    </row>
    <row r="64" spans="1:9" x14ac:dyDescent="0.2">
      <c r="A64" s="4" t="s">
        <v>338</v>
      </c>
      <c r="B64" s="1" t="s">
        <v>94</v>
      </c>
      <c r="C64" t="s">
        <v>195</v>
      </c>
      <c r="D64" t="s">
        <v>62</v>
      </c>
      <c r="G64">
        <v>12205</v>
      </c>
      <c r="H64">
        <v>23019</v>
      </c>
      <c r="I64">
        <f>SUM(G64/H64)</f>
        <v>0.53021417090229805</v>
      </c>
    </row>
    <row r="65" spans="1:9" x14ac:dyDescent="0.2">
      <c r="A65" t="s">
        <v>227</v>
      </c>
      <c r="B65" s="1" t="s">
        <v>224</v>
      </c>
      <c r="C65" t="s">
        <v>195</v>
      </c>
      <c r="D65" t="s">
        <v>119</v>
      </c>
      <c r="E65" t="s">
        <v>228</v>
      </c>
      <c r="F65" t="s">
        <v>229</v>
      </c>
      <c r="G65">
        <v>3848</v>
      </c>
      <c r="H65">
        <v>6794</v>
      </c>
      <c r="I65">
        <f>SUM(G65/H65)</f>
        <v>0.5663821018545776</v>
      </c>
    </row>
    <row r="66" spans="1:9" x14ac:dyDescent="0.2">
      <c r="A66" s="4" t="s">
        <v>352</v>
      </c>
      <c r="B66" s="1" t="s">
        <v>90</v>
      </c>
      <c r="C66" t="s">
        <v>62</v>
      </c>
      <c r="E66" t="s">
        <v>353</v>
      </c>
      <c r="F66" t="s">
        <v>354</v>
      </c>
      <c r="G66">
        <v>9997</v>
      </c>
      <c r="H66">
        <v>17512</v>
      </c>
      <c r="I66">
        <f>SUM(G66/H66)</f>
        <v>0.5708656920968479</v>
      </c>
    </row>
    <row r="67" spans="1:9" x14ac:dyDescent="0.2">
      <c r="A67" t="s">
        <v>123</v>
      </c>
      <c r="B67" s="1" t="s">
        <v>90</v>
      </c>
      <c r="C67" t="s">
        <v>69</v>
      </c>
      <c r="E67" t="s">
        <v>125</v>
      </c>
      <c r="F67" t="s">
        <v>124</v>
      </c>
      <c r="G67">
        <v>10825</v>
      </c>
      <c r="H67">
        <v>17717</v>
      </c>
      <c r="I67">
        <f>SUM(G67/H67)</f>
        <v>0.61099508946209857</v>
      </c>
    </row>
    <row r="68" spans="1:9" x14ac:dyDescent="0.2">
      <c r="A68" t="s">
        <v>107</v>
      </c>
      <c r="B68" s="1" t="s">
        <v>94</v>
      </c>
      <c r="C68" t="s">
        <v>62</v>
      </c>
      <c r="D68" t="s">
        <v>15</v>
      </c>
      <c r="E68" t="s">
        <v>105</v>
      </c>
      <c r="F68" t="s">
        <v>106</v>
      </c>
      <c r="G68">
        <v>38397</v>
      </c>
      <c r="H68">
        <v>56835</v>
      </c>
      <c r="I68">
        <f>SUM(G68/H68)</f>
        <v>0.67558722618105038</v>
      </c>
    </row>
    <row r="69" spans="1:9" x14ac:dyDescent="0.2">
      <c r="A69" t="s">
        <v>38</v>
      </c>
      <c r="B69" s="1" t="s">
        <v>90</v>
      </c>
      <c r="G69">
        <v>4392</v>
      </c>
      <c r="H69">
        <v>5826</v>
      </c>
      <c r="I69">
        <f>SUM(G69/H69)</f>
        <v>0.75386199794026776</v>
      </c>
    </row>
    <row r="70" spans="1:9" x14ac:dyDescent="0.2">
      <c r="A70" t="s">
        <v>30</v>
      </c>
      <c r="B70" s="1" t="s">
        <v>90</v>
      </c>
      <c r="C70" t="s">
        <v>69</v>
      </c>
      <c r="D70" t="s">
        <v>28</v>
      </c>
      <c r="E70" t="s">
        <v>31</v>
      </c>
      <c r="F70" t="s">
        <v>32</v>
      </c>
      <c r="G70">
        <v>5092</v>
      </c>
      <c r="H70">
        <v>6679</v>
      </c>
      <c r="I70">
        <f>SUM(G70/H70)</f>
        <v>0.76238957927833506</v>
      </c>
    </row>
    <row r="71" spans="1:9" x14ac:dyDescent="0.2">
      <c r="A71" t="s">
        <v>154</v>
      </c>
      <c r="B71" s="1" t="s">
        <v>155</v>
      </c>
      <c r="C71" t="s">
        <v>69</v>
      </c>
      <c r="D71" t="s">
        <v>69</v>
      </c>
      <c r="E71" t="s">
        <v>156</v>
      </c>
      <c r="F71" t="s">
        <v>157</v>
      </c>
      <c r="G71">
        <v>16516</v>
      </c>
      <c r="H71">
        <v>21660</v>
      </c>
      <c r="I71">
        <f>SUM(G71/H71)</f>
        <v>0.76251154201292703</v>
      </c>
    </row>
    <row r="72" spans="1:9" x14ac:dyDescent="0.2">
      <c r="A72" t="s">
        <v>135</v>
      </c>
      <c r="B72" s="1" t="s">
        <v>90</v>
      </c>
      <c r="C72" t="s">
        <v>69</v>
      </c>
      <c r="E72" t="s">
        <v>136</v>
      </c>
      <c r="F72" t="s">
        <v>137</v>
      </c>
      <c r="G72">
        <v>78312</v>
      </c>
      <c r="H72">
        <v>97958</v>
      </c>
      <c r="I72">
        <f>SUM(G72/H72)</f>
        <v>0.79944465995630776</v>
      </c>
    </row>
    <row r="73" spans="1:9" x14ac:dyDescent="0.2">
      <c r="A73" t="s">
        <v>127</v>
      </c>
      <c r="B73" s="1" t="s">
        <v>90</v>
      </c>
      <c r="C73" t="s">
        <v>69</v>
      </c>
      <c r="E73" t="s">
        <v>128</v>
      </c>
      <c r="F73" t="s">
        <v>129</v>
      </c>
      <c r="G73">
        <v>3549</v>
      </c>
      <c r="H73">
        <v>4387</v>
      </c>
      <c r="I73">
        <f>SUM(G73/H73)</f>
        <v>0.80898108046501027</v>
      </c>
    </row>
    <row r="74" spans="1:9" x14ac:dyDescent="0.2">
      <c r="A74" t="s">
        <v>258</v>
      </c>
      <c r="B74" s="1" t="s">
        <v>88</v>
      </c>
      <c r="C74" t="s">
        <v>119</v>
      </c>
      <c r="E74" t="s">
        <v>259</v>
      </c>
      <c r="F74" t="s">
        <v>260</v>
      </c>
      <c r="G74">
        <v>19813</v>
      </c>
      <c r="H74">
        <v>24194</v>
      </c>
      <c r="I74">
        <f>SUM(G74/H74)</f>
        <v>0.81892204678845992</v>
      </c>
    </row>
    <row r="75" spans="1:9" x14ac:dyDescent="0.2">
      <c r="A75" t="s">
        <v>249</v>
      </c>
      <c r="B75" s="1" t="s">
        <v>90</v>
      </c>
      <c r="C75" t="s">
        <v>62</v>
      </c>
      <c r="D75" t="s">
        <v>119</v>
      </c>
      <c r="E75" t="s">
        <v>250</v>
      </c>
      <c r="F75" t="s">
        <v>251</v>
      </c>
      <c r="G75">
        <f>SUM(3710 + 2677 + 6556)</f>
        <v>12943</v>
      </c>
      <c r="H75">
        <v>15653</v>
      </c>
      <c r="I75">
        <f>SUM(G75/H75)</f>
        <v>0.82687024851466173</v>
      </c>
    </row>
    <row r="76" spans="1:9" x14ac:dyDescent="0.2">
      <c r="A76" t="s">
        <v>84</v>
      </c>
      <c r="B76" s="1" t="s">
        <v>90</v>
      </c>
      <c r="E76" t="s">
        <v>95</v>
      </c>
      <c r="F76" t="s">
        <v>96</v>
      </c>
      <c r="G76">
        <v>39962</v>
      </c>
      <c r="H76">
        <v>47989</v>
      </c>
      <c r="I76">
        <f>SUM(G76/H76)</f>
        <v>0.8327325011981912</v>
      </c>
    </row>
    <row r="77" spans="1:9" x14ac:dyDescent="0.2">
      <c r="A77" t="s">
        <v>203</v>
      </c>
      <c r="B77" s="1" t="s">
        <v>90</v>
      </c>
      <c r="C77" t="s">
        <v>69</v>
      </c>
      <c r="E77" t="s">
        <v>204</v>
      </c>
      <c r="F77" t="s">
        <v>205</v>
      </c>
      <c r="G77">
        <v>35177</v>
      </c>
      <c r="H77">
        <v>42076</v>
      </c>
      <c r="I77">
        <f>SUM(G77/H77)</f>
        <v>0.83603479418195648</v>
      </c>
    </row>
    <row r="78" spans="1:9" x14ac:dyDescent="0.2">
      <c r="A78" s="4" t="s">
        <v>342</v>
      </c>
      <c r="B78" s="1" t="s">
        <v>90</v>
      </c>
      <c r="C78" t="s">
        <v>49</v>
      </c>
      <c r="D78" t="s">
        <v>343</v>
      </c>
      <c r="E78" t="s">
        <v>344</v>
      </c>
      <c r="F78" t="s">
        <v>345</v>
      </c>
      <c r="G78">
        <v>12840</v>
      </c>
      <c r="H78">
        <v>14978</v>
      </c>
      <c r="I78">
        <f>SUM(G78/H78)</f>
        <v>0.85725731072239286</v>
      </c>
    </row>
    <row r="79" spans="1:9" x14ac:dyDescent="0.2">
      <c r="A79" t="s">
        <v>103</v>
      </c>
      <c r="B79" s="1" t="s">
        <v>88</v>
      </c>
      <c r="C79" t="s">
        <v>62</v>
      </c>
      <c r="D79" t="s">
        <v>93</v>
      </c>
      <c r="E79" t="s">
        <v>99</v>
      </c>
      <c r="F79" t="s">
        <v>100</v>
      </c>
      <c r="G79">
        <v>18212</v>
      </c>
      <c r="H79">
        <v>21209</v>
      </c>
      <c r="I79">
        <f>SUM(G79/H79)</f>
        <v>0.85869206468951864</v>
      </c>
    </row>
    <row r="80" spans="1:9" x14ac:dyDescent="0.2">
      <c r="A80" s="4" t="s">
        <v>334</v>
      </c>
      <c r="B80" s="1" t="s">
        <v>90</v>
      </c>
      <c r="C80" t="s">
        <v>195</v>
      </c>
      <c r="D80" t="s">
        <v>62</v>
      </c>
      <c r="G80">
        <v>15797</v>
      </c>
      <c r="H80">
        <v>18390</v>
      </c>
      <c r="I80">
        <f>SUM(G80/H80)</f>
        <v>0.85899945622620988</v>
      </c>
    </row>
    <row r="81" spans="1:9" x14ac:dyDescent="0.2">
      <c r="A81" t="s">
        <v>186</v>
      </c>
      <c r="B81" s="1" t="s">
        <v>90</v>
      </c>
      <c r="C81" t="s">
        <v>69</v>
      </c>
      <c r="E81" t="s">
        <v>187</v>
      </c>
      <c r="F81" t="s">
        <v>188</v>
      </c>
      <c r="G81">
        <v>26762</v>
      </c>
      <c r="H81">
        <v>30936</v>
      </c>
      <c r="I81">
        <f>SUM(G81/H81)</f>
        <v>0.86507628652702351</v>
      </c>
    </row>
    <row r="82" spans="1:9" x14ac:dyDescent="0.2">
      <c r="A82" t="s">
        <v>220</v>
      </c>
      <c r="B82" s="1" t="s">
        <v>90</v>
      </c>
      <c r="C82" t="s">
        <v>69</v>
      </c>
      <c r="D82" t="s">
        <v>195</v>
      </c>
      <c r="E82" t="s">
        <v>221</v>
      </c>
      <c r="F82" t="s">
        <v>222</v>
      </c>
      <c r="G82">
        <v>14080</v>
      </c>
      <c r="H82">
        <v>15919</v>
      </c>
      <c r="I82">
        <f>SUM(G82/H82)</f>
        <v>0.88447766819523843</v>
      </c>
    </row>
    <row r="83" spans="1:9" x14ac:dyDescent="0.2">
      <c r="A83" t="s">
        <v>110</v>
      </c>
      <c r="B83" s="1" t="s">
        <v>88</v>
      </c>
      <c r="C83" t="s">
        <v>62</v>
      </c>
      <c r="E83" t="s">
        <v>112</v>
      </c>
      <c r="F83" t="s">
        <v>113</v>
      </c>
      <c r="G83">
        <v>80096</v>
      </c>
      <c r="H83">
        <v>85736</v>
      </c>
      <c r="I83">
        <f>SUM(G83/H83)</f>
        <v>0.93421666511150514</v>
      </c>
    </row>
    <row r="84" spans="1:9" x14ac:dyDescent="0.2">
      <c r="A84" t="s">
        <v>273</v>
      </c>
      <c r="B84" s="1" t="s">
        <v>88</v>
      </c>
      <c r="C84" t="s">
        <v>69</v>
      </c>
      <c r="E84" t="s">
        <v>274</v>
      </c>
      <c r="F84" t="s">
        <v>275</v>
      </c>
      <c r="G84">
        <v>38122</v>
      </c>
      <c r="H84">
        <v>40801</v>
      </c>
      <c r="I84">
        <f>SUM(G84/H84)</f>
        <v>0.93433984461165165</v>
      </c>
    </row>
    <row r="85" spans="1:9" x14ac:dyDescent="0.2">
      <c r="A85" s="4" t="s">
        <v>289</v>
      </c>
      <c r="B85" s="1" t="s">
        <v>90</v>
      </c>
      <c r="C85" t="s">
        <v>69</v>
      </c>
      <c r="E85" t="s">
        <v>290</v>
      </c>
      <c r="F85" t="s">
        <v>291</v>
      </c>
      <c r="G85">
        <v>22762</v>
      </c>
      <c r="H85">
        <v>23850</v>
      </c>
      <c r="I85">
        <f>SUM(G85/H85)</f>
        <v>0.95438155136268343</v>
      </c>
    </row>
    <row r="86" spans="1:9" x14ac:dyDescent="0.2">
      <c r="A86" t="s">
        <v>132</v>
      </c>
      <c r="B86" s="1" t="s">
        <v>90</v>
      </c>
      <c r="C86" t="s">
        <v>69</v>
      </c>
      <c r="E86" t="s">
        <v>133</v>
      </c>
      <c r="F86" t="s">
        <v>134</v>
      </c>
      <c r="G86">
        <v>8375</v>
      </c>
      <c r="H86">
        <v>8632</v>
      </c>
      <c r="I86">
        <f>SUM(G86/H86)</f>
        <v>0.97022706209453202</v>
      </c>
    </row>
    <row r="87" spans="1:9" x14ac:dyDescent="0.2">
      <c r="A87" t="s">
        <v>35</v>
      </c>
      <c r="B87" s="1" t="s">
        <v>90</v>
      </c>
      <c r="C87" t="s">
        <v>119</v>
      </c>
      <c r="D87" t="s">
        <v>28</v>
      </c>
      <c r="E87" t="s">
        <v>36</v>
      </c>
      <c r="F87" t="s">
        <v>37</v>
      </c>
      <c r="G87">
        <v>6166</v>
      </c>
      <c r="H87">
        <v>6325</v>
      </c>
      <c r="I87">
        <f>SUM(G87/H87)</f>
        <v>0.9748616600790514</v>
      </c>
    </row>
    <row r="88" spans="1:9" x14ac:dyDescent="0.2">
      <c r="A88" t="s">
        <v>209</v>
      </c>
      <c r="B88" s="1" t="s">
        <v>90</v>
      </c>
      <c r="C88" t="s">
        <v>69</v>
      </c>
      <c r="E88" t="s">
        <v>210</v>
      </c>
      <c r="F88" t="s">
        <v>211</v>
      </c>
      <c r="G88">
        <v>43216</v>
      </c>
      <c r="H88">
        <v>43232</v>
      </c>
      <c r="I88">
        <f>SUM(G88/H88)</f>
        <v>0.99962990377498151</v>
      </c>
    </row>
    <row r="89" spans="1:9" x14ac:dyDescent="0.2">
      <c r="A89" t="s">
        <v>174</v>
      </c>
      <c r="B89" s="1" t="s">
        <v>90</v>
      </c>
      <c r="E89" t="s">
        <v>179</v>
      </c>
      <c r="F89" t="s">
        <v>180</v>
      </c>
      <c r="G89">
        <v>34481</v>
      </c>
      <c r="H89">
        <v>34214</v>
      </c>
      <c r="I89">
        <f>SUM(G89/H89)</f>
        <v>1.0078038229964341</v>
      </c>
    </row>
    <row r="90" spans="1:9" x14ac:dyDescent="0.2">
      <c r="A90" t="s">
        <v>111</v>
      </c>
      <c r="B90" s="1" t="s">
        <v>88</v>
      </c>
      <c r="C90" t="s">
        <v>62</v>
      </c>
      <c r="E90" t="s">
        <v>114</v>
      </c>
      <c r="F90" t="s">
        <v>115</v>
      </c>
      <c r="G90">
        <v>58870</v>
      </c>
      <c r="H90">
        <v>56996</v>
      </c>
      <c r="I90">
        <f>SUM(G90/H90)</f>
        <v>1.0328795003158115</v>
      </c>
    </row>
    <row r="91" spans="1:9" x14ac:dyDescent="0.2">
      <c r="A91" t="s">
        <v>75</v>
      </c>
      <c r="B91" s="1" t="s">
        <v>90</v>
      </c>
      <c r="C91" t="s">
        <v>69</v>
      </c>
      <c r="E91" t="s">
        <v>76</v>
      </c>
      <c r="F91" t="s">
        <v>77</v>
      </c>
      <c r="G91">
        <v>50283</v>
      </c>
      <c r="H91">
        <v>48317</v>
      </c>
      <c r="I91">
        <f>SUM(G91/H91)</f>
        <v>1.0406896123517602</v>
      </c>
    </row>
    <row r="92" spans="1:9" x14ac:dyDescent="0.2">
      <c r="A92" t="s">
        <v>190</v>
      </c>
      <c r="B92" s="1" t="s">
        <v>90</v>
      </c>
      <c r="C92" t="s">
        <v>189</v>
      </c>
      <c r="D92" t="s">
        <v>62</v>
      </c>
      <c r="E92" t="s">
        <v>192</v>
      </c>
      <c r="F92" t="s">
        <v>193</v>
      </c>
      <c r="G92">
        <v>28042</v>
      </c>
      <c r="H92">
        <v>26862</v>
      </c>
      <c r="I92">
        <f>SUM(G92/H92)</f>
        <v>1.0439282257464075</v>
      </c>
    </row>
    <row r="93" spans="1:9" x14ac:dyDescent="0.2">
      <c r="A93" t="s">
        <v>270</v>
      </c>
      <c r="B93" s="1" t="s">
        <v>90</v>
      </c>
      <c r="C93" t="s">
        <v>69</v>
      </c>
      <c r="E93" t="s">
        <v>271</v>
      </c>
      <c r="F93" t="s">
        <v>272</v>
      </c>
      <c r="G93">
        <v>19614</v>
      </c>
      <c r="H93">
        <v>18783</v>
      </c>
      <c r="I93">
        <f>SUM(G93/H93)</f>
        <v>1.0442421338444339</v>
      </c>
    </row>
    <row r="94" spans="1:9" x14ac:dyDescent="0.2">
      <c r="A94" t="s">
        <v>233</v>
      </c>
      <c r="B94" s="1" t="s">
        <v>90</v>
      </c>
      <c r="C94" t="s">
        <v>69</v>
      </c>
      <c r="E94" t="s">
        <v>237</v>
      </c>
      <c r="F94" t="s">
        <v>238</v>
      </c>
      <c r="G94">
        <v>29266</v>
      </c>
      <c r="H94">
        <v>27785</v>
      </c>
      <c r="I94">
        <f>SUM(G94/H94)</f>
        <v>1.0533021414432249</v>
      </c>
    </row>
    <row r="95" spans="1:9" x14ac:dyDescent="0.2">
      <c r="A95" t="s">
        <v>264</v>
      </c>
      <c r="B95" s="1" t="s">
        <v>90</v>
      </c>
      <c r="C95" t="s">
        <v>69</v>
      </c>
      <c r="E95" t="s">
        <v>265</v>
      </c>
      <c r="F95" t="s">
        <v>266</v>
      </c>
      <c r="G95">
        <v>51831</v>
      </c>
      <c r="H95">
        <v>48446</v>
      </c>
      <c r="I95">
        <f>SUM(G95/H95)</f>
        <v>1.0698716096272138</v>
      </c>
    </row>
    <row r="96" spans="1:9" x14ac:dyDescent="0.2">
      <c r="A96" t="s">
        <v>171</v>
      </c>
      <c r="B96" s="1" t="s">
        <v>90</v>
      </c>
      <c r="C96" t="s">
        <v>69</v>
      </c>
      <c r="E96" t="s">
        <v>172</v>
      </c>
      <c r="F96" t="s">
        <v>173</v>
      </c>
      <c r="G96">
        <v>65163</v>
      </c>
      <c r="H96">
        <v>57563</v>
      </c>
      <c r="I96">
        <f>SUM(G96/H96)</f>
        <v>1.1320292549033233</v>
      </c>
    </row>
    <row r="97" spans="1:9" x14ac:dyDescent="0.2">
      <c r="A97" t="s">
        <v>25</v>
      </c>
      <c r="B97" s="1" t="s">
        <v>90</v>
      </c>
      <c r="C97" t="s">
        <v>69</v>
      </c>
      <c r="E97" t="s">
        <v>33</v>
      </c>
      <c r="F97" t="s">
        <v>34</v>
      </c>
      <c r="G97">
        <v>7072</v>
      </c>
      <c r="H97">
        <v>6226</v>
      </c>
      <c r="I97">
        <f>SUM(G97/H97)</f>
        <v>1.1358817860584645</v>
      </c>
    </row>
    <row r="98" spans="1:9" x14ac:dyDescent="0.2">
      <c r="A98" t="s">
        <v>68</v>
      </c>
      <c r="B98" s="1" t="s">
        <v>90</v>
      </c>
      <c r="C98" t="s">
        <v>69</v>
      </c>
      <c r="E98" t="s">
        <v>70</v>
      </c>
      <c r="F98" t="s">
        <v>71</v>
      </c>
      <c r="G98">
        <v>24983</v>
      </c>
      <c r="H98">
        <v>21382</v>
      </c>
      <c r="I98">
        <f>SUM(G98/H98)</f>
        <v>1.1684126835656159</v>
      </c>
    </row>
    <row r="99" spans="1:9" x14ac:dyDescent="0.2">
      <c r="A99" t="s">
        <v>206</v>
      </c>
      <c r="B99" s="1" t="s">
        <v>90</v>
      </c>
      <c r="C99" t="s">
        <v>69</v>
      </c>
      <c r="E99" t="s">
        <v>207</v>
      </c>
      <c r="F99" t="s">
        <v>208</v>
      </c>
      <c r="G99">
        <v>18248</v>
      </c>
      <c r="H99">
        <v>15595</v>
      </c>
      <c r="I99">
        <f>SUM(G99/H99)</f>
        <v>1.1701186277653095</v>
      </c>
    </row>
    <row r="100" spans="1:9" x14ac:dyDescent="0.2">
      <c r="A100" t="s">
        <v>267</v>
      </c>
      <c r="B100" s="1" t="s">
        <v>90</v>
      </c>
      <c r="C100" t="s">
        <v>69</v>
      </c>
      <c r="E100" t="s">
        <v>268</v>
      </c>
      <c r="F100" t="s">
        <v>269</v>
      </c>
      <c r="G100">
        <v>16346</v>
      </c>
      <c r="H100">
        <v>13495</v>
      </c>
      <c r="I100">
        <f>SUM(G100/H100)</f>
        <v>1.2112634309003334</v>
      </c>
    </row>
    <row r="101" spans="1:9" x14ac:dyDescent="0.2">
      <c r="A101" t="s">
        <v>261</v>
      </c>
      <c r="B101" s="1" t="s">
        <v>88</v>
      </c>
      <c r="C101" t="s">
        <v>62</v>
      </c>
      <c r="D101" t="s">
        <v>119</v>
      </c>
      <c r="E101" t="s">
        <v>262</v>
      </c>
      <c r="F101" t="s">
        <v>263</v>
      </c>
      <c r="G101">
        <v>31957</v>
      </c>
      <c r="H101">
        <v>26263</v>
      </c>
      <c r="I101">
        <f>SUM(G101/H101)</f>
        <v>1.2168069146708296</v>
      </c>
    </row>
    <row r="102" spans="1:9" x14ac:dyDescent="0.2">
      <c r="A102" t="s">
        <v>85</v>
      </c>
      <c r="B102" s="1" t="s">
        <v>88</v>
      </c>
      <c r="E102" t="s">
        <v>97</v>
      </c>
      <c r="F102" t="s">
        <v>98</v>
      </c>
      <c r="G102">
        <v>47413</v>
      </c>
      <c r="H102">
        <v>38438</v>
      </c>
      <c r="I102">
        <f>SUM(G102/H102)</f>
        <v>1.2334928976533639</v>
      </c>
    </row>
    <row r="103" spans="1:9" x14ac:dyDescent="0.2">
      <c r="A103" t="s">
        <v>175</v>
      </c>
      <c r="B103" s="1" t="s">
        <v>90</v>
      </c>
      <c r="E103" t="s">
        <v>181</v>
      </c>
      <c r="F103" t="s">
        <v>182</v>
      </c>
      <c r="G103">
        <v>35691</v>
      </c>
      <c r="H103">
        <v>27603</v>
      </c>
      <c r="I103">
        <f>SUM(G103/H103)</f>
        <v>1.2930116291707423</v>
      </c>
    </row>
    <row r="104" spans="1:9" x14ac:dyDescent="0.2">
      <c r="A104" t="s">
        <v>212</v>
      </c>
      <c r="B104" s="1" t="s">
        <v>90</v>
      </c>
      <c r="C104" t="s">
        <v>69</v>
      </c>
      <c r="E104" t="s">
        <v>213</v>
      </c>
      <c r="F104" t="s">
        <v>214</v>
      </c>
      <c r="G104">
        <v>25742</v>
      </c>
      <c r="H104">
        <v>18590</v>
      </c>
      <c r="I104">
        <f>SUM(G104/H104)</f>
        <v>1.384722969338354</v>
      </c>
    </row>
    <row r="105" spans="1:9" x14ac:dyDescent="0.2">
      <c r="A105" t="s">
        <v>72</v>
      </c>
      <c r="B105" s="1" t="s">
        <v>90</v>
      </c>
      <c r="C105" t="s">
        <v>69</v>
      </c>
      <c r="E105" t="s">
        <v>73</v>
      </c>
      <c r="F105" t="s">
        <v>74</v>
      </c>
      <c r="G105">
        <v>75243</v>
      </c>
      <c r="H105">
        <v>52692</v>
      </c>
      <c r="I105">
        <f>SUM(G105/H105)</f>
        <v>1.4279776816214986</v>
      </c>
    </row>
    <row r="106" spans="1:9" x14ac:dyDescent="0.2">
      <c r="A106" t="s">
        <v>242</v>
      </c>
      <c r="B106" s="1" t="s">
        <v>88</v>
      </c>
      <c r="C106" t="s">
        <v>62</v>
      </c>
      <c r="E106" t="s">
        <v>239</v>
      </c>
      <c r="F106" t="s">
        <v>240</v>
      </c>
      <c r="G106">
        <v>30602</v>
      </c>
      <c r="H106">
        <v>18906</v>
      </c>
      <c r="I106">
        <f>SUM(G106/H106)</f>
        <v>1.6186395853168307</v>
      </c>
    </row>
    <row r="107" spans="1:9" x14ac:dyDescent="0.2">
      <c r="A107" t="s">
        <v>61</v>
      </c>
      <c r="B107" s="1" t="s">
        <v>90</v>
      </c>
      <c r="C107" t="s">
        <v>62</v>
      </c>
      <c r="D107" t="s">
        <v>92</v>
      </c>
      <c r="E107" t="s">
        <v>63</v>
      </c>
      <c r="F107" t="s">
        <v>64</v>
      </c>
      <c r="G107">
        <v>27876</v>
      </c>
      <c r="H107">
        <v>14032</v>
      </c>
      <c r="I107">
        <f>SUM(G107/H107)</f>
        <v>1.9866020524515393</v>
      </c>
    </row>
    <row r="108" spans="1:9" x14ac:dyDescent="0.2">
      <c r="A108" s="4" t="s">
        <v>300</v>
      </c>
      <c r="B108" s="1" t="s">
        <v>90</v>
      </c>
      <c r="E108" t="s">
        <v>301</v>
      </c>
      <c r="F108" t="s">
        <v>302</v>
      </c>
      <c r="G108">
        <v>59760</v>
      </c>
      <c r="H108">
        <v>29500</v>
      </c>
      <c r="I108">
        <f>SUM(G108/H108)</f>
        <v>2.0257627118644068</v>
      </c>
    </row>
    <row r="109" spans="1:9" x14ac:dyDescent="0.2">
      <c r="A109" t="s">
        <v>65</v>
      </c>
      <c r="B109" s="1" t="s">
        <v>94</v>
      </c>
      <c r="C109" t="s">
        <v>62</v>
      </c>
      <c r="D109" t="s">
        <v>92</v>
      </c>
      <c r="E109" t="s">
        <v>66</v>
      </c>
      <c r="F109" t="s">
        <v>67</v>
      </c>
      <c r="G109">
        <v>28104</v>
      </c>
      <c r="H109">
        <v>10771</v>
      </c>
      <c r="I109">
        <f>SUM(G109/H109)</f>
        <v>2.6092284838919322</v>
      </c>
    </row>
    <row r="110" spans="1:9" x14ac:dyDescent="0.2">
      <c r="A110" t="s">
        <v>1</v>
      </c>
      <c r="B110" s="1" t="s">
        <v>90</v>
      </c>
      <c r="C110" t="s">
        <v>15</v>
      </c>
      <c r="D110" t="s">
        <v>49</v>
      </c>
      <c r="E110" t="s">
        <v>47</v>
      </c>
      <c r="F110" t="s">
        <v>48</v>
      </c>
      <c r="G110">
        <v>1115</v>
      </c>
      <c r="H110">
        <v>7948</v>
      </c>
      <c r="I110" t="e">
        <f>SUM(#REF!/H110)</f>
        <v>#REF!</v>
      </c>
    </row>
  </sheetData>
  <sortState xmlns:xlrd2="http://schemas.microsoft.com/office/spreadsheetml/2017/richdata2" ref="A2:I111">
    <sortCondition ref="I1"/>
  </sortState>
  <conditionalFormatting sqref="H1:H1048576">
    <cfRule type="cellIs" dxfId="0" priority="1" operator="greaterThan">
      <formula>70000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4CAF-BA96-9543-AD96-8E03B4E764CA}">
  <dimension ref="A1:B8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t="s">
        <v>108</v>
      </c>
    </row>
    <row r="6" spans="1:2" x14ac:dyDescent="0.2">
      <c r="A6" t="s">
        <v>109</v>
      </c>
    </row>
    <row r="7" spans="1:2" x14ac:dyDescent="0.2">
      <c r="A7" t="s">
        <v>62</v>
      </c>
      <c r="B7" t="s">
        <v>93</v>
      </c>
    </row>
    <row r="8" spans="1:2" x14ac:dyDescent="0.2">
      <c r="B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Baum</dc:creator>
  <cp:lastModifiedBy>Mitchell Baum</cp:lastModifiedBy>
  <dcterms:created xsi:type="dcterms:W3CDTF">2019-08-22T12:08:41Z</dcterms:created>
  <dcterms:modified xsi:type="dcterms:W3CDTF">2019-09-01T06:18:37Z</dcterms:modified>
</cp:coreProperties>
</file>