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7bc981eb124341c/Ambiente de Trabalho/TESE_2024/DATASETS TESE/DATASET_ANSWERS/MMLU/"/>
    </mc:Choice>
  </mc:AlternateContent>
  <xr:revisionPtr revIDLastSave="320" documentId="11_2D69FDCE8F79A8D366075C52F3D742368447A3B9" xr6:coauthVersionLast="47" xr6:coauthVersionMax="47" xr10:uidLastSave="{7E636916-E889-4026-805B-CB2B10BB7EC0}"/>
  <bookViews>
    <workbookView minimized="1" xWindow="2120" yWindow="2120" windowWidth="14400" windowHeight="7360" xr2:uid="{00000000-000D-0000-FFFF-FFFF00000000}"/>
  </bookViews>
  <sheets>
    <sheet name="General Analysis" sheetId="1" r:id="rId1"/>
    <sheet name="Binomial Distribution" sheetId="2" r:id="rId2"/>
    <sheet name="BINOMIAL DIS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/>
  <c r="D15" i="2"/>
  <c r="E15" i="2"/>
  <c r="F15" i="2"/>
  <c r="G15" i="2"/>
  <c r="H15" i="2"/>
  <c r="I15" i="2"/>
  <c r="J15" i="2"/>
  <c r="K15" i="2"/>
  <c r="L15" i="2"/>
  <c r="M15" i="2"/>
  <c r="N15" i="2"/>
  <c r="C15" i="2"/>
  <c r="D14" i="2"/>
  <c r="E14" i="2"/>
  <c r="F14" i="2"/>
  <c r="G14" i="2"/>
  <c r="H14" i="2"/>
  <c r="I14" i="2"/>
  <c r="J14" i="2"/>
  <c r="K14" i="2"/>
  <c r="L14" i="2"/>
  <c r="M14" i="2"/>
  <c r="N14" i="2"/>
  <c r="C14" i="2"/>
  <c r="D13" i="2"/>
  <c r="E13" i="2"/>
  <c r="F13" i="2"/>
  <c r="G13" i="2"/>
  <c r="H13" i="2"/>
  <c r="I13" i="2"/>
  <c r="J13" i="2"/>
  <c r="K13" i="2"/>
  <c r="L13" i="2"/>
  <c r="M13" i="2"/>
  <c r="N13" i="2"/>
  <c r="C13" i="2"/>
  <c r="N12" i="2"/>
  <c r="M12" i="2"/>
  <c r="L12" i="2"/>
  <c r="K12" i="2"/>
  <c r="J12" i="2"/>
  <c r="I12" i="2"/>
  <c r="H12" i="2"/>
  <c r="G12" i="2"/>
  <c r="F12" i="2"/>
  <c r="E12" i="2"/>
  <c r="D12" i="2"/>
  <c r="C12" i="2"/>
  <c r="H11" i="1"/>
  <c r="G16" i="1"/>
  <c r="G12" i="1"/>
  <c r="G13" i="1"/>
  <c r="G14" i="1"/>
  <c r="G15" i="1"/>
  <c r="G11" i="1"/>
  <c r="H7" i="1"/>
  <c r="G7" i="1"/>
  <c r="H3" i="1"/>
  <c r="H4" i="1"/>
  <c r="H5" i="1"/>
  <c r="H6" i="1"/>
  <c r="G3" i="1"/>
  <c r="G4" i="1"/>
  <c r="G5" i="1"/>
  <c r="G6" i="1"/>
  <c r="G2" i="1"/>
  <c r="J7" i="1"/>
  <c r="I7" i="1"/>
  <c r="E7" i="1"/>
  <c r="F7" i="1"/>
  <c r="C7" i="1"/>
  <c r="D7" i="1"/>
  <c r="B7" i="1"/>
</calcChain>
</file>

<file path=xl/sharedStrings.xml><?xml version="1.0" encoding="utf-8"?>
<sst xmlns="http://schemas.openxmlformats.org/spreadsheetml/2006/main" count="99" uniqueCount="40">
  <si>
    <t>Subject</t>
  </si>
  <si>
    <t>History</t>
  </si>
  <si>
    <t>Law</t>
  </si>
  <si>
    <t>Logic</t>
  </si>
  <si>
    <t>Philosophy</t>
  </si>
  <si>
    <t>Psychology/Sociology</t>
  </si>
  <si>
    <t>Total Questions per Subject</t>
  </si>
  <si>
    <t>Correct Answers GPT-3.5</t>
  </si>
  <si>
    <t>Incorrect Answers GPT-3.5</t>
  </si>
  <si>
    <t>Unanswered Questions GPT-3.5</t>
  </si>
  <si>
    <t>Correct Answers GPT-4</t>
  </si>
  <si>
    <t>Incorrect Answers GPT-4</t>
  </si>
  <si>
    <t>Unanswered Questions GPT-4</t>
  </si>
  <si>
    <t>Correct Answers GPT-3.5 (%)</t>
  </si>
  <si>
    <t>Correct Answers GPT-4 (%)</t>
  </si>
  <si>
    <t>Total</t>
  </si>
  <si>
    <t>Performance Gain (%)</t>
  </si>
  <si>
    <t>Total Performance Gain (%)</t>
  </si>
  <si>
    <t xml:space="preserve">Average </t>
  </si>
  <si>
    <t>Best Subject GPT-3.5</t>
  </si>
  <si>
    <t>Worst Subject GPT-3.5</t>
  </si>
  <si>
    <t>Best Subject GPT-4</t>
  </si>
  <si>
    <t>Worst Subject GPT-4</t>
  </si>
  <si>
    <t>Name</t>
  </si>
  <si>
    <t>Number of Correct Answers</t>
  </si>
  <si>
    <t>Name of Subject w/ Most Unan. Questions</t>
  </si>
  <si>
    <t>Number of Unanswered Questions</t>
  </si>
  <si>
    <t>GPT-3.5</t>
  </si>
  <si>
    <t>GPT-4</t>
  </si>
  <si>
    <t>None</t>
  </si>
  <si>
    <t>Binomial Distribution Parameters</t>
  </si>
  <si>
    <t>𝑛</t>
  </si>
  <si>
    <t>𝑝</t>
  </si>
  <si>
    <t>𝑚𝑒𝑎𝑛 (𝜇)</t>
  </si>
  <si>
    <t>𝑣𝑎𝑟𝑖𝑎𝑛𝑐𝑒 (𝜎^2)</t>
  </si>
  <si>
    <t>𝑠𝑡𝑎𝑛𝑑𝑎𝑟𝑑 𝑑𝑒𝑣𝑖𝑎𝑡𝑖𝑜𝑛 (𝜎)</t>
  </si>
  <si>
    <t>All</t>
  </si>
  <si>
    <t>n</t>
  </si>
  <si>
    <t>p (for GPT-3.5)</t>
  </si>
  <si>
    <t>p (for GPT-4)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</si>
</sst>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%"/>
    <numFmt numFmtId="167" formatCode="0.00000"/>
    <numFmt numFmtId="171" formatCode="0.00000%"/>
    <numFmt numFmtId="172" formatCode="0.00000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1" fillId="0" borderId="4" xfId="0" applyFont="1" applyBorder="1" applyAlignment="1">
      <alignment horizontal="center"/>
    </xf>
    <xf numFmtId="0" fontId="0" fillId="0" borderId="9" xfId="0" applyBorder="1"/>
    <xf numFmtId="0" fontId="0" fillId="0" borderId="8" xfId="0" applyBorder="1"/>
    <xf numFmtId="0" fontId="1" fillId="0" borderId="10" xfId="0" applyFont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14" xfId="0" applyFont="1" applyBorder="1" applyAlignment="1">
      <alignment horizontal="center" vertical="center"/>
    </xf>
    <xf numFmtId="10" fontId="1" fillId="0" borderId="0" xfId="0" applyNumberFormat="1" applyFont="1" applyAlignment="1">
      <alignment horizontal="center"/>
    </xf>
    <xf numFmtId="10" fontId="0" fillId="0" borderId="2" xfId="0" applyNumberFormat="1" applyBorder="1"/>
    <xf numFmtId="10" fontId="0" fillId="0" borderId="0" xfId="0" applyNumberFormat="1"/>
    <xf numFmtId="10" fontId="0" fillId="0" borderId="6" xfId="0" applyNumberFormat="1" applyBorder="1"/>
    <xf numFmtId="0" fontId="1" fillId="0" borderId="13" xfId="0" applyFont="1" applyBorder="1" applyAlignment="1">
      <alignment horizontal="center" vertical="center"/>
    </xf>
    <xf numFmtId="10" fontId="1" fillId="0" borderId="9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10" fontId="1" fillId="0" borderId="17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5" xfId="0" applyBorder="1"/>
    <xf numFmtId="0" fontId="0" fillId="0" borderId="20" xfId="0" applyBorder="1"/>
    <xf numFmtId="0" fontId="0" fillId="0" borderId="16" xfId="0" applyBorder="1"/>
    <xf numFmtId="0" fontId="1" fillId="0" borderId="12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0" fontId="0" fillId="0" borderId="22" xfId="0" applyNumberFormat="1" applyBorder="1"/>
    <xf numFmtId="0" fontId="1" fillId="0" borderId="5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10" fontId="0" fillId="0" borderId="24" xfId="0" applyNumberFormat="1" applyBorder="1"/>
    <xf numFmtId="0" fontId="0" fillId="0" borderId="25" xfId="0" applyBorder="1"/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0" xfId="0" applyBorder="1"/>
    <xf numFmtId="164" fontId="0" fillId="0" borderId="9" xfId="0" applyNumberFormat="1" applyBorder="1"/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167" fontId="0" fillId="0" borderId="0" xfId="0" applyNumberFormat="1"/>
    <xf numFmtId="167" fontId="0" fillId="0" borderId="10" xfId="0" applyNumberFormat="1" applyBorder="1"/>
    <xf numFmtId="167" fontId="0" fillId="0" borderId="4" xfId="0" applyNumberFormat="1" applyBorder="1"/>
    <xf numFmtId="167" fontId="0" fillId="0" borderId="6" xfId="0" applyNumberFormat="1" applyBorder="1"/>
    <xf numFmtId="167" fontId="0" fillId="0" borderId="29" xfId="0" applyNumberFormat="1" applyBorder="1"/>
    <xf numFmtId="167" fontId="0" fillId="0" borderId="7" xfId="0" applyNumberFormat="1" applyBorder="1"/>
    <xf numFmtId="171" fontId="0" fillId="0" borderId="18" xfId="0" applyNumberFormat="1" applyBorder="1"/>
    <xf numFmtId="171" fontId="0" fillId="0" borderId="19" xfId="0" applyNumberFormat="1" applyBorder="1"/>
    <xf numFmtId="172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3877E"/>
      <color rgb="FF68B4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Correct Answers per</a:t>
            </a:r>
            <a:r>
              <a:rPr lang="en-US" baseline="0"/>
              <a:t> Subject in the MMLU Dataset</a:t>
            </a:r>
            <a:r>
              <a:rPr lang="en-US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GPT-3.5</c:v>
          </c:tx>
          <c:spPr>
            <a:solidFill>
              <a:srgbClr val="68B4AF"/>
            </a:solidFill>
            <a:ln>
              <a:noFill/>
            </a:ln>
            <a:effectLst/>
          </c:spPr>
          <c:invertIfNegative val="0"/>
          <c:cat>
            <c:strRef>
              <c:f>'General Analysis'!$A$2:$A$6</c:f>
              <c:strCache>
                <c:ptCount val="5"/>
                <c:pt idx="0">
                  <c:v>History</c:v>
                </c:pt>
                <c:pt idx="1">
                  <c:v>Law</c:v>
                </c:pt>
                <c:pt idx="2">
                  <c:v>Logic</c:v>
                </c:pt>
                <c:pt idx="3">
                  <c:v>Philosophy</c:v>
                </c:pt>
                <c:pt idx="4">
                  <c:v>Psychology/Sociology</c:v>
                </c:pt>
              </c:strCache>
            </c:strRef>
          </c:cat>
          <c:val>
            <c:numRef>
              <c:f>'General Analysis'!$C$2:$C$6</c:f>
              <c:numCache>
                <c:formatCode>General</c:formatCode>
                <c:ptCount val="5"/>
                <c:pt idx="0">
                  <c:v>54</c:v>
                </c:pt>
                <c:pt idx="1">
                  <c:v>45</c:v>
                </c:pt>
                <c:pt idx="2">
                  <c:v>45</c:v>
                </c:pt>
                <c:pt idx="3">
                  <c:v>42</c:v>
                </c:pt>
                <c:pt idx="4">
                  <c:v>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983-465E-AB1D-9028C2E43C87}"/>
            </c:ext>
          </c:extLst>
        </c:ser>
        <c:ser>
          <c:idx val="2"/>
          <c:order val="1"/>
          <c:tx>
            <c:v>GPT-4</c:v>
          </c:tx>
          <c:spPr>
            <a:solidFill>
              <a:srgbClr val="03877E"/>
            </a:solidFill>
            <a:ln>
              <a:noFill/>
            </a:ln>
            <a:effectLst/>
          </c:spPr>
          <c:invertIfNegative val="0"/>
          <c:cat>
            <c:strRef>
              <c:f>'General Analysis'!$A$2:$A$6</c:f>
              <c:strCache>
                <c:ptCount val="5"/>
                <c:pt idx="0">
                  <c:v>History</c:v>
                </c:pt>
                <c:pt idx="1">
                  <c:v>Law</c:v>
                </c:pt>
                <c:pt idx="2">
                  <c:v>Logic</c:v>
                </c:pt>
                <c:pt idx="3">
                  <c:v>Philosophy</c:v>
                </c:pt>
                <c:pt idx="4">
                  <c:v>Psychology/Sociology</c:v>
                </c:pt>
              </c:strCache>
            </c:strRef>
          </c:cat>
          <c:val>
            <c:numRef>
              <c:f>'General Analysis'!$D$2:$D$6</c:f>
              <c:numCache>
                <c:formatCode>General</c:formatCode>
                <c:ptCount val="5"/>
                <c:pt idx="0">
                  <c:v>69</c:v>
                </c:pt>
                <c:pt idx="1">
                  <c:v>54</c:v>
                </c:pt>
                <c:pt idx="2">
                  <c:v>56</c:v>
                </c:pt>
                <c:pt idx="3">
                  <c:v>71</c:v>
                </c:pt>
                <c:pt idx="4">
                  <c:v>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983-465E-AB1D-9028C2E43C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304623"/>
        <c:axId val="56313743"/>
      </c:barChart>
      <c:catAx>
        <c:axId val="56304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13743"/>
        <c:crosses val="autoZero"/>
        <c:auto val="1"/>
        <c:lblAlgn val="ctr"/>
        <c:lblOffset val="100"/>
        <c:noMultiLvlLbl val="0"/>
      </c:catAx>
      <c:valAx>
        <c:axId val="56313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046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428624</xdr:colOff>
      <xdr:row>8</xdr:row>
      <xdr:rowOff>161924</xdr:rowOff>
    </xdr:from>
    <xdr:to>
      <xdr:col>4</xdr:col>
      <xdr:colOff>622300</xdr:colOff>
      <xdr:row>26</xdr:row>
      <xdr:rowOff>50799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013D74-1D07-0A34-4267-3DC2EAB3D8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260350</xdr:colOff>
      <xdr:row>0</xdr:row>
      <xdr:rowOff>120650</xdr:rowOff>
    </xdr:from>
    <xdr:to>
      <xdr:col>8</xdr:col>
      <xdr:colOff>292100</xdr:colOff>
      <xdr:row>7</xdr:row>
      <xdr:rowOff>38100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3BA9055F-EB68-4C5E-B51D-922D932B94E8}"/>
                </a:ext>
              </a:extLst>
            </xdr:cNvPr>
            <xdr:cNvSpPr txBox="1"/>
          </xdr:nvSpPr>
          <xdr:spPr>
            <a:xfrm>
              <a:off x="260350" y="120650"/>
              <a:ext cx="6330950" cy="1206500"/>
            </a:xfrm>
            <a:prstGeom prst="rect">
              <a:avLst/>
            </a:prstGeom>
            <a:solidFill>
              <a:schemeClr val="lt1"/>
            </a:solidFill>
            <a:ln w="12700" cmpd="sng"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 b="1"/>
                <a:t>Theory</a:t>
              </a:r>
              <a:r>
                <a:rPr lang="en-US" sz="1100" b="1" baseline="0"/>
                <a:t> behind binomial distribution:</a:t>
              </a:r>
            </a:p>
            <a:p>
              <a:r>
                <a:rPr lang="en-US" sz="1100"/>
                <a:t>	</a:t>
              </a:r>
              <a14:m>
                <m:oMath xmlns:m="http://schemas.openxmlformats.org/officeDocument/2006/math">
                  <m:r>
                    <a:rPr lang="pt-PT" sz="1100" b="0" i="1">
                      <a:latin typeface="Cambria Math" panose="02040503050406030204" pitchFamily="18" charset="0"/>
                    </a:rPr>
                    <m:t>𝑋</m:t>
                  </m:r>
                  <m:r>
                    <a:rPr lang="pt-PT" sz="1100" b="0" i="1">
                      <a:latin typeface="Cambria Math" panose="02040503050406030204" pitchFamily="18" charset="0"/>
                    </a:rPr>
                    <m:t> ~ </m:t>
                  </m:r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𝐵</m:t>
                  </m:r>
                  <m:d>
                    <m:dPr>
                      <m:ctrlPr>
                        <a:rPr lang="pt-PT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dPr>
                    <m:e>
                      <m:r>
                        <a:rPr lang="pt-PT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𝑛</m:t>
                      </m:r>
                      <m:r>
                        <a:rPr lang="pt-PT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,</m:t>
                      </m:r>
                      <m:r>
                        <a:rPr lang="pt-PT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𝑝</m:t>
                      </m:r>
                    </m:e>
                  </m:d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,  </m:t>
                  </m:r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𝑤h𝑒𝑟𝑒</m:t>
                  </m:r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𝑝</m:t>
                  </m:r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𝑖𝑠</m:t>
                  </m:r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𝑡h𝑒</m:t>
                  </m:r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𝑝𝑟𝑜𝑏𝑎𝑏𝑖𝑙𝑖𝑡𝑦</m:t>
                  </m:r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𝑜𝑓</m:t>
                  </m:r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𝑠𝑢𝑐𝑐𝑒𝑠𝑠</m:t>
                  </m:r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𝑎𝑛𝑑</m:t>
                  </m:r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𝑛</m:t>
                  </m:r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𝑡h𝑒</m:t>
                  </m:r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𝑛𝑢𝑚𝑏𝑒𝑟</m:t>
                  </m:r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𝑜𝑓</m:t>
                  </m:r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𝑡𝑟𝑖𝑎𝑙𝑠</m:t>
                  </m:r>
                </m:oMath>
              </a14:m>
              <a:endParaRPr lang="en-US" sz="1100"/>
            </a:p>
            <a:p>
              <a:r>
                <a:rPr lang="en-US" sz="1100"/>
                <a:t>	</a:t>
              </a:r>
              <a14:m>
                <m:oMath xmlns:m="http://schemas.openxmlformats.org/officeDocument/2006/math">
                  <m:r>
                    <a:rPr lang="pt-PT" sz="1100" b="0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𝑚𝑒𝑎𝑛</m:t>
                  </m:r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: </m:t>
                  </m:r>
                  <m:r>
                    <a:rPr lang="en-US" sz="110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𝜇</m:t>
                  </m:r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=</m:t>
                  </m:r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𝑛𝑝</m:t>
                  </m:r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𝑚𝑒𝑎𝑛𝑖𝑛𝑔</m:t>
                  </m:r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𝑡h𝑎𝑡</m:t>
                  </m:r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𝑝</m:t>
                  </m:r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= </m:t>
                  </m:r>
                  <m:f>
                    <m:fPr>
                      <m:ctrlPr>
                        <a:rPr lang="pt-PT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fPr>
                    <m:num>
                      <m:r>
                        <a:rPr lang="pt-PT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𝜇</m:t>
                      </m:r>
                    </m:num>
                    <m:den>
                      <m:r>
                        <a:rPr lang="pt-PT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𝑛</m:t>
                      </m:r>
                    </m:den>
                  </m:f>
                </m:oMath>
              </a14:m>
              <a:r>
                <a:rPr lang="en-US" sz="1100"/>
                <a:t> </a:t>
              </a:r>
            </a:p>
            <a:p>
              <a:r>
                <a:rPr lang="en-US" sz="1100"/>
                <a:t>	</a:t>
              </a:r>
              <a14:m>
                <m:oMath xmlns:m="http://schemas.openxmlformats.org/officeDocument/2006/math">
                  <m:r>
                    <a:rPr lang="pt-PT" sz="1100" b="0" i="1">
                      <a:latin typeface="Cambria Math" panose="02040503050406030204" pitchFamily="18" charset="0"/>
                    </a:rPr>
                    <m:t>𝑚𝑒𝑑𝑖𝑎𝑛</m:t>
                  </m:r>
                  <m:r>
                    <a:rPr lang="pt-PT" sz="1100" b="0" i="1">
                      <a:latin typeface="Cambria Math" panose="02040503050406030204" pitchFamily="18" charset="0"/>
                    </a:rPr>
                    <m:t>= </m:t>
                  </m:r>
                  <m:r>
                    <a:rPr lang="pt-PT" sz="1100" b="0" i="1">
                      <a:latin typeface="Cambria Math" panose="02040503050406030204" pitchFamily="18" charset="0"/>
                    </a:rPr>
                    <m:t>𝑛𝑝</m:t>
                  </m:r>
                </m:oMath>
              </a14:m>
              <a:endParaRPr lang="pt-PT" sz="1100" b="0"/>
            </a:p>
            <a:p>
              <a:r>
                <a:rPr lang="pt-PT" sz="1100" b="0"/>
                <a:t>	</a:t>
              </a:r>
              <a14:m>
                <m:oMath xmlns:m="http://schemas.openxmlformats.org/officeDocument/2006/math">
                  <m:r>
                    <a:rPr lang="pt-PT" sz="1100" b="0" i="1">
                      <a:latin typeface="Cambria Math" panose="02040503050406030204" pitchFamily="18" charset="0"/>
                    </a:rPr>
                    <m:t>𝑣𝑎𝑟𝑖𝑎𝑛𝑐𝑒</m:t>
                  </m:r>
                  <m:r>
                    <a:rPr lang="pt-PT" sz="1100" b="0" i="1">
                      <a:latin typeface="Cambria Math" panose="02040503050406030204" pitchFamily="18" charset="0"/>
                    </a:rPr>
                    <m:t>: </m:t>
                  </m:r>
                  <m:sSup>
                    <m:sSupPr>
                      <m:ctrlPr>
                        <a:rPr lang="pt-PT" sz="11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pt-PT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𝜎</m:t>
                      </m:r>
                    </m:e>
                    <m:sup>
                      <m:r>
                        <a:rPr lang="pt-PT" sz="1100" b="0" i="1">
                          <a:latin typeface="Cambria Math" panose="02040503050406030204" pitchFamily="18" charset="0"/>
                        </a:rPr>
                        <m:t>2</m:t>
                      </m:r>
                    </m:sup>
                  </m:sSup>
                  <m:r>
                    <a:rPr lang="pt-PT" sz="1100" b="0" i="1">
                      <a:latin typeface="Cambria Math" panose="02040503050406030204" pitchFamily="18" charset="0"/>
                    </a:rPr>
                    <m:t>=</m:t>
                  </m:r>
                  <m:r>
                    <a:rPr lang="pt-PT" sz="1100" b="0" i="1">
                      <a:latin typeface="Cambria Math" panose="02040503050406030204" pitchFamily="18" charset="0"/>
                    </a:rPr>
                    <m:t>𝑛𝑝</m:t>
                  </m:r>
                  <m:d>
                    <m:dPr>
                      <m:ctrlPr>
                        <a:rPr lang="pt-PT" sz="1100" b="0" i="1">
                          <a:latin typeface="Cambria Math" panose="02040503050406030204" pitchFamily="18" charset="0"/>
                        </a:rPr>
                      </m:ctrlPr>
                    </m:dPr>
                    <m:e>
                      <m:r>
                        <a:rPr lang="pt-PT" sz="1100" b="0" i="1">
                          <a:latin typeface="Cambria Math" panose="02040503050406030204" pitchFamily="18" charset="0"/>
                        </a:rPr>
                        <m:t>1−</m:t>
                      </m:r>
                      <m:r>
                        <a:rPr lang="pt-PT" sz="1100" b="0" i="1">
                          <a:latin typeface="Cambria Math" panose="02040503050406030204" pitchFamily="18" charset="0"/>
                        </a:rPr>
                        <m:t>𝑝</m:t>
                      </m:r>
                    </m:e>
                  </m:d>
                </m:oMath>
              </a14:m>
              <a:endParaRPr lang="pt-PT" sz="1100" b="0"/>
            </a:p>
            <a:p>
              <a:r>
                <a:rPr lang="pt-PT" sz="1100" b="0"/>
                <a:t>	</a:t>
              </a:r>
              <a14:m>
                <m:oMath xmlns:m="http://schemas.openxmlformats.org/officeDocument/2006/math">
                  <m:r>
                    <a:rPr lang="pt-PT" sz="1100" b="0" i="1">
                      <a:latin typeface="Cambria Math" panose="02040503050406030204" pitchFamily="18" charset="0"/>
                    </a:rPr>
                    <m:t>𝑠𝑡𝑎𝑛𝑑𝑎𝑟𝑑</m:t>
                  </m:r>
                  <m:r>
                    <a:rPr lang="pt-PT" sz="1100" b="0" i="1">
                      <a:latin typeface="Cambria Math" panose="02040503050406030204" pitchFamily="18" charset="0"/>
                    </a:rPr>
                    <m:t> </m:t>
                  </m:r>
                  <m:r>
                    <a:rPr lang="pt-PT" sz="1100" b="0" i="1">
                      <a:latin typeface="Cambria Math" panose="02040503050406030204" pitchFamily="18" charset="0"/>
                    </a:rPr>
                    <m:t>𝑑𝑒𝑣𝑖𝑎𝑡𝑖𝑜𝑛</m:t>
                  </m:r>
                  <m:r>
                    <a:rPr lang="pt-PT" sz="1100" b="0" i="1">
                      <a:latin typeface="Cambria Math" panose="02040503050406030204" pitchFamily="18" charset="0"/>
                    </a:rPr>
                    <m:t>= </m:t>
                  </m:r>
                  <m:r>
                    <a:rPr lang="pt-P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𝜎</m:t>
                  </m:r>
                </m:oMath>
              </a14:m>
              <a:endParaRPr lang="pt-PT" sz="1100" b="0"/>
            </a:p>
            <a:p>
              <a:r>
                <a:rPr lang="en-US" sz="1100"/>
                <a:t>		c</a:t>
              </a:r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3BA9055F-EB68-4C5E-B51D-922D932B94E8}"/>
                </a:ext>
              </a:extLst>
            </xdr:cNvPr>
            <xdr:cNvSpPr txBox="1"/>
          </xdr:nvSpPr>
          <xdr:spPr>
            <a:xfrm>
              <a:off x="260350" y="120650"/>
              <a:ext cx="6330950" cy="1206500"/>
            </a:xfrm>
            <a:prstGeom prst="rect">
              <a:avLst/>
            </a:prstGeom>
            <a:solidFill>
              <a:schemeClr val="lt1"/>
            </a:solidFill>
            <a:ln w="12700" cmpd="sng"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 b="1"/>
                <a:t>Theory</a:t>
              </a:r>
              <a:r>
                <a:rPr lang="en-US" sz="1100" b="1" baseline="0"/>
                <a:t> behind binomial distribution:</a:t>
              </a:r>
            </a:p>
            <a:p>
              <a:r>
                <a:rPr lang="en-US" sz="1100"/>
                <a:t>	</a:t>
              </a:r>
              <a:r>
                <a:rPr lang="pt-PT" sz="1100" b="0" i="0">
                  <a:latin typeface="Cambria Math" panose="02040503050406030204" pitchFamily="18" charset="0"/>
                </a:rPr>
                <a:t>𝑋 ~ </a:t>
              </a:r>
              <a:r>
                <a:rPr lang="pt-PT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𝐵(𝑛,𝑝),  𝑤ℎ𝑒𝑟𝑒 𝑝 𝑖𝑠 𝑡ℎ𝑒 𝑝𝑟𝑜𝑏𝑎𝑏𝑖𝑙𝑖𝑡𝑦 𝑜𝑓 𝑠𝑢𝑐𝑐𝑒𝑠𝑠 𝑎𝑛𝑑 𝑛 𝑡ℎ𝑒 𝑛𝑢𝑚𝑏𝑒𝑟 𝑜𝑓 𝑡𝑟𝑖𝑎𝑙𝑠</a:t>
              </a:r>
              <a:endParaRPr lang="en-US" sz="1100"/>
            </a:p>
            <a:p>
              <a:r>
                <a:rPr lang="en-US" sz="1100"/>
                <a:t>	</a:t>
              </a:r>
              <a:r>
                <a:rPr lang="pt-PT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𝑚𝑒𝑎𝑛: 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</a:t>
              </a:r>
              <a:r>
                <a:rPr lang="pt-PT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=𝑛𝑝 𝑚𝑒𝑎𝑛𝑖𝑛𝑔 𝑡ℎ𝑎𝑡 𝑝=  𝜇/𝑛</a:t>
              </a:r>
              <a:r>
                <a:rPr lang="en-US" sz="1100"/>
                <a:t> </a:t>
              </a:r>
            </a:p>
            <a:p>
              <a:r>
                <a:rPr lang="en-US" sz="1100"/>
                <a:t>	</a:t>
              </a:r>
              <a:r>
                <a:rPr lang="pt-PT" sz="1100" b="0" i="0">
                  <a:latin typeface="Cambria Math" panose="02040503050406030204" pitchFamily="18" charset="0"/>
                </a:rPr>
                <a:t>𝑚𝑒𝑑𝑖𝑎𝑛= 𝑛𝑝</a:t>
              </a:r>
              <a:endParaRPr lang="pt-PT" sz="1100" b="0"/>
            </a:p>
            <a:p>
              <a:r>
                <a:rPr lang="pt-PT" sz="1100" b="0"/>
                <a:t>	</a:t>
              </a:r>
              <a:r>
                <a:rPr lang="pt-PT" sz="1100" b="0" i="0">
                  <a:latin typeface="Cambria Math" panose="02040503050406030204" pitchFamily="18" charset="0"/>
                </a:rPr>
                <a:t>𝑣𝑎𝑟𝑖𝑎𝑛𝑐𝑒: </a:t>
              </a:r>
              <a:r>
                <a:rPr lang="pt-PT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𝜎^</a:t>
              </a:r>
              <a:r>
                <a:rPr lang="pt-PT" sz="1100" b="0" i="0">
                  <a:latin typeface="Cambria Math" panose="02040503050406030204" pitchFamily="18" charset="0"/>
                </a:rPr>
                <a:t>2=𝑛𝑝(1−𝑝)</a:t>
              </a:r>
              <a:endParaRPr lang="pt-PT" sz="1100" b="0"/>
            </a:p>
            <a:p>
              <a:r>
                <a:rPr lang="pt-PT" sz="1100" b="0"/>
                <a:t>	</a:t>
              </a:r>
              <a:r>
                <a:rPr lang="pt-PT" sz="1100" b="0" i="0">
                  <a:latin typeface="Cambria Math" panose="02040503050406030204" pitchFamily="18" charset="0"/>
                </a:rPr>
                <a:t>𝑠𝑡𝑎𝑛𝑑𝑎𝑟𝑑 𝑑𝑒𝑣𝑖𝑎𝑡𝑖𝑜𝑛= </a:t>
              </a:r>
              <a:r>
                <a:rPr lang="pt-PT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</a:t>
              </a:r>
              <a:endParaRPr lang="pt-PT" sz="1100" b="0"/>
            </a:p>
            <a:p>
              <a:r>
                <a:rPr lang="en-US" sz="1100"/>
                <a:t>		c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topLeftCell="D1" workbookViewId="0">
      <selection activeCell="G11" sqref="G11:G16"/>
    </sheetView>
  </sheetViews>
  <sheetFormatPr defaultRowHeight="14.5" x14ac:dyDescent="0.35"/>
  <cols>
    <col min="1" max="1" width="18.6328125" bestFit="1" customWidth="1"/>
    <col min="2" max="2" width="24.1796875" bestFit="1" customWidth="1"/>
    <col min="3" max="3" width="21.81640625" bestFit="1" customWidth="1"/>
    <col min="4" max="4" width="20.1796875" bestFit="1" customWidth="1"/>
    <col min="5" max="5" width="23.1796875" bestFit="1" customWidth="1"/>
    <col min="6" max="6" width="21.6328125" bestFit="1" customWidth="1"/>
    <col min="7" max="7" width="36.6328125" style="17" bestFit="1" customWidth="1"/>
    <col min="8" max="8" width="30.08984375" bestFit="1" customWidth="1"/>
    <col min="9" max="9" width="27.6328125" bestFit="1" customWidth="1"/>
    <col min="10" max="10" width="25.1796875" bestFit="1" customWidth="1"/>
  </cols>
  <sheetData>
    <row r="1" spans="1:10" s="1" customFormat="1" ht="15" thickBot="1" x14ac:dyDescent="0.4">
      <c r="A1" s="10" t="s">
        <v>0</v>
      </c>
      <c r="B1" s="1" t="s">
        <v>6</v>
      </c>
      <c r="C1" s="1" t="s">
        <v>7</v>
      </c>
      <c r="D1" s="1" t="s">
        <v>10</v>
      </c>
      <c r="E1" s="1" t="s">
        <v>8</v>
      </c>
      <c r="F1" s="1" t="s">
        <v>11</v>
      </c>
      <c r="G1" s="15" t="s">
        <v>13</v>
      </c>
      <c r="H1" s="1" t="s">
        <v>14</v>
      </c>
      <c r="I1" s="1" t="s">
        <v>9</v>
      </c>
      <c r="J1" s="7" t="s">
        <v>12</v>
      </c>
    </row>
    <row r="2" spans="1:10" x14ac:dyDescent="0.35">
      <c r="A2" s="11" t="s">
        <v>1</v>
      </c>
      <c r="B2" s="2">
        <v>90</v>
      </c>
      <c r="C2" s="2">
        <v>54</v>
      </c>
      <c r="D2" s="2">
        <v>69</v>
      </c>
      <c r="E2" s="2">
        <v>36</v>
      </c>
      <c r="F2" s="2">
        <v>21</v>
      </c>
      <c r="G2" s="16">
        <f>C2/B2</f>
        <v>0.6</v>
      </c>
      <c r="H2" s="16">
        <f>D2/B2</f>
        <v>0.76666666666666672</v>
      </c>
      <c r="I2" s="2">
        <v>0</v>
      </c>
      <c r="J2" s="3">
        <v>2</v>
      </c>
    </row>
    <row r="3" spans="1:10" x14ac:dyDescent="0.35">
      <c r="A3" s="12" t="s">
        <v>2</v>
      </c>
      <c r="B3">
        <v>90</v>
      </c>
      <c r="C3">
        <v>45</v>
      </c>
      <c r="D3">
        <v>54</v>
      </c>
      <c r="E3">
        <v>45</v>
      </c>
      <c r="F3">
        <v>36</v>
      </c>
      <c r="G3" s="17">
        <f t="shared" ref="G3:G7" si="0">C3/B3</f>
        <v>0.5</v>
      </c>
      <c r="H3" s="17">
        <f t="shared" ref="H3:H7" si="1">D3/B3</f>
        <v>0.6</v>
      </c>
      <c r="I3">
        <v>0</v>
      </c>
      <c r="J3" s="4">
        <v>0</v>
      </c>
    </row>
    <row r="4" spans="1:10" x14ac:dyDescent="0.35">
      <c r="A4" s="12" t="s">
        <v>3</v>
      </c>
      <c r="B4">
        <v>90</v>
      </c>
      <c r="C4">
        <v>45</v>
      </c>
      <c r="D4">
        <v>56</v>
      </c>
      <c r="E4">
        <v>45</v>
      </c>
      <c r="F4">
        <v>34</v>
      </c>
      <c r="G4" s="17">
        <f t="shared" si="0"/>
        <v>0.5</v>
      </c>
      <c r="H4" s="17">
        <f t="shared" si="1"/>
        <v>0.62222222222222223</v>
      </c>
      <c r="I4">
        <v>0</v>
      </c>
      <c r="J4" s="4">
        <v>0</v>
      </c>
    </row>
    <row r="5" spans="1:10" x14ac:dyDescent="0.35">
      <c r="A5" s="12" t="s">
        <v>4</v>
      </c>
      <c r="B5">
        <v>90</v>
      </c>
      <c r="C5">
        <v>42</v>
      </c>
      <c r="D5">
        <v>71</v>
      </c>
      <c r="E5">
        <v>48</v>
      </c>
      <c r="F5">
        <v>19</v>
      </c>
      <c r="G5" s="17">
        <f t="shared" si="0"/>
        <v>0.46666666666666667</v>
      </c>
      <c r="H5" s="17">
        <f t="shared" si="1"/>
        <v>0.78888888888888886</v>
      </c>
      <c r="I5">
        <v>0</v>
      </c>
      <c r="J5" s="4">
        <v>1</v>
      </c>
    </row>
    <row r="6" spans="1:10" ht="15" thickBot="1" x14ac:dyDescent="0.4">
      <c r="A6" s="13" t="s">
        <v>5</v>
      </c>
      <c r="B6" s="5">
        <v>90</v>
      </c>
      <c r="C6" s="5">
        <v>66</v>
      </c>
      <c r="D6" s="5">
        <v>73</v>
      </c>
      <c r="E6" s="5">
        <v>24</v>
      </c>
      <c r="F6" s="5">
        <v>17</v>
      </c>
      <c r="G6" s="18">
        <f t="shared" si="0"/>
        <v>0.73333333333333328</v>
      </c>
      <c r="H6" s="18">
        <f t="shared" si="1"/>
        <v>0.81111111111111112</v>
      </c>
      <c r="I6" s="5">
        <v>0</v>
      </c>
      <c r="J6" s="6">
        <v>0</v>
      </c>
    </row>
    <row r="7" spans="1:10" ht="15" thickBot="1" x14ac:dyDescent="0.4">
      <c r="A7" s="14" t="s">
        <v>15</v>
      </c>
      <c r="B7" s="8">
        <f>SUM(B2:B6)</f>
        <v>450</v>
      </c>
      <c r="C7" s="8">
        <f t="shared" ref="C7:D7" si="2">SUM(C2:C6)</f>
        <v>252</v>
      </c>
      <c r="D7" s="8">
        <f t="shared" si="2"/>
        <v>323</v>
      </c>
      <c r="E7" s="8">
        <f>SUM(E2:E6)</f>
        <v>198</v>
      </c>
      <c r="F7" s="8">
        <f t="shared" ref="F7" si="3">SUM(F2:F6)</f>
        <v>127</v>
      </c>
      <c r="G7" s="44">
        <f t="shared" si="0"/>
        <v>0.56000000000000005</v>
      </c>
      <c r="H7" s="44">
        <f t="shared" si="1"/>
        <v>0.71777777777777774</v>
      </c>
      <c r="I7" s="8">
        <f>SUM(I2:I6)</f>
        <v>0</v>
      </c>
      <c r="J7" s="9">
        <f>SUM(J2:J6)</f>
        <v>3</v>
      </c>
    </row>
    <row r="9" spans="1:10" ht="15" thickBot="1" x14ac:dyDescent="0.4"/>
    <row r="10" spans="1:10" ht="15" thickBot="1" x14ac:dyDescent="0.4">
      <c r="F10" s="22" t="s">
        <v>0</v>
      </c>
      <c r="G10" s="23" t="s">
        <v>16</v>
      </c>
      <c r="H10" s="24" t="s">
        <v>17</v>
      </c>
    </row>
    <row r="11" spans="1:10" ht="15" thickBot="1" x14ac:dyDescent="0.4">
      <c r="F11" s="12" t="s">
        <v>1</v>
      </c>
      <c r="G11" s="57">
        <f>(H2-G2)/G2</f>
        <v>0.2777777777777779</v>
      </c>
      <c r="H11" s="59">
        <f>(H7-G7)/G7</f>
        <v>0.28174603174603158</v>
      </c>
    </row>
    <row r="12" spans="1:10" x14ac:dyDescent="0.35">
      <c r="F12" s="12" t="s">
        <v>2</v>
      </c>
      <c r="G12" s="57">
        <f>(H3-G3)/G3</f>
        <v>0.19999999999999996</v>
      </c>
    </row>
    <row r="13" spans="1:10" x14ac:dyDescent="0.35">
      <c r="F13" s="12" t="s">
        <v>3</v>
      </c>
      <c r="G13" s="57">
        <f>(H4-G4)/G4</f>
        <v>0.24444444444444446</v>
      </c>
    </row>
    <row r="14" spans="1:10" x14ac:dyDescent="0.35">
      <c r="F14" s="12" t="s">
        <v>4</v>
      </c>
      <c r="G14" s="57">
        <f>(H5-G5)/G5</f>
        <v>0.69047619047619035</v>
      </c>
    </row>
    <row r="15" spans="1:10" ht="15" thickBot="1" x14ac:dyDescent="0.4">
      <c r="F15" s="13" t="s">
        <v>5</v>
      </c>
      <c r="G15" s="58">
        <f>(H6-G6)/G6</f>
        <v>0.10606060606060615</v>
      </c>
    </row>
    <row r="16" spans="1:10" ht="15" thickBot="1" x14ac:dyDescent="0.4">
      <c r="F16" s="19" t="s">
        <v>18</v>
      </c>
      <c r="G16" s="58">
        <f>AVERAGE(G11:G15)</f>
        <v>0.30375180375180377</v>
      </c>
    </row>
    <row r="17" spans="6:8" ht="15" thickBot="1" x14ac:dyDescent="0.4"/>
    <row r="18" spans="6:8" ht="15" thickBot="1" x14ac:dyDescent="0.4">
      <c r="F18" s="27"/>
      <c r="G18" s="20" t="s">
        <v>23</v>
      </c>
      <c r="H18" s="21" t="s">
        <v>24</v>
      </c>
    </row>
    <row r="19" spans="6:8" x14ac:dyDescent="0.35">
      <c r="F19" s="28" t="s">
        <v>19</v>
      </c>
      <c r="G19" s="17" t="s">
        <v>5</v>
      </c>
      <c r="H19" s="4">
        <v>66</v>
      </c>
    </row>
    <row r="20" spans="6:8" x14ac:dyDescent="0.35">
      <c r="F20" s="29" t="s">
        <v>21</v>
      </c>
      <c r="G20" s="31" t="s">
        <v>5</v>
      </c>
      <c r="H20" s="26">
        <v>73</v>
      </c>
    </row>
    <row r="21" spans="6:8" x14ac:dyDescent="0.35">
      <c r="F21" s="28" t="s">
        <v>20</v>
      </c>
      <c r="G21" s="17" t="s">
        <v>4</v>
      </c>
      <c r="H21" s="4">
        <v>42</v>
      </c>
    </row>
    <row r="22" spans="6:8" ht="15" thickBot="1" x14ac:dyDescent="0.4">
      <c r="F22" s="30" t="s">
        <v>22</v>
      </c>
      <c r="G22" s="18" t="s">
        <v>2</v>
      </c>
      <c r="H22" s="6">
        <v>54</v>
      </c>
    </row>
    <row r="23" spans="6:8" ht="15" thickBot="1" x14ac:dyDescent="0.4"/>
    <row r="24" spans="6:8" ht="15" thickBot="1" x14ac:dyDescent="0.4">
      <c r="F24" s="25"/>
      <c r="G24" s="20" t="s">
        <v>25</v>
      </c>
      <c r="H24" s="21" t="s">
        <v>26</v>
      </c>
    </row>
    <row r="25" spans="6:8" x14ac:dyDescent="0.35">
      <c r="F25" s="33" t="s">
        <v>27</v>
      </c>
      <c r="G25" s="34" t="s">
        <v>29</v>
      </c>
      <c r="H25" s="35">
        <v>0</v>
      </c>
    </row>
    <row r="26" spans="6:8" ht="15" thickBot="1" x14ac:dyDescent="0.4">
      <c r="F26" s="32" t="s">
        <v>28</v>
      </c>
      <c r="G26" s="18" t="s">
        <v>1</v>
      </c>
      <c r="H26" s="6">
        <v>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4F919-34ED-4F19-85D6-674CA4017EFE}">
  <dimension ref="B8:N39"/>
  <sheetViews>
    <sheetView topLeftCell="A27" workbookViewId="0">
      <selection activeCell="B27" sqref="B27:H39"/>
    </sheetView>
  </sheetViews>
  <sheetFormatPr defaultRowHeight="14.5" x14ac:dyDescent="0.35"/>
  <cols>
    <col min="2" max="2" width="29.08984375" bestFit="1" customWidth="1"/>
    <col min="3" max="10" width="9.36328125" bestFit="1" customWidth="1"/>
    <col min="11" max="11" width="9.7265625" customWidth="1"/>
    <col min="12" max="12" width="10.6328125" customWidth="1"/>
    <col min="13" max="14" width="9.36328125" bestFit="1" customWidth="1"/>
  </cols>
  <sheetData>
    <row r="8" spans="2:14" ht="15" thickBot="1" x14ac:dyDescent="0.4">
      <c r="M8" s="5"/>
      <c r="N8" s="5"/>
    </row>
    <row r="9" spans="2:14" x14ac:dyDescent="0.35">
      <c r="B9" s="47" t="s">
        <v>30</v>
      </c>
      <c r="C9" s="49" t="s">
        <v>1</v>
      </c>
      <c r="D9" s="50"/>
      <c r="E9" s="49" t="s">
        <v>2</v>
      </c>
      <c r="F9" s="50"/>
      <c r="G9" s="49" t="s">
        <v>3</v>
      </c>
      <c r="H9" s="50"/>
      <c r="I9" s="49" t="s">
        <v>4</v>
      </c>
      <c r="J9" s="50"/>
      <c r="K9" s="49" t="s">
        <v>5</v>
      </c>
      <c r="L9" s="50"/>
      <c r="M9" s="45" t="s">
        <v>36</v>
      </c>
      <c r="N9" s="46"/>
    </row>
    <row r="10" spans="2:14" ht="15" thickBot="1" x14ac:dyDescent="0.4">
      <c r="B10" s="48"/>
      <c r="C10" s="39" t="s">
        <v>27</v>
      </c>
      <c r="D10" s="42" t="s">
        <v>28</v>
      </c>
      <c r="E10" s="40" t="s">
        <v>27</v>
      </c>
      <c r="F10" s="42" t="s">
        <v>28</v>
      </c>
      <c r="G10" s="40" t="s">
        <v>27</v>
      </c>
      <c r="H10" s="42" t="s">
        <v>28</v>
      </c>
      <c r="I10" s="40" t="s">
        <v>27</v>
      </c>
      <c r="J10" s="42" t="s">
        <v>28</v>
      </c>
      <c r="K10" s="40" t="s">
        <v>27</v>
      </c>
      <c r="L10" s="42" t="s">
        <v>28</v>
      </c>
      <c r="M10" s="40" t="s">
        <v>27</v>
      </c>
      <c r="N10" s="41" t="s">
        <v>28</v>
      </c>
    </row>
    <row r="11" spans="2:14" x14ac:dyDescent="0.35">
      <c r="B11" s="37" t="s">
        <v>31</v>
      </c>
      <c r="C11">
        <v>90</v>
      </c>
      <c r="D11" s="43">
        <v>90</v>
      </c>
      <c r="E11">
        <v>90</v>
      </c>
      <c r="F11" s="43">
        <v>90</v>
      </c>
      <c r="G11">
        <v>90</v>
      </c>
      <c r="H11" s="43">
        <v>90</v>
      </c>
      <c r="I11">
        <v>90</v>
      </c>
      <c r="J11" s="43">
        <v>90</v>
      </c>
      <c r="K11">
        <v>90</v>
      </c>
      <c r="L11" s="43">
        <v>90</v>
      </c>
      <c r="M11">
        <v>450</v>
      </c>
      <c r="N11" s="4">
        <v>450</v>
      </c>
    </row>
    <row r="12" spans="2:14" x14ac:dyDescent="0.35">
      <c r="B12" s="37" t="s">
        <v>32</v>
      </c>
      <c r="C12" s="51">
        <f>'General Analysis'!C2/'General Analysis'!B2</f>
        <v>0.6</v>
      </c>
      <c r="D12" s="52">
        <f>'General Analysis'!D2/'General Analysis'!B2</f>
        <v>0.76666666666666672</v>
      </c>
      <c r="E12" s="51">
        <f>'General Analysis'!C3/'General Analysis'!B3</f>
        <v>0.5</v>
      </c>
      <c r="F12" s="52">
        <f>'General Analysis'!D3/'General Analysis'!B3</f>
        <v>0.6</v>
      </c>
      <c r="G12" s="51">
        <f>'General Analysis'!C4/'General Analysis'!B4</f>
        <v>0.5</v>
      </c>
      <c r="H12" s="52">
        <f>'General Analysis'!D4/'General Analysis'!B4</f>
        <v>0.62222222222222223</v>
      </c>
      <c r="I12" s="51">
        <f>'General Analysis'!C5/'General Analysis'!B5</f>
        <v>0.46666666666666667</v>
      </c>
      <c r="J12" s="52">
        <f>'General Analysis'!D5/'General Analysis'!B5</f>
        <v>0.78888888888888886</v>
      </c>
      <c r="K12" s="51">
        <f>'General Analysis'!C6/'General Analysis'!B6</f>
        <v>0.73333333333333328</v>
      </c>
      <c r="L12" s="52">
        <f>'General Analysis'!D6/'General Analysis'!B6</f>
        <v>0.81111111111111112</v>
      </c>
      <c r="M12" s="51">
        <f>'General Analysis'!C7/'General Analysis'!B7</f>
        <v>0.56000000000000005</v>
      </c>
      <c r="N12" s="53">
        <f>'General Analysis'!D7/'General Analysis'!B7</f>
        <v>0.71777777777777774</v>
      </c>
    </row>
    <row r="13" spans="2:14" x14ac:dyDescent="0.35">
      <c r="B13" s="37" t="s">
        <v>33</v>
      </c>
      <c r="C13">
        <f>C11*C12</f>
        <v>54</v>
      </c>
      <c r="D13" s="43">
        <f t="shared" ref="D13:N13" si="0">D11*D12</f>
        <v>69</v>
      </c>
      <c r="E13">
        <f t="shared" si="0"/>
        <v>45</v>
      </c>
      <c r="F13" s="43">
        <f t="shared" si="0"/>
        <v>54</v>
      </c>
      <c r="G13">
        <f t="shared" si="0"/>
        <v>45</v>
      </c>
      <c r="H13" s="43">
        <f t="shared" si="0"/>
        <v>56</v>
      </c>
      <c r="I13">
        <f t="shared" si="0"/>
        <v>42</v>
      </c>
      <c r="J13" s="43">
        <f t="shared" si="0"/>
        <v>71</v>
      </c>
      <c r="K13">
        <f t="shared" si="0"/>
        <v>66</v>
      </c>
      <c r="L13" s="43">
        <f t="shared" si="0"/>
        <v>73</v>
      </c>
      <c r="M13">
        <f t="shared" si="0"/>
        <v>252.00000000000003</v>
      </c>
      <c r="N13" s="4">
        <f t="shared" si="0"/>
        <v>323</v>
      </c>
    </row>
    <row r="14" spans="2:14" x14ac:dyDescent="0.35">
      <c r="B14" s="37" t="s">
        <v>34</v>
      </c>
      <c r="C14" s="51">
        <f>C11*C12*(1-C12)</f>
        <v>21.6</v>
      </c>
      <c r="D14" s="52">
        <f t="shared" ref="D14:N14" si="1">D11*D12*(1-D12)</f>
        <v>16.099999999999998</v>
      </c>
      <c r="E14" s="51">
        <f t="shared" si="1"/>
        <v>22.5</v>
      </c>
      <c r="F14" s="52">
        <f t="shared" si="1"/>
        <v>21.6</v>
      </c>
      <c r="G14" s="51">
        <f t="shared" si="1"/>
        <v>22.5</v>
      </c>
      <c r="H14" s="52">
        <f t="shared" si="1"/>
        <v>21.155555555555555</v>
      </c>
      <c r="I14" s="51">
        <f t="shared" si="1"/>
        <v>22.4</v>
      </c>
      <c r="J14" s="52">
        <f t="shared" si="1"/>
        <v>14.988888888888891</v>
      </c>
      <c r="K14" s="51">
        <f t="shared" si="1"/>
        <v>17.600000000000005</v>
      </c>
      <c r="L14" s="52">
        <f t="shared" si="1"/>
        <v>13.788888888888888</v>
      </c>
      <c r="M14" s="51">
        <f t="shared" si="1"/>
        <v>110.88</v>
      </c>
      <c r="N14" s="53">
        <f t="shared" si="1"/>
        <v>91.157777777777795</v>
      </c>
    </row>
    <row r="15" spans="2:14" ht="15" thickBot="1" x14ac:dyDescent="0.4">
      <c r="B15" s="36" t="s">
        <v>35</v>
      </c>
      <c r="C15" s="54">
        <f>SQRT(C14)</f>
        <v>4.6475800154489004</v>
      </c>
      <c r="D15" s="55">
        <f t="shared" ref="D15:N15" si="2">SQRT(D14)</f>
        <v>4.0124805295477755</v>
      </c>
      <c r="E15" s="54">
        <f t="shared" si="2"/>
        <v>4.7434164902525691</v>
      </c>
      <c r="F15" s="55">
        <f t="shared" si="2"/>
        <v>4.6475800154489004</v>
      </c>
      <c r="G15" s="54">
        <f t="shared" si="2"/>
        <v>4.7434164902525691</v>
      </c>
      <c r="H15" s="55">
        <f t="shared" si="2"/>
        <v>4.5995168828427575</v>
      </c>
      <c r="I15" s="54">
        <f t="shared" si="2"/>
        <v>4.7328638264796927</v>
      </c>
      <c r="J15" s="55">
        <f t="shared" si="2"/>
        <v>3.8715486421958967</v>
      </c>
      <c r="K15" s="54">
        <f t="shared" si="2"/>
        <v>4.1952353926806065</v>
      </c>
      <c r="L15" s="55">
        <f t="shared" si="2"/>
        <v>3.7133393177689658</v>
      </c>
      <c r="M15" s="54">
        <f t="shared" si="2"/>
        <v>10.529957264870546</v>
      </c>
      <c r="N15" s="56">
        <f t="shared" si="2"/>
        <v>9.5476582352835493</v>
      </c>
    </row>
    <row r="27" spans="2:8" x14ac:dyDescent="0.35">
      <c r="B27" t="s">
        <v>30</v>
      </c>
      <c r="D27" t="s">
        <v>31</v>
      </c>
      <c r="E27" t="s">
        <v>32</v>
      </c>
      <c r="F27" t="s">
        <v>33</v>
      </c>
      <c r="G27" t="s">
        <v>34</v>
      </c>
      <c r="H27" t="s">
        <v>35</v>
      </c>
    </row>
    <row r="28" spans="2:8" x14ac:dyDescent="0.35">
      <c r="B28" t="s">
        <v>1</v>
      </c>
      <c r="C28" t="s">
        <v>27</v>
      </c>
      <c r="D28">
        <v>90</v>
      </c>
      <c r="E28">
        <v>0.6</v>
      </c>
      <c r="F28">
        <v>54</v>
      </c>
      <c r="G28">
        <v>21.6</v>
      </c>
      <c r="H28">
        <v>4.6475800154489004</v>
      </c>
    </row>
    <row r="29" spans="2:8" x14ac:dyDescent="0.35">
      <c r="C29" t="s">
        <v>28</v>
      </c>
      <c r="D29">
        <v>90</v>
      </c>
      <c r="E29">
        <v>0.76666666666666672</v>
      </c>
      <c r="F29">
        <v>69</v>
      </c>
      <c r="G29">
        <v>16.099999999999998</v>
      </c>
      <c r="H29">
        <v>4.0124805295477755</v>
      </c>
    </row>
    <row r="30" spans="2:8" x14ac:dyDescent="0.35">
      <c r="B30" t="s">
        <v>2</v>
      </c>
      <c r="C30" t="s">
        <v>27</v>
      </c>
      <c r="D30">
        <v>90</v>
      </c>
      <c r="E30">
        <v>0.5</v>
      </c>
      <c r="F30">
        <v>45</v>
      </c>
      <c r="G30">
        <v>22.5</v>
      </c>
      <c r="H30">
        <v>4.7434164902525691</v>
      </c>
    </row>
    <row r="31" spans="2:8" x14ac:dyDescent="0.35">
      <c r="C31" t="s">
        <v>28</v>
      </c>
      <c r="D31">
        <v>90</v>
      </c>
      <c r="E31">
        <v>0.6</v>
      </c>
      <c r="F31">
        <v>54</v>
      </c>
      <c r="G31">
        <v>21.6</v>
      </c>
      <c r="H31">
        <v>4.6475800154489004</v>
      </c>
    </row>
    <row r="32" spans="2:8" x14ac:dyDescent="0.35">
      <c r="B32" t="s">
        <v>3</v>
      </c>
      <c r="C32" t="s">
        <v>27</v>
      </c>
      <c r="D32">
        <v>90</v>
      </c>
      <c r="E32">
        <v>0.5</v>
      </c>
      <c r="F32">
        <v>45</v>
      </c>
      <c r="G32">
        <v>22.5</v>
      </c>
      <c r="H32">
        <v>4.7434164902525691</v>
      </c>
    </row>
    <row r="33" spans="2:8" x14ac:dyDescent="0.35">
      <c r="C33" t="s">
        <v>28</v>
      </c>
      <c r="D33">
        <v>90</v>
      </c>
      <c r="E33">
        <v>0.62222222222222223</v>
      </c>
      <c r="F33">
        <v>56</v>
      </c>
      <c r="G33">
        <v>21.155555555555555</v>
      </c>
      <c r="H33">
        <v>4.5995168828427575</v>
      </c>
    </row>
    <row r="34" spans="2:8" x14ac:dyDescent="0.35">
      <c r="B34" t="s">
        <v>4</v>
      </c>
      <c r="C34" t="s">
        <v>27</v>
      </c>
      <c r="D34">
        <v>90</v>
      </c>
      <c r="E34">
        <v>0.46666666666666667</v>
      </c>
      <c r="F34">
        <v>42</v>
      </c>
      <c r="G34">
        <v>22.4</v>
      </c>
      <c r="H34">
        <v>4.7328638264796927</v>
      </c>
    </row>
    <row r="35" spans="2:8" x14ac:dyDescent="0.35">
      <c r="C35" t="s">
        <v>28</v>
      </c>
      <c r="D35">
        <v>90</v>
      </c>
      <c r="E35">
        <v>0.78888888888888886</v>
      </c>
      <c r="F35">
        <v>71</v>
      </c>
      <c r="G35">
        <v>14.988888888888891</v>
      </c>
      <c r="H35">
        <v>3.8715486421958967</v>
      </c>
    </row>
    <row r="36" spans="2:8" x14ac:dyDescent="0.35">
      <c r="B36" t="s">
        <v>5</v>
      </c>
      <c r="C36" t="s">
        <v>27</v>
      </c>
      <c r="D36">
        <v>90</v>
      </c>
      <c r="E36">
        <v>0.73333333333333328</v>
      </c>
      <c r="F36">
        <v>66</v>
      </c>
      <c r="G36">
        <v>17.600000000000005</v>
      </c>
      <c r="H36">
        <v>4.1952353926806065</v>
      </c>
    </row>
    <row r="37" spans="2:8" x14ac:dyDescent="0.35">
      <c r="C37" t="s">
        <v>28</v>
      </c>
      <c r="D37">
        <v>90</v>
      </c>
      <c r="E37">
        <v>0.81111111111111112</v>
      </c>
      <c r="F37">
        <v>73</v>
      </c>
      <c r="G37">
        <v>13.788888888888888</v>
      </c>
      <c r="H37">
        <v>3.7133393177689658</v>
      </c>
    </row>
    <row r="38" spans="2:8" x14ac:dyDescent="0.35">
      <c r="B38" t="s">
        <v>36</v>
      </c>
      <c r="C38" t="s">
        <v>27</v>
      </c>
      <c r="D38">
        <v>450</v>
      </c>
      <c r="E38">
        <v>0.56000000000000005</v>
      </c>
      <c r="F38">
        <v>252.00000000000003</v>
      </c>
      <c r="G38">
        <v>110.88</v>
      </c>
      <c r="H38">
        <v>10.529957264870546</v>
      </c>
    </row>
    <row r="39" spans="2:8" x14ac:dyDescent="0.35">
      <c r="C39" t="s">
        <v>28</v>
      </c>
      <c r="D39">
        <v>450</v>
      </c>
      <c r="E39">
        <v>0.71777777777777774</v>
      </c>
      <c r="F39">
        <v>323</v>
      </c>
      <c r="G39">
        <v>91.157777777777795</v>
      </c>
      <c r="H39">
        <v>9.5476582352835493</v>
      </c>
    </row>
  </sheetData>
  <mergeCells count="7">
    <mergeCell ref="M9:N9"/>
    <mergeCell ref="B9:B10"/>
    <mergeCell ref="C9:D9"/>
    <mergeCell ref="E9:F9"/>
    <mergeCell ref="G9:H9"/>
    <mergeCell ref="I9:J9"/>
    <mergeCell ref="K9:L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2A551-1E68-4450-9F0E-E56A4B5D22CC}">
  <dimension ref="A1:G4"/>
  <sheetViews>
    <sheetView workbookViewId="0">
      <selection activeCell="F12" sqref="F12"/>
    </sheetView>
  </sheetViews>
  <sheetFormatPr defaultRowHeight="14.5" x14ac:dyDescent="0.35"/>
  <cols>
    <col min="1" max="1" width="28.7265625" bestFit="1" customWidth="1"/>
    <col min="2" max="2" width="6.7265625" bestFit="1" customWidth="1"/>
    <col min="3" max="3" width="7.7265625" customWidth="1"/>
    <col min="4" max="4" width="7.1796875" customWidth="1"/>
    <col min="5" max="5" width="9.90625" bestFit="1" customWidth="1"/>
    <col min="6" max="6" width="18.6328125" bestFit="1" customWidth="1"/>
  </cols>
  <sheetData>
    <row r="1" spans="1:7" x14ac:dyDescent="0.35">
      <c r="A1" s="38" t="s">
        <v>30</v>
      </c>
      <c r="B1" s="38" t="s">
        <v>1</v>
      </c>
      <c r="C1" s="38" t="s">
        <v>2</v>
      </c>
      <c r="D1" s="38" t="s">
        <v>3</v>
      </c>
      <c r="E1" s="38" t="s">
        <v>4</v>
      </c>
      <c r="F1" s="38" t="s">
        <v>5</v>
      </c>
      <c r="G1" s="38" t="s">
        <v>36</v>
      </c>
    </row>
    <row r="2" spans="1:7" x14ac:dyDescent="0.35">
      <c r="A2" t="s">
        <v>37</v>
      </c>
      <c r="B2">
        <v>90</v>
      </c>
      <c r="C2">
        <v>90</v>
      </c>
      <c r="D2">
        <v>90</v>
      </c>
      <c r="E2">
        <v>90</v>
      </c>
      <c r="F2">
        <v>90</v>
      </c>
      <c r="G2">
        <v>450</v>
      </c>
    </row>
    <row r="3" spans="1:7" x14ac:dyDescent="0.35">
      <c r="A3" t="s">
        <v>38</v>
      </c>
      <c r="B3">
        <v>0.6</v>
      </c>
      <c r="C3">
        <v>0.5</v>
      </c>
      <c r="D3">
        <v>0.5</v>
      </c>
      <c r="E3">
        <v>0.46666666666666667</v>
      </c>
      <c r="F3">
        <v>0.73333333333333328</v>
      </c>
      <c r="G3">
        <v>0.56000000000000005</v>
      </c>
    </row>
    <row r="4" spans="1:7" x14ac:dyDescent="0.35">
      <c r="A4" t="s">
        <v>39</v>
      </c>
      <c r="B4">
        <v>0.76666666666666672</v>
      </c>
      <c r="C4">
        <v>0.6</v>
      </c>
      <c r="D4">
        <v>0.62222222222222223</v>
      </c>
      <c r="E4">
        <v>0.78888888888888886</v>
      </c>
      <c r="F4">
        <v>0.81111111111111112</v>
      </c>
      <c r="G4">
        <v>0.71777777777777774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Analysis</vt:lpstr>
      <vt:lpstr>Binomial Distribution</vt:lpstr>
      <vt:lpstr>BINOMIAL DIST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Beatriz Carmo</cp:lastModifiedBy>
  <dcterms:created xsi:type="dcterms:W3CDTF">2024-03-28T16:28:58Z</dcterms:created>
  <dcterms:modified xsi:type="dcterms:W3CDTF">2024-04-26T16:51:34Z</dcterms:modified>
</cp:coreProperties>
</file>