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249" documentId="8_{08AE7372-3726-420F-B34F-6FBA2FE5CD7A}" xr6:coauthVersionLast="47" xr6:coauthVersionMax="47" xr10:uidLastSave="{6C099558-F415-423C-9E29-E1D256E3C225}"/>
  <bookViews>
    <workbookView xWindow="-108" yWindow="-108" windowWidth="23256" windowHeight="12456" xr2:uid="{00000000-000D-0000-FFFF-FFFF00000000}"/>
  </bookViews>
  <sheets>
    <sheet name="CRONOGRAMA BELATECH" sheetId="11" r:id="rId1"/>
  </sheets>
  <definedNames>
    <definedName name="final_de_projeto">'CRONOGRAMA BELATECH'!$E$2</definedName>
    <definedName name="Hoje" localSheetId="0">TODAY()</definedName>
    <definedName name="Início_da_tarefa" localSheetId="0">'CRONOGRAMA BELATECH'!$E1</definedName>
    <definedName name="Inicio_do_projeto">'CRONOGRAMA BELATECH'!$E$2</definedName>
    <definedName name="Início_do_projeto">'CRONOGRAMA BELATECH'!$E$3</definedName>
    <definedName name="Progresso_da_tarefa" localSheetId="0">'CRONOGRAMA BELATECH'!$D1</definedName>
    <definedName name="Semana_de_exibição">'CRONOGRAMA BELATECH'!$E$4</definedName>
    <definedName name="Término_da_tarefa" localSheetId="0">'CRONOGRAMA BELATECH'!$F1</definedName>
    <definedName name="_xlnm.Print_Titles" localSheetId="0">'CRONOGRAMA BELATECH'!$4:$6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H43" i="11"/>
  <c r="H42" i="11"/>
  <c r="H41" i="11"/>
  <c r="H40" i="11"/>
  <c r="H39" i="11"/>
  <c r="H44" i="11"/>
  <c r="H38" i="11"/>
  <c r="H37" i="11"/>
  <c r="H36" i="11"/>
  <c r="H35" i="11"/>
  <c r="H34" i="11"/>
  <c r="H33" i="11"/>
  <c r="H7" i="11"/>
  <c r="E22" i="11" l="1"/>
  <c r="F22" i="11" s="1"/>
  <c r="E23" i="11" s="1"/>
  <c r="F23" i="11" l="1"/>
  <c r="H23" i="11" s="1"/>
  <c r="E24" i="11"/>
  <c r="E10" i="11"/>
  <c r="I4" i="11"/>
  <c r="H32" i="11"/>
  <c r="H31" i="11"/>
  <c r="H30" i="11"/>
  <c r="H29" i="11"/>
  <c r="H27" i="11"/>
  <c r="H22" i="11"/>
  <c r="H21" i="11"/>
  <c r="H15" i="11"/>
  <c r="H8" i="11"/>
  <c r="H9" i="11" l="1"/>
  <c r="F24" i="11"/>
  <c r="E26" i="11"/>
  <c r="F10" i="11"/>
  <c r="E11" i="11" s="1"/>
  <c r="E16" i="11"/>
  <c r="I6" i="11"/>
  <c r="H28" i="11" l="1"/>
  <c r="H26" i="11"/>
  <c r="H10" i="11"/>
  <c r="E25" i="11"/>
  <c r="H24" i="11"/>
  <c r="F17" i="11"/>
  <c r="F16" i="11"/>
  <c r="H16" i="11" s="1"/>
  <c r="F13" i="11"/>
  <c r="H13" i="11" s="1"/>
  <c r="E12" i="11"/>
  <c r="J5" i="11"/>
  <c r="K5" i="11" s="1"/>
  <c r="L5" i="11" s="1"/>
  <c r="M5" i="11" s="1"/>
  <c r="N5" i="11" l="1"/>
  <c r="O5" i="11" s="1"/>
  <c r="P5" i="11" s="1"/>
  <c r="P4" i="11" s="1"/>
  <c r="M6" i="11"/>
  <c r="F25" i="11"/>
  <c r="H25" i="11" s="1"/>
  <c r="H17" i="11"/>
  <c r="E18" i="11"/>
  <c r="H11" i="11"/>
  <c r="H12" i="11"/>
  <c r="J6" i="11"/>
  <c r="Q5" i="11" l="1"/>
  <c r="R5" i="11" s="1"/>
  <c r="S5" i="11" s="1"/>
  <c r="T5" i="11" s="1"/>
  <c r="U5" i="11" s="1"/>
  <c r="V5" i="11" s="1"/>
  <c r="W5" i="11" s="1"/>
  <c r="X5" i="11" s="1"/>
  <c r="Y5" i="11" s="1"/>
  <c r="Z5" i="11" s="1"/>
  <c r="AA5" i="11" s="1"/>
  <c r="AB5" i="11" s="1"/>
  <c r="AC5" i="11" s="1"/>
  <c r="AD5" i="11" s="1"/>
  <c r="H20" i="11"/>
  <c r="H19" i="11"/>
  <c r="F18" i="11"/>
  <c r="H18" i="11" s="1"/>
  <c r="K6" i="11"/>
  <c r="W4" i="11" l="1"/>
  <c r="AE5" i="11"/>
  <c r="AF5" i="11" s="1"/>
  <c r="AG5" i="11" s="1"/>
  <c r="AH5" i="11" s="1"/>
  <c r="AI5" i="11" s="1"/>
  <c r="AJ5" i="11" s="1"/>
  <c r="AD4" i="11"/>
  <c r="L6" i="11"/>
  <c r="AK5" i="11" l="1"/>
  <c r="AL5" i="11" s="1"/>
  <c r="AM5" i="11" s="1"/>
  <c r="AN5" i="11" s="1"/>
  <c r="AO5" i="11" s="1"/>
  <c r="AP5" i="11" s="1"/>
  <c r="AQ5" i="11" s="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<sst xmlns="http://schemas.openxmlformats.org/spreadsheetml/2006/main" count="95" uniqueCount="75">
  <si>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</si>
  <si>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</si>
  <si>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</si>
  <si>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</si>
  <si>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</si>
  <si>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</si>
  <si>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</si>
  <si>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</si>
  <si>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</si>
  <si>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</si>
  <si>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</si>
  <si>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</si>
  <si>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</si>
  <si>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</si>
  <si>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</si>
  <si>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Início do projeto:</t>
  </si>
  <si>
    <t>Semana de exibição:</t>
  </si>
  <si>
    <t>ATRIBUÍDO
PARA</t>
  </si>
  <si>
    <t>PROGRESSO</t>
  </si>
  <si>
    <t>INÍCIO</t>
  </si>
  <si>
    <t>TÉRMINO</t>
  </si>
  <si>
    <t>DIAS</t>
  </si>
  <si>
    <t>BELA TECH E-COMMERCE</t>
  </si>
  <si>
    <t>Bela Tech</t>
  </si>
  <si>
    <t>Contratação dos desenvolvedores</t>
  </si>
  <si>
    <t xml:space="preserve">2- Criação do layout </t>
  </si>
  <si>
    <t xml:space="preserve">3- Desenvolvimento do site e do painel administrativo </t>
  </si>
  <si>
    <t xml:space="preserve">6- Treinamento de um usuário da empresa para usar o painel </t>
  </si>
  <si>
    <t>Criação do wireframe e layout</t>
  </si>
  <si>
    <t>Reunião com o cliente: briefing</t>
  </si>
  <si>
    <t>Cronograma de desenvolvimento e valor do projeto</t>
  </si>
  <si>
    <t>Pesquisa de mercado e análise da concorrência</t>
  </si>
  <si>
    <t>Definição das funcionalidades e tecnologias que serão utilizadas</t>
  </si>
  <si>
    <t>Testes de funcionamento e qualidade</t>
  </si>
  <si>
    <t>Hospedagem do site e testes finais</t>
  </si>
  <si>
    <t>Beatriz Libório</t>
  </si>
  <si>
    <t>Andressa Volf</t>
  </si>
  <si>
    <t>Evellyn Mendes</t>
  </si>
  <si>
    <t>Lorena Meira</t>
  </si>
  <si>
    <t>Desenvolvedor 1</t>
  </si>
  <si>
    <t>Programador 1</t>
  </si>
  <si>
    <t>Programador 2</t>
  </si>
  <si>
    <t>Desenvolvedor 2</t>
  </si>
  <si>
    <t>4- Publicação e entrega do projeto concluido</t>
  </si>
  <si>
    <t>5- Testes e correções</t>
  </si>
  <si>
    <t xml:space="preserve">1- Definições e criação do esboço do layout </t>
  </si>
  <si>
    <t xml:space="preserve">Reparo em bugs </t>
  </si>
  <si>
    <t xml:space="preserve">Andressa Volf, Beatriz Libório, Evellyn Mendes e Lorena Meira </t>
  </si>
  <si>
    <t>Final do projeto:</t>
  </si>
  <si>
    <t>Criação da parte gráfica: Design</t>
  </si>
  <si>
    <t>Desenvolvimento da parte Lógica: programação</t>
  </si>
  <si>
    <t>Acoplamento de apps externos</t>
  </si>
  <si>
    <t>Teste de funcionalidade</t>
  </si>
  <si>
    <t>Correção de bugs</t>
  </si>
  <si>
    <t>Exportação do banco de dados comercial</t>
  </si>
  <si>
    <t>Exportação do banco de dados cadastral</t>
  </si>
  <si>
    <t>Validação de acoplamento de apps externos</t>
  </si>
  <si>
    <t>Exportação de banco de dados de produtos</t>
  </si>
  <si>
    <t>Validação de painel administrativo geral</t>
  </si>
  <si>
    <t>Validação da hospedagem</t>
  </si>
  <si>
    <t xml:space="preserve">Implementação </t>
  </si>
  <si>
    <t>Marketing e divulgação</t>
  </si>
  <si>
    <t>Testes de funcionamento e qualidade finais</t>
  </si>
  <si>
    <t>Aprovação do cliente</t>
  </si>
  <si>
    <t>Validação e aprovação da gerencia</t>
  </si>
  <si>
    <t>Treinamento do painel administrativo</t>
  </si>
  <si>
    <t>Treinamento do comercial</t>
  </si>
  <si>
    <t>Treinamento da logistica</t>
  </si>
  <si>
    <t>Finalização do projeto</t>
  </si>
  <si>
    <t>Cliente</t>
  </si>
  <si>
    <t>Equipe geral</t>
  </si>
  <si>
    <t>Programadores 1 e 2</t>
  </si>
  <si>
    <t>Programador 1 e 2</t>
  </si>
  <si>
    <t>Database administrator</t>
  </si>
  <si>
    <t>Apresentação de entrega para testes do site e-commerce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</si>
</sst>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0"/>
      <color theme="0"/>
      <name val="Calibri"/>
      <family val="2"/>
      <scheme val="minor"/>
    </font>
    <font>
      <b/>
      <sz val="22"/>
      <color rgb="FFFF008A"/>
      <name val="Calibri"/>
      <family val="2"/>
      <scheme val="major"/>
    </font>
    <font>
      <b/>
      <sz val="20"/>
      <color rgb="FFFF008A"/>
      <name val="Calibri"/>
      <family val="2"/>
      <scheme val="major"/>
    </font>
    <font>
      <b/>
      <sz val="11"/>
      <color rgb="FF00AAFF"/>
      <name val="Calibri"/>
      <family val="2"/>
      <scheme val="minor"/>
    </font>
    <font>
      <sz val="9"/>
      <color theme="1"/>
      <name val="Calibri"/>
      <family val="2"/>
      <scheme val="minor"/>
    </font>
    <font>
      <b/>
      <sz val="11"/>
      <color rgb="FFFF008A"/>
      <name val="Calibri"/>
      <family val="2"/>
      <scheme val="minor"/>
    </font>
    <font>
      <b/>
      <sz val="9"/>
      <color theme="1"/>
      <name val="Calibri"/>
      <family val="2"/>
      <scheme val="minor"/>
    </font>
    <font>
      <b/>
      <sz val="20"/>
      <color rgb="FF00AAFF"/>
      <name val="Calibri"/>
      <family val="2"/>
      <scheme val="minor"/>
    </font>
    <font>
      <b/>
      <sz val="12"/>
      <color rgb="FF00AAF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AFF"/>
        <bgColor theme="4"/>
      </patternFill>
    </fill>
    <fill>
      <patternFill patternType="solid">
        <fgColor rgb="FF00AAFF"/>
        <bgColor indexed="64"/>
      </patternFill>
    </fill>
    <fill>
      <patternFill patternType="solid">
        <fgColor rgb="FFFF008A"/>
        <bgColor indexed="64"/>
      </patternFill>
    </fill>
    <fill>
      <patternFill patternType="solid">
        <fgColor rgb="FFFFE000"/>
        <bgColor indexed="64"/>
      </patternFill>
    </fill>
    <fill>
      <patternFill patternType="solid">
        <fgColor rgb="FFFFF9CD"/>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F008A"/>
      </left>
      <right style="thin">
        <color theme="0" tint="-0.34998626667073579"/>
      </right>
      <top style="thin">
        <color rgb="FFFF008A"/>
      </top>
      <bottom style="thin">
        <color rgb="FFFF008A"/>
      </bottom>
      <diagonal/>
    </border>
    <border>
      <left style="thin">
        <color rgb="FFFF008A"/>
      </left>
      <right/>
      <top/>
      <bottom/>
      <diagonal/>
    </border>
    <border>
      <left style="thin">
        <color rgb="FFFF008A"/>
      </left>
      <right/>
      <top style="thin">
        <color rgb="FFFF008A"/>
      </top>
      <bottom/>
      <diagonal/>
    </border>
    <border>
      <left/>
      <right/>
      <top style="thin">
        <color rgb="FFFF008A"/>
      </top>
      <bottom style="thin">
        <color theme="0" tint="-0.34998626667073579"/>
      </bottom>
      <diagonal/>
    </border>
    <border>
      <left style="thin">
        <color rgb="FFFF008A"/>
      </left>
      <right style="thin">
        <color rgb="FFFF008A"/>
      </right>
      <top style="thin">
        <color rgb="FFFF008A"/>
      </top>
      <bottom/>
      <diagonal/>
    </border>
    <border>
      <left style="thin">
        <color rgb="FFFF008A"/>
      </left>
      <right style="thin">
        <color rgb="FFFF008A"/>
      </right>
      <top style="thin">
        <color rgb="FFFF008A"/>
      </top>
      <bottom style="thin">
        <color rgb="FFFF008A"/>
      </bottom>
      <diagonal/>
    </border>
    <border>
      <left style="thin">
        <color theme="0" tint="-0.34998626667073579"/>
      </left>
      <right style="thin">
        <color rgb="FFFF008A"/>
      </right>
      <top style="thin">
        <color rgb="FFFF008A"/>
      </top>
      <bottom style="thin">
        <color rgb="FFFF008A"/>
      </bottom>
      <diagonal/>
    </border>
    <border>
      <left style="thin">
        <color rgb="FFFF008A"/>
      </left>
      <right style="thin">
        <color indexed="64"/>
      </right>
      <top style="thin">
        <color rgb="FFFF008A"/>
      </top>
      <bottom style="thin">
        <color rgb="FFFF008A"/>
      </bottom>
      <diagonal/>
    </border>
    <border>
      <left style="thin">
        <color indexed="64"/>
      </left>
      <right style="thin">
        <color rgb="FFFF008A"/>
      </right>
      <top style="thin">
        <color rgb="FFFF008A"/>
      </top>
      <bottom style="thin">
        <color rgb="FFFF008A"/>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diagonal/>
    </border>
    <border>
      <left/>
      <right style="thin">
        <color theme="0" tint="-0.14993743705557422"/>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1" applyNumberFormat="0" applyAlignment="0" applyProtection="0"/>
    <xf numFmtId="0" fontId="23" fillId="7" borderId="12" applyNumberFormat="0" applyAlignment="0" applyProtection="0"/>
    <xf numFmtId="0" fontId="24" fillId="7" borderId="11" applyNumberFormat="0" applyAlignment="0" applyProtection="0"/>
    <xf numFmtId="0" fontId="25" fillId="0" borderId="13" applyNumberFormat="0" applyFill="0" applyAlignment="0" applyProtection="0"/>
    <xf numFmtId="0" fontId="26" fillId="8" borderId="14" applyNumberFormat="0" applyAlignment="0" applyProtection="0"/>
    <xf numFmtId="0" fontId="27" fillId="0" borderId="0" applyNumberFormat="0" applyFill="0" applyBorder="0" applyAlignment="0" applyProtection="0"/>
    <xf numFmtId="0" fontId="8" fillId="9"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14"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14"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14"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14"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14"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cellStyleXfs>
  <cellXfs count="7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0" fillId="0" borderId="10" xfId="0" applyBorder="1"/>
    <xf numFmtId="0" fontId="15" fillId="0" borderId="0" xfId="0" applyFont="1"/>
    <xf numFmtId="0" fontId="16" fillId="0" borderId="0" xfId="1" applyFont="1" applyProtection="1">
      <alignment vertical="top"/>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29" fillId="34" borderId="1" xfId="0" applyFont="1" applyFill="1" applyBorder="1" applyAlignment="1">
      <alignment horizontal="left" vertical="center" indent="1"/>
    </xf>
    <xf numFmtId="0" fontId="29" fillId="34" borderId="1" xfId="0" applyFont="1" applyFill="1" applyBorder="1" applyAlignment="1">
      <alignment horizontal="center" vertical="center" wrapText="1"/>
    </xf>
    <xf numFmtId="0" fontId="29" fillId="35" borderId="8" xfId="0" applyFont="1" applyFill="1" applyBorder="1" applyAlignment="1">
      <alignment horizontal="center" vertical="center" shrinkToFit="1"/>
    </xf>
    <xf numFmtId="167" fontId="6" fillId="37" borderId="6" xfId="0" applyNumberFormat="1" applyFont="1" applyFill="1" applyBorder="1" applyAlignment="1">
      <alignment horizontal="center" vertical="center"/>
    </xf>
    <xf numFmtId="167" fontId="6" fillId="37" borderId="0" xfId="0" applyNumberFormat="1" applyFont="1" applyFill="1" applyAlignment="1">
      <alignment horizontal="center" vertical="center"/>
    </xf>
    <xf numFmtId="167" fontId="6" fillId="37" borderId="7" xfId="0" applyNumberFormat="1" applyFont="1" applyFill="1" applyBorder="1" applyAlignment="1">
      <alignment horizontal="center" vertical="center"/>
    </xf>
    <xf numFmtId="0" fontId="8" fillId="37" borderId="2" xfId="11" applyFill="1">
      <alignment horizontal="center" vertical="center"/>
    </xf>
    <xf numFmtId="9" fontId="4" fillId="37" borderId="2" xfId="2" applyFont="1" applyFill="1" applyBorder="1" applyAlignment="1">
      <alignment horizontal="center" vertical="center"/>
    </xf>
    <xf numFmtId="165" fontId="0" fillId="37" borderId="2" xfId="0" applyNumberFormat="1" applyFill="1" applyBorder="1" applyAlignment="1">
      <alignment horizontal="center" vertical="center"/>
    </xf>
    <xf numFmtId="165" fontId="4" fillId="37" borderId="2" xfId="0" applyNumberFormat="1" applyFont="1" applyFill="1" applyBorder="1" applyAlignment="1">
      <alignment horizontal="center" vertical="center"/>
    </xf>
    <xf numFmtId="0" fontId="30" fillId="0" borderId="0" xfId="5" applyFont="1" applyAlignment="1">
      <alignment horizontal="left"/>
    </xf>
    <xf numFmtId="0" fontId="31" fillId="0" borderId="0" xfId="0" applyFont="1" applyAlignment="1">
      <alignment horizontal="left"/>
    </xf>
    <xf numFmtId="0" fontId="0" fillId="0" borderId="18" xfId="0" applyBorder="1"/>
    <xf numFmtId="0" fontId="0" fillId="0" borderId="19" xfId="0" applyBorder="1"/>
    <xf numFmtId="0" fontId="32" fillId="0" borderId="21" xfId="0" applyFont="1" applyBorder="1" applyAlignment="1">
      <alignment horizontal="center" vertical="center"/>
    </xf>
    <xf numFmtId="0" fontId="0" fillId="0" borderId="20" xfId="0" applyBorder="1"/>
    <xf numFmtId="0" fontId="34" fillId="37" borderId="2" xfId="0" applyFont="1" applyFill="1" applyBorder="1" applyAlignment="1">
      <alignment horizontal="left" vertical="center" indent="1"/>
    </xf>
    <xf numFmtId="0" fontId="34" fillId="37" borderId="2" xfId="0" applyFont="1" applyFill="1" applyBorder="1" applyAlignment="1">
      <alignment horizontal="left" vertical="center" wrapText="1" indent="1"/>
    </xf>
    <xf numFmtId="0" fontId="7" fillId="38" borderId="2" xfId="11" applyFont="1" applyFill="1">
      <alignment horizontal="center" vertical="center"/>
    </xf>
    <xf numFmtId="0" fontId="35" fillId="38" borderId="2" xfId="12" applyFont="1" applyFill="1">
      <alignment horizontal="left" vertical="center" indent="2"/>
    </xf>
    <xf numFmtId="0" fontId="35" fillId="38" borderId="2" xfId="12" applyFont="1" applyFill="1" applyAlignment="1">
      <alignment horizontal="left" vertical="center" wrapText="1" indent="2"/>
    </xf>
    <xf numFmtId="14" fontId="33" fillId="38" borderId="2" xfId="10" applyNumberFormat="1" applyFont="1" applyFill="1">
      <alignment horizontal="center" vertical="center"/>
    </xf>
    <xf numFmtId="165" fontId="33" fillId="38" borderId="2" xfId="10" applyFont="1" applyFill="1">
      <alignment horizontal="center" vertical="center"/>
    </xf>
    <xf numFmtId="165" fontId="33" fillId="37" borderId="2" xfId="0" applyNumberFormat="1" applyFont="1" applyFill="1" applyBorder="1" applyAlignment="1">
      <alignment horizontal="center" vertical="center"/>
    </xf>
    <xf numFmtId="165" fontId="10" fillId="37" borderId="2" xfId="0" applyNumberFormat="1" applyFont="1" applyFill="1" applyBorder="1" applyAlignment="1">
      <alignment horizontal="center" vertical="center"/>
    </xf>
    <xf numFmtId="9" fontId="26" fillId="38" borderId="2" xfId="2" applyFont="1" applyFill="1" applyBorder="1" applyAlignment="1">
      <alignment horizontal="center" vertical="center"/>
    </xf>
    <xf numFmtId="9" fontId="26" fillId="37" borderId="2" xfId="2" applyFont="1" applyFill="1" applyBorder="1" applyAlignment="1">
      <alignment horizontal="center" vertical="center"/>
    </xf>
    <xf numFmtId="0" fontId="36" fillId="0" borderId="0" xfId="6" applyFont="1"/>
    <xf numFmtId="0" fontId="29" fillId="35" borderId="26" xfId="0" applyFont="1" applyFill="1" applyBorder="1" applyAlignment="1">
      <alignment horizontal="center" vertical="center" shrinkToFit="1"/>
    </xf>
    <xf numFmtId="0" fontId="0" fillId="0" borderId="27" xfId="0" applyBorder="1" applyAlignment="1">
      <alignment vertical="center"/>
    </xf>
    <xf numFmtId="0" fontId="0" fillId="2" borderId="27" xfId="0" applyFill="1" applyBorder="1" applyAlignment="1">
      <alignment vertical="center"/>
    </xf>
    <xf numFmtId="0" fontId="29" fillId="35" borderId="28" xfId="0" applyFont="1" applyFill="1" applyBorder="1" applyAlignment="1">
      <alignment horizontal="center" vertical="center" shrinkToFit="1"/>
    </xf>
    <xf numFmtId="0" fontId="0" fillId="0" borderId="29" xfId="0" applyBorder="1" applyAlignment="1">
      <alignment vertical="center"/>
    </xf>
    <xf numFmtId="0" fontId="0" fillId="0" borderId="22" xfId="0" applyBorder="1" applyAlignment="1">
      <alignment vertical="center"/>
    </xf>
    <xf numFmtId="0" fontId="7" fillId="37" borderId="2" xfId="11" applyFont="1" applyFill="1">
      <alignment horizontal="center" vertical="center"/>
    </xf>
    <xf numFmtId="0" fontId="0" fillId="0" borderId="30" xfId="0" applyBorder="1" applyAlignment="1">
      <alignment vertical="center"/>
    </xf>
    <xf numFmtId="0" fontId="0" fillId="2" borderId="31" xfId="0" applyFill="1" applyBorder="1" applyAlignment="1">
      <alignment vertical="center"/>
    </xf>
    <xf numFmtId="166" fontId="26" fillId="36" borderId="4" xfId="0" applyNumberFormat="1" applyFont="1" applyFill="1" applyBorder="1" applyAlignment="1">
      <alignment horizontal="center" vertical="center" wrapText="1"/>
    </xf>
    <xf numFmtId="166" fontId="26" fillId="36" borderId="1" xfId="0" applyNumberFormat="1" applyFont="1" applyFill="1" applyBorder="1" applyAlignment="1">
      <alignment horizontal="center" vertical="center" wrapText="1"/>
    </xf>
    <xf numFmtId="166" fontId="26" fillId="36" borderId="5" xfId="0" applyNumberFormat="1" applyFont="1" applyFill="1" applyBorder="1" applyAlignment="1">
      <alignment horizontal="center" vertical="center" wrapText="1"/>
    </xf>
    <xf numFmtId="168" fontId="32" fillId="0" borderId="17" xfId="9" applyFont="1" applyBorder="1">
      <alignment horizontal="center" vertical="center"/>
    </xf>
    <xf numFmtId="168" fontId="32" fillId="0" borderId="23" xfId="9" applyFont="1" applyBorder="1">
      <alignment horizontal="center" vertical="center"/>
    </xf>
    <xf numFmtId="168" fontId="32" fillId="0" borderId="24" xfId="9" applyFont="1" applyBorder="1">
      <alignment horizontal="center" vertical="center"/>
    </xf>
    <xf numFmtId="168" fontId="32" fillId="0" borderId="25" xfId="9" applyFont="1" applyBorder="1">
      <alignment horizontal="center" vertical="center"/>
    </xf>
    <xf numFmtId="0" fontId="32" fillId="0" borderId="0" xfId="8" applyFont="1">
      <alignment horizontal="right" indent="1"/>
    </xf>
    <xf numFmtId="0" fontId="37" fillId="0" borderId="0" xfId="7" applyFont="1" applyAlignment="1">
      <alignment horizontal="left" vertical="center" wrapTex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1">
    <dxf>
      <fill>
        <patternFill>
          <bgColor rgb="FFFF69BB"/>
        </patternFill>
      </fill>
      <border>
        <left/>
        <right/>
      </border>
    </dxf>
    <dxf>
      <fill>
        <patternFill>
          <bgColor rgb="FFFF008A"/>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008A"/>
      <color rgb="FFFF69BB"/>
      <color rgb="FF00AAFF"/>
      <color rgb="FFFFE000"/>
      <color rgb="FFFFF9CD"/>
      <color rgb="FFFFF081"/>
      <color rgb="FF215881"/>
      <color rgb="FF42648A"/>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8A"/>
    <pageSetUpPr fitToPage="1"/>
  </sheetPr>
  <dimension ref="A1:BL47"/>
  <sheetViews>
    <sheetView showGridLines="0" tabSelected="1" showRuler="0" zoomScale="90" zoomScaleNormal="90" zoomScalePageLayoutView="70" workbookViewId="0">
      <pane ySplit="6" topLeftCell="A8" activePane="bottomLeft" state="frozen"/>
      <selection pane="bottomLeft" activeCell="E48" sqref="E48"/>
    </sheetView>
  </sheetViews>
  <sheetFormatPr defaultRowHeight="30" customHeight="1" x14ac:dyDescent="0.3"/>
  <cols>
    <col min="1" max="1" width="2.6640625" style="17" customWidth="1"/>
    <col min="2" max="2" width="32.21875" customWidth="1"/>
    <col min="3" max="3" width="21.6640625" customWidth="1"/>
    <col min="4" max="4" width="10.6640625" customWidth="1"/>
    <col min="5" max="5" width="10.44140625" style="4"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18" t="s">
        <v>0</v>
      </c>
      <c r="B1" s="36" t="s">
        <v>22</v>
      </c>
      <c r="C1" s="37"/>
      <c r="D1" s="1"/>
      <c r="E1" s="3"/>
      <c r="F1" s="16"/>
      <c r="H1" s="1"/>
      <c r="I1" s="22"/>
    </row>
    <row r="2" spans="1:64" ht="30" customHeight="1" x14ac:dyDescent="0.5">
      <c r="A2" s="17" t="s">
        <v>1</v>
      </c>
      <c r="B2" s="53" t="s">
        <v>23</v>
      </c>
      <c r="C2" s="70" t="s">
        <v>15</v>
      </c>
      <c r="D2" s="70"/>
      <c r="E2" s="68">
        <v>45019</v>
      </c>
      <c r="F2" s="69"/>
      <c r="I2" s="23"/>
    </row>
    <row r="3" spans="1:64" ht="30" customHeight="1" x14ac:dyDescent="0.3">
      <c r="A3" s="17" t="s">
        <v>2</v>
      </c>
      <c r="B3" s="71" t="s">
        <v>47</v>
      </c>
      <c r="C3" s="70" t="s">
        <v>48</v>
      </c>
      <c r="D3" s="70"/>
      <c r="E3" s="66">
        <v>45095</v>
      </c>
      <c r="F3" s="67"/>
      <c r="G3" s="38"/>
    </row>
    <row r="4" spans="1:64" ht="30" customHeight="1" x14ac:dyDescent="0.3">
      <c r="A4" s="18" t="s">
        <v>3</v>
      </c>
      <c r="B4" s="71"/>
      <c r="C4" s="70" t="s">
        <v>16</v>
      </c>
      <c r="D4" s="70"/>
      <c r="E4" s="40">
        <v>1</v>
      </c>
      <c r="F4" s="39"/>
      <c r="I4" s="63">
        <f>I5</f>
        <v>45020</v>
      </c>
      <c r="J4" s="64"/>
      <c r="K4" s="64"/>
      <c r="L4" s="64"/>
      <c r="M4" s="64"/>
      <c r="N4" s="64"/>
      <c r="O4" s="65"/>
      <c r="P4" s="63">
        <f>P5</f>
        <v>45027</v>
      </c>
      <c r="Q4" s="64"/>
      <c r="R4" s="64"/>
      <c r="S4" s="64"/>
      <c r="T4" s="64"/>
      <c r="U4" s="64"/>
      <c r="V4" s="65"/>
      <c r="W4" s="63">
        <f>W5</f>
        <v>45034</v>
      </c>
      <c r="X4" s="64"/>
      <c r="Y4" s="64"/>
      <c r="Z4" s="64"/>
      <c r="AA4" s="64"/>
      <c r="AB4" s="64"/>
      <c r="AC4" s="65"/>
      <c r="AD4" s="63">
        <f>AD5</f>
        <v>45041</v>
      </c>
      <c r="AE4" s="64"/>
      <c r="AF4" s="64"/>
      <c r="AG4" s="64"/>
      <c r="AH4" s="64"/>
      <c r="AI4" s="64"/>
      <c r="AJ4" s="65"/>
      <c r="AK4" s="63">
        <f>AK5</f>
        <v>45048</v>
      </c>
      <c r="AL4" s="64"/>
      <c r="AM4" s="64"/>
      <c r="AN4" s="64"/>
      <c r="AO4" s="64"/>
      <c r="AP4" s="64"/>
      <c r="AQ4" s="65"/>
      <c r="AR4" s="63">
        <f>AR5</f>
        <v>45055</v>
      </c>
      <c r="AS4" s="64"/>
      <c r="AT4" s="64"/>
      <c r="AU4" s="64"/>
      <c r="AV4" s="64"/>
      <c r="AW4" s="64"/>
      <c r="AX4" s="65"/>
      <c r="AY4" s="63">
        <f>AY5</f>
        <v>45062</v>
      </c>
      <c r="AZ4" s="64"/>
      <c r="BA4" s="64"/>
      <c r="BB4" s="64"/>
      <c r="BC4" s="64"/>
      <c r="BD4" s="64"/>
      <c r="BE4" s="65"/>
      <c r="BF4" s="63">
        <f>BF5</f>
        <v>45069</v>
      </c>
      <c r="BG4" s="64"/>
      <c r="BH4" s="64"/>
      <c r="BI4" s="64"/>
      <c r="BJ4" s="64"/>
      <c r="BK4" s="64"/>
      <c r="BL4" s="65"/>
    </row>
    <row r="5" spans="1:64" ht="15" customHeight="1" x14ac:dyDescent="0.3">
      <c r="A5" s="18" t="s">
        <v>4</v>
      </c>
      <c r="B5" s="21"/>
      <c r="C5" s="21"/>
      <c r="D5" s="21"/>
      <c r="E5" s="41"/>
      <c r="F5" s="21"/>
      <c r="G5" s="21"/>
      <c r="I5" s="29">
        <f>final_de_projeto-WEEKDAY(Início_do_projeto,1)+2+7*(Semana_de_exibição-1)</f>
        <v>45020</v>
      </c>
      <c r="J5" s="30">
        <f>I5+1</f>
        <v>45021</v>
      </c>
      <c r="K5" s="30">
        <f t="shared" ref="K5:AX5" si="0">J5+1</f>
        <v>45022</v>
      </c>
      <c r="L5" s="30">
        <f t="shared" si="0"/>
        <v>45023</v>
      </c>
      <c r="M5" s="30">
        <f t="shared" si="0"/>
        <v>45024</v>
      </c>
      <c r="N5" s="30">
        <f t="shared" si="0"/>
        <v>45025</v>
      </c>
      <c r="O5" s="31">
        <f t="shared" si="0"/>
        <v>45026</v>
      </c>
      <c r="P5" s="29">
        <f>O5+1</f>
        <v>45027</v>
      </c>
      <c r="Q5" s="30">
        <f>P5+1</f>
        <v>45028</v>
      </c>
      <c r="R5" s="30">
        <f t="shared" si="0"/>
        <v>45029</v>
      </c>
      <c r="S5" s="30">
        <f t="shared" si="0"/>
        <v>45030</v>
      </c>
      <c r="T5" s="30">
        <f t="shared" si="0"/>
        <v>45031</v>
      </c>
      <c r="U5" s="30">
        <f t="shared" si="0"/>
        <v>45032</v>
      </c>
      <c r="V5" s="31">
        <f t="shared" si="0"/>
        <v>45033</v>
      </c>
      <c r="W5" s="29">
        <f>V5+1</f>
        <v>45034</v>
      </c>
      <c r="X5" s="30">
        <f>W5+1</f>
        <v>45035</v>
      </c>
      <c r="Y5" s="30">
        <f t="shared" si="0"/>
        <v>45036</v>
      </c>
      <c r="Z5" s="30">
        <f t="shared" si="0"/>
        <v>45037</v>
      </c>
      <c r="AA5" s="30">
        <f t="shared" si="0"/>
        <v>45038</v>
      </c>
      <c r="AB5" s="30">
        <f t="shared" si="0"/>
        <v>45039</v>
      </c>
      <c r="AC5" s="31">
        <f t="shared" si="0"/>
        <v>45040</v>
      </c>
      <c r="AD5" s="29">
        <f>AC5+1</f>
        <v>45041</v>
      </c>
      <c r="AE5" s="30">
        <f>AD5+1</f>
        <v>45042</v>
      </c>
      <c r="AF5" s="30">
        <f t="shared" si="0"/>
        <v>45043</v>
      </c>
      <c r="AG5" s="30">
        <f t="shared" si="0"/>
        <v>45044</v>
      </c>
      <c r="AH5" s="30">
        <f t="shared" si="0"/>
        <v>45045</v>
      </c>
      <c r="AI5" s="30">
        <f t="shared" si="0"/>
        <v>45046</v>
      </c>
      <c r="AJ5" s="31">
        <f t="shared" si="0"/>
        <v>45047</v>
      </c>
      <c r="AK5" s="29">
        <f>AJ5+1</f>
        <v>45048</v>
      </c>
      <c r="AL5" s="30">
        <f>AK5+1</f>
        <v>45049</v>
      </c>
      <c r="AM5" s="30">
        <f t="shared" si="0"/>
        <v>45050</v>
      </c>
      <c r="AN5" s="30">
        <f t="shared" si="0"/>
        <v>45051</v>
      </c>
      <c r="AO5" s="30">
        <f t="shared" si="0"/>
        <v>45052</v>
      </c>
      <c r="AP5" s="30">
        <f t="shared" si="0"/>
        <v>45053</v>
      </c>
      <c r="AQ5" s="31">
        <f t="shared" si="0"/>
        <v>45054</v>
      </c>
      <c r="AR5" s="29">
        <f>AQ5+1</f>
        <v>45055</v>
      </c>
      <c r="AS5" s="30">
        <f>AR5+1</f>
        <v>45056</v>
      </c>
      <c r="AT5" s="30">
        <f t="shared" si="0"/>
        <v>45057</v>
      </c>
      <c r="AU5" s="30">
        <f t="shared" si="0"/>
        <v>45058</v>
      </c>
      <c r="AV5" s="30">
        <f t="shared" si="0"/>
        <v>45059</v>
      </c>
      <c r="AW5" s="30">
        <f t="shared" si="0"/>
        <v>45060</v>
      </c>
      <c r="AX5" s="31">
        <f t="shared" si="0"/>
        <v>45061</v>
      </c>
      <c r="AY5" s="29">
        <f>AX5+1</f>
        <v>45062</v>
      </c>
      <c r="AZ5" s="30">
        <f>AY5+1</f>
        <v>45063</v>
      </c>
      <c r="BA5" s="30">
        <f t="shared" ref="BA5:BE5" si="1">AZ5+1</f>
        <v>45064</v>
      </c>
      <c r="BB5" s="30">
        <f t="shared" si="1"/>
        <v>45065</v>
      </c>
      <c r="BC5" s="30">
        <f t="shared" si="1"/>
        <v>45066</v>
      </c>
      <c r="BD5" s="30">
        <f t="shared" si="1"/>
        <v>45067</v>
      </c>
      <c r="BE5" s="31">
        <f t="shared" si="1"/>
        <v>45068</v>
      </c>
      <c r="BF5" s="29">
        <f>BE5+1</f>
        <v>45069</v>
      </c>
      <c r="BG5" s="30">
        <f>BF5+1</f>
        <v>45070</v>
      </c>
      <c r="BH5" s="30">
        <f t="shared" ref="BH5:BL5" si="2">BG5+1</f>
        <v>45071</v>
      </c>
      <c r="BI5" s="30">
        <f t="shared" si="2"/>
        <v>45072</v>
      </c>
      <c r="BJ5" s="30">
        <f t="shared" si="2"/>
        <v>45073</v>
      </c>
      <c r="BK5" s="30">
        <f t="shared" si="2"/>
        <v>45074</v>
      </c>
      <c r="BL5" s="31">
        <f t="shared" si="2"/>
        <v>45075</v>
      </c>
    </row>
    <row r="6" spans="1:64" ht="30" customHeight="1" thickBot="1" x14ac:dyDescent="0.35">
      <c r="A6" s="18" t="s">
        <v>5</v>
      </c>
      <c r="B6" s="26" t="s">
        <v>13</v>
      </c>
      <c r="C6" s="27" t="s">
        <v>17</v>
      </c>
      <c r="D6" s="27" t="s">
        <v>18</v>
      </c>
      <c r="E6" s="27" t="s">
        <v>19</v>
      </c>
      <c r="F6" s="27" t="s">
        <v>20</v>
      </c>
      <c r="G6" s="27"/>
      <c r="H6" s="27" t="s">
        <v>21</v>
      </c>
      <c r="I6" s="28" t="str">
        <f t="shared" ref="I6" si="3">LEFT(TEXT(I5,"ddd"),1)</f>
        <v>t</v>
      </c>
      <c r="J6" s="28" t="str">
        <f t="shared" ref="J6:AR6" si="4">LEFT(TEXT(J5,"ddd"),1)</f>
        <v>q</v>
      </c>
      <c r="K6" s="28" t="str">
        <f t="shared" si="4"/>
        <v>q</v>
      </c>
      <c r="L6" s="54" t="str">
        <f t="shared" si="4"/>
        <v>s</v>
      </c>
      <c r="M6" s="28" t="str">
        <f t="shared" si="4"/>
        <v>s</v>
      </c>
      <c r="N6" s="57" t="str">
        <f t="shared" si="4"/>
        <v>d</v>
      </c>
      <c r="O6" s="28" t="str">
        <f t="shared" si="4"/>
        <v>s</v>
      </c>
      <c r="P6" s="28" t="str">
        <f t="shared" si="4"/>
        <v>t</v>
      </c>
      <c r="Q6" s="28" t="str">
        <f t="shared" si="4"/>
        <v>q</v>
      </c>
      <c r="R6" s="28" t="str">
        <f t="shared" si="4"/>
        <v>q</v>
      </c>
      <c r="S6" s="28" t="str">
        <f t="shared" si="4"/>
        <v>s</v>
      </c>
      <c r="T6" s="28" t="str">
        <f t="shared" si="4"/>
        <v>s</v>
      </c>
      <c r="U6" s="28" t="str">
        <f t="shared" si="4"/>
        <v>d</v>
      </c>
      <c r="V6" s="28" t="str">
        <f t="shared" si="4"/>
        <v>s</v>
      </c>
      <c r="W6" s="28" t="str">
        <f t="shared" si="4"/>
        <v>t</v>
      </c>
      <c r="X6" s="28" t="str">
        <f t="shared" si="4"/>
        <v>q</v>
      </c>
      <c r="Y6" s="28" t="str">
        <f t="shared" si="4"/>
        <v>q</v>
      </c>
      <c r="Z6" s="28" t="str">
        <f t="shared" si="4"/>
        <v>s</v>
      </c>
      <c r="AA6" s="28" t="str">
        <f t="shared" si="4"/>
        <v>s</v>
      </c>
      <c r="AB6" s="28" t="str">
        <f t="shared" si="4"/>
        <v>d</v>
      </c>
      <c r="AC6" s="28" t="str">
        <f t="shared" si="4"/>
        <v>s</v>
      </c>
      <c r="AD6" s="28" t="str">
        <f t="shared" si="4"/>
        <v>t</v>
      </c>
      <c r="AE6" s="28" t="str">
        <f t="shared" si="4"/>
        <v>q</v>
      </c>
      <c r="AF6" s="28" t="str">
        <f t="shared" si="4"/>
        <v>q</v>
      </c>
      <c r="AG6" s="28" t="str">
        <f t="shared" si="4"/>
        <v>s</v>
      </c>
      <c r="AH6" s="28" t="str">
        <f t="shared" si="4"/>
        <v>s</v>
      </c>
      <c r="AI6" s="28" t="str">
        <f t="shared" si="4"/>
        <v>d</v>
      </c>
      <c r="AJ6" s="28" t="str">
        <f t="shared" si="4"/>
        <v>s</v>
      </c>
      <c r="AK6" s="28" t="str">
        <f t="shared" si="4"/>
        <v>t</v>
      </c>
      <c r="AL6" s="28" t="str">
        <f t="shared" si="4"/>
        <v>q</v>
      </c>
      <c r="AM6" s="28" t="str">
        <f t="shared" si="4"/>
        <v>q</v>
      </c>
      <c r="AN6" s="28" t="str">
        <f t="shared" si="4"/>
        <v>s</v>
      </c>
      <c r="AO6" s="28" t="str">
        <f t="shared" si="4"/>
        <v>s</v>
      </c>
      <c r="AP6" s="28" t="str">
        <f t="shared" si="4"/>
        <v>d</v>
      </c>
      <c r="AQ6" s="28" t="str">
        <f t="shared" si="4"/>
        <v>s</v>
      </c>
      <c r="AR6" s="28" t="str">
        <f t="shared" si="4"/>
        <v>t</v>
      </c>
      <c r="AS6" s="28" t="str">
        <f t="shared" ref="AS6:BL6" si="5">LEFT(TEXT(AS5,"ddd"),1)</f>
        <v>q</v>
      </c>
      <c r="AT6" s="28" t="str">
        <f t="shared" si="5"/>
        <v>q</v>
      </c>
      <c r="AU6" s="28" t="str">
        <f t="shared" si="5"/>
        <v>s</v>
      </c>
      <c r="AV6" s="28" t="str">
        <f t="shared" si="5"/>
        <v>s</v>
      </c>
      <c r="AW6" s="28" t="str">
        <f t="shared" si="5"/>
        <v>d</v>
      </c>
      <c r="AX6" s="28" t="str">
        <f t="shared" si="5"/>
        <v>s</v>
      </c>
      <c r="AY6" s="28" t="str">
        <f t="shared" si="5"/>
        <v>t</v>
      </c>
      <c r="AZ6" s="28" t="str">
        <f t="shared" si="5"/>
        <v>q</v>
      </c>
      <c r="BA6" s="28" t="str">
        <f t="shared" si="5"/>
        <v>q</v>
      </c>
      <c r="BB6" s="28" t="str">
        <f t="shared" si="5"/>
        <v>s</v>
      </c>
      <c r="BC6" s="28" t="str">
        <f t="shared" si="5"/>
        <v>s</v>
      </c>
      <c r="BD6" s="28" t="str">
        <f t="shared" si="5"/>
        <v>d</v>
      </c>
      <c r="BE6" s="28" t="str">
        <f t="shared" si="5"/>
        <v>s</v>
      </c>
      <c r="BF6" s="28" t="str">
        <f t="shared" si="5"/>
        <v>t</v>
      </c>
      <c r="BG6" s="28" t="str">
        <f t="shared" si="5"/>
        <v>q</v>
      </c>
      <c r="BH6" s="28" t="str">
        <f t="shared" si="5"/>
        <v>q</v>
      </c>
      <c r="BI6" s="28" t="str">
        <f t="shared" si="5"/>
        <v>s</v>
      </c>
      <c r="BJ6" s="28" t="str">
        <f t="shared" si="5"/>
        <v>s</v>
      </c>
      <c r="BK6" s="28" t="str">
        <f t="shared" si="5"/>
        <v>d</v>
      </c>
      <c r="BL6" s="28" t="str">
        <f t="shared" si="5"/>
        <v>s</v>
      </c>
    </row>
    <row r="7" spans="1:64" ht="30" hidden="1" customHeight="1" thickBot="1" x14ac:dyDescent="0.35">
      <c r="A7" s="17" t="s">
        <v>6</v>
      </c>
      <c r="C7" s="20"/>
      <c r="E7"/>
      <c r="H7" t="str">
        <f>IF(OR(ISBLANK(Início_da_tarefa),ISBLANK(Término_da_tarefa)),"",Término_da_tarefa-Início_da_tarefa+1)</f>
        <v/>
      </c>
      <c r="I7" s="13"/>
      <c r="J7" s="13"/>
      <c r="K7" s="13"/>
      <c r="L7" s="55"/>
      <c r="M7" s="59"/>
      <c r="N7" s="58"/>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4" s="2" customFormat="1" ht="30" customHeight="1" thickBot="1" x14ac:dyDescent="0.35">
      <c r="A8" s="18" t="s">
        <v>7</v>
      </c>
      <c r="B8" s="43" t="s">
        <v>45</v>
      </c>
      <c r="C8" s="32"/>
      <c r="D8" s="33"/>
      <c r="E8" s="34"/>
      <c r="F8" s="35"/>
      <c r="G8" s="8"/>
      <c r="H8" s="8" t="str">
        <f t="shared" ref="H8:H44" si="6">IF(OR(ISBLANK(Início_da_tarefa),ISBLANK(Término_da_tarefa)),"",Término_da_tarefa-Início_da_tarefa+1)</f>
        <v/>
      </c>
      <c r="I8" s="13"/>
      <c r="J8" s="13"/>
      <c r="K8" s="13"/>
      <c r="L8" s="55"/>
      <c r="M8" s="13"/>
      <c r="N8" s="58"/>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row>
    <row r="9" spans="1:64" s="2" customFormat="1" ht="30" customHeight="1" thickBot="1" x14ac:dyDescent="0.35">
      <c r="A9" s="18" t="s">
        <v>8</v>
      </c>
      <c r="B9" s="45" t="s">
        <v>29</v>
      </c>
      <c r="C9" s="44" t="s">
        <v>35</v>
      </c>
      <c r="D9" s="51">
        <v>1</v>
      </c>
      <c r="E9" s="47">
        <v>45020</v>
      </c>
      <c r="F9" s="47">
        <v>45020</v>
      </c>
      <c r="G9" s="8"/>
      <c r="H9" s="8">
        <f t="shared" si="6"/>
        <v>1</v>
      </c>
      <c r="I9" s="13"/>
      <c r="J9" s="13"/>
      <c r="K9" s="13"/>
      <c r="L9" s="55"/>
      <c r="M9" s="13"/>
      <c r="N9" s="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row>
    <row r="10" spans="1:64" s="2" customFormat="1" ht="30" customHeight="1" thickBot="1" x14ac:dyDescent="0.35">
      <c r="A10" s="18" t="s">
        <v>9</v>
      </c>
      <c r="B10" s="45" t="s">
        <v>24</v>
      </c>
      <c r="C10" s="44" t="s">
        <v>36</v>
      </c>
      <c r="D10" s="51">
        <v>1</v>
      </c>
      <c r="E10" s="47">
        <f>F9</f>
        <v>45020</v>
      </c>
      <c r="F10" s="47">
        <f>E10+2</f>
        <v>45022</v>
      </c>
      <c r="G10" s="8"/>
      <c r="H10" s="8">
        <f t="shared" si="6"/>
        <v>3</v>
      </c>
      <c r="I10" s="13"/>
      <c r="J10" s="13"/>
      <c r="K10" s="13"/>
      <c r="L10" s="55"/>
      <c r="M10" s="13"/>
      <c r="N10" s="58"/>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row>
    <row r="11" spans="1:64" s="2" customFormat="1" ht="30" customHeight="1" thickBot="1" x14ac:dyDescent="0.35">
      <c r="A11" s="17"/>
      <c r="B11" s="45" t="s">
        <v>28</v>
      </c>
      <c r="C11" s="44" t="s">
        <v>37</v>
      </c>
      <c r="D11" s="51">
        <v>1</v>
      </c>
      <c r="E11" s="47">
        <f>F10</f>
        <v>45022</v>
      </c>
      <c r="F11" s="47">
        <v>45027</v>
      </c>
      <c r="G11" s="8"/>
      <c r="H11" s="8">
        <f t="shared" si="6"/>
        <v>6</v>
      </c>
      <c r="I11" s="13"/>
      <c r="J11" s="13"/>
      <c r="K11" s="13"/>
      <c r="L11" s="55"/>
      <c r="M11" s="13"/>
      <c r="N11" s="58"/>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row>
    <row r="12" spans="1:64" s="2" customFormat="1" ht="30" customHeight="1" thickBot="1" x14ac:dyDescent="0.35">
      <c r="A12" s="17"/>
      <c r="B12" s="46" t="s">
        <v>30</v>
      </c>
      <c r="C12" s="44" t="s">
        <v>35</v>
      </c>
      <c r="D12" s="51">
        <v>1</v>
      </c>
      <c r="E12" s="47">
        <f>F11</f>
        <v>45027</v>
      </c>
      <c r="F12" s="47">
        <v>45030</v>
      </c>
      <c r="G12" s="8"/>
      <c r="H12" s="8">
        <f t="shared" si="6"/>
        <v>4</v>
      </c>
      <c r="I12" s="13"/>
      <c r="J12" s="13"/>
      <c r="K12" s="13"/>
      <c r="L12" s="55"/>
      <c r="M12" s="13"/>
      <c r="N12" s="58"/>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row>
    <row r="13" spans="1:64" s="2" customFormat="1" ht="30" customHeight="1" thickBot="1" x14ac:dyDescent="0.35">
      <c r="A13" s="17"/>
      <c r="B13" s="46" t="s">
        <v>31</v>
      </c>
      <c r="C13" s="44" t="s">
        <v>38</v>
      </c>
      <c r="D13" s="51">
        <v>1</v>
      </c>
      <c r="E13" s="47">
        <v>45030</v>
      </c>
      <c r="F13" s="47">
        <f>E13+2</f>
        <v>45032</v>
      </c>
      <c r="G13" s="8"/>
      <c r="H13" s="8">
        <f t="shared" si="6"/>
        <v>3</v>
      </c>
      <c r="I13" s="13"/>
      <c r="J13" s="13"/>
      <c r="K13" s="13"/>
      <c r="L13" s="55"/>
      <c r="M13" s="13"/>
      <c r="N13" s="58"/>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row>
    <row r="14" spans="1:64" s="2" customFormat="1" ht="30" customHeight="1" thickBot="1" x14ac:dyDescent="0.35">
      <c r="A14" s="17"/>
      <c r="B14" s="46" t="s">
        <v>32</v>
      </c>
      <c r="C14" s="44" t="s">
        <v>38</v>
      </c>
      <c r="D14" s="51">
        <v>1</v>
      </c>
      <c r="E14" s="47">
        <v>45032</v>
      </c>
      <c r="F14" s="47">
        <v>45033</v>
      </c>
      <c r="G14" s="8"/>
      <c r="H14" s="8"/>
      <c r="I14" s="13"/>
      <c r="J14" s="13"/>
      <c r="K14" s="13"/>
      <c r="L14" s="55"/>
      <c r="M14" s="13"/>
      <c r="N14" s="58"/>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row>
    <row r="15" spans="1:64" s="2" customFormat="1" ht="30" customHeight="1" thickBot="1" x14ac:dyDescent="0.35">
      <c r="A15" s="18" t="s">
        <v>10</v>
      </c>
      <c r="B15" s="42" t="s">
        <v>25</v>
      </c>
      <c r="C15" s="60"/>
      <c r="D15" s="33"/>
      <c r="E15" s="34"/>
      <c r="F15" s="35"/>
      <c r="G15" s="8"/>
      <c r="H15" s="8" t="str">
        <f t="shared" si="6"/>
        <v/>
      </c>
      <c r="I15" s="13"/>
      <c r="J15" s="13"/>
      <c r="K15" s="13"/>
      <c r="L15" s="55"/>
      <c r="M15" s="13"/>
      <c r="N15" s="58"/>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row>
    <row r="16" spans="1:64" s="2" customFormat="1" ht="30" customHeight="1" thickBot="1" x14ac:dyDescent="0.35">
      <c r="A16" s="18"/>
      <c r="B16" s="46" t="s">
        <v>49</v>
      </c>
      <c r="C16" s="44" t="s">
        <v>39</v>
      </c>
      <c r="D16" s="51">
        <v>1</v>
      </c>
      <c r="E16" s="48">
        <f>E13+1</f>
        <v>45031</v>
      </c>
      <c r="F16" s="48">
        <f>E16+4</f>
        <v>45035</v>
      </c>
      <c r="G16" s="8"/>
      <c r="H16" s="8">
        <f t="shared" si="6"/>
        <v>5</v>
      </c>
      <c r="I16" s="13"/>
      <c r="J16" s="13"/>
      <c r="K16" s="13"/>
      <c r="L16" s="55"/>
      <c r="M16" s="13"/>
      <c r="N16" s="58"/>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row>
    <row r="17" spans="1:64" s="2" customFormat="1" ht="30" customHeight="1" thickBot="1" x14ac:dyDescent="0.35">
      <c r="A17" s="17"/>
      <c r="B17" s="46" t="s">
        <v>50</v>
      </c>
      <c r="C17" s="44" t="s">
        <v>40</v>
      </c>
      <c r="D17" s="51">
        <v>1</v>
      </c>
      <c r="E17" s="48">
        <v>45035</v>
      </c>
      <c r="F17" s="48">
        <f>E17+5</f>
        <v>45040</v>
      </c>
      <c r="G17" s="8"/>
      <c r="H17" s="8">
        <f t="shared" si="6"/>
        <v>6</v>
      </c>
      <c r="I17" s="13"/>
      <c r="J17" s="13"/>
      <c r="K17" s="13"/>
      <c r="L17" s="55"/>
      <c r="M17" s="13"/>
      <c r="N17" s="58"/>
      <c r="O17" s="13"/>
      <c r="P17" s="13"/>
      <c r="Q17" s="13"/>
      <c r="R17" s="13"/>
      <c r="S17" s="13"/>
      <c r="T17" s="13"/>
      <c r="U17" s="14"/>
      <c r="V17" s="14"/>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row>
    <row r="18" spans="1:64" s="2" customFormat="1" ht="30" customHeight="1" thickBot="1" x14ac:dyDescent="0.35">
      <c r="A18" s="17"/>
      <c r="B18" s="45" t="s">
        <v>51</v>
      </c>
      <c r="C18" s="44" t="s">
        <v>41</v>
      </c>
      <c r="D18" s="51">
        <v>1</v>
      </c>
      <c r="E18" s="48">
        <f>F17</f>
        <v>45040</v>
      </c>
      <c r="F18" s="48">
        <f>E18+3</f>
        <v>45043</v>
      </c>
      <c r="G18" s="8"/>
      <c r="H18" s="8">
        <f t="shared" si="6"/>
        <v>4</v>
      </c>
      <c r="I18" s="13"/>
      <c r="J18" s="13"/>
      <c r="K18" s="13"/>
      <c r="L18" s="55"/>
      <c r="M18" s="13"/>
      <c r="N18" s="58"/>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row>
    <row r="19" spans="1:64" s="2" customFormat="1" ht="30" customHeight="1" thickBot="1" x14ac:dyDescent="0.35">
      <c r="A19" s="17"/>
      <c r="B19" s="45" t="s">
        <v>52</v>
      </c>
      <c r="C19" s="44" t="s">
        <v>40</v>
      </c>
      <c r="D19" s="51">
        <v>1</v>
      </c>
      <c r="E19" s="48">
        <v>45043</v>
      </c>
      <c r="F19" s="48">
        <v>45044</v>
      </c>
      <c r="G19" s="8"/>
      <c r="H19" s="8">
        <f t="shared" si="6"/>
        <v>2</v>
      </c>
      <c r="I19" s="13"/>
      <c r="J19" s="13"/>
      <c r="K19" s="13"/>
      <c r="L19" s="55"/>
      <c r="M19" s="13"/>
      <c r="N19" s="58"/>
      <c r="O19" s="13"/>
      <c r="P19" s="13"/>
      <c r="Q19" s="13"/>
      <c r="R19" s="13"/>
      <c r="S19" s="13"/>
      <c r="T19" s="13"/>
      <c r="U19" s="13"/>
      <c r="V19" s="13"/>
      <c r="W19" s="13"/>
      <c r="X19" s="13"/>
      <c r="Y19" s="14"/>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row>
    <row r="20" spans="1:64" s="2" customFormat="1" ht="30" customHeight="1" thickBot="1" x14ac:dyDescent="0.35">
      <c r="A20" s="17"/>
      <c r="B20" s="45" t="s">
        <v>53</v>
      </c>
      <c r="C20" s="44" t="s">
        <v>41</v>
      </c>
      <c r="D20" s="51">
        <v>1</v>
      </c>
      <c r="E20" s="48">
        <v>45045</v>
      </c>
      <c r="F20" s="48">
        <v>45046</v>
      </c>
      <c r="G20" s="8"/>
      <c r="H20" s="8">
        <f t="shared" si="6"/>
        <v>2</v>
      </c>
      <c r="I20" s="13"/>
      <c r="J20" s="13"/>
      <c r="K20" s="13"/>
      <c r="L20" s="55"/>
      <c r="M20" s="13"/>
      <c r="N20" s="58"/>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row>
    <row r="21" spans="1:64" s="2" customFormat="1" ht="30" customHeight="1" thickBot="1" x14ac:dyDescent="0.35">
      <c r="A21" s="17" t="s">
        <v>11</v>
      </c>
      <c r="B21" s="43" t="s">
        <v>26</v>
      </c>
      <c r="C21" s="60"/>
      <c r="D21" s="52"/>
      <c r="E21" s="49"/>
      <c r="F21" s="50"/>
      <c r="G21" s="8"/>
      <c r="H21" s="8" t="str">
        <f t="shared" si="6"/>
        <v/>
      </c>
      <c r="I21" s="13"/>
      <c r="J21" s="13"/>
      <c r="K21" s="13"/>
      <c r="L21" s="55"/>
      <c r="M21" s="13"/>
      <c r="N21" s="58"/>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row>
    <row r="22" spans="1:64" s="2" customFormat="1" ht="30" customHeight="1" thickBot="1" x14ac:dyDescent="0.35">
      <c r="A22" s="17"/>
      <c r="B22" s="46" t="s">
        <v>54</v>
      </c>
      <c r="C22" s="44" t="s">
        <v>73</v>
      </c>
      <c r="D22" s="51">
        <v>1</v>
      </c>
      <c r="E22" s="48">
        <f>E9+15</f>
        <v>45035</v>
      </c>
      <c r="F22" s="48">
        <f>E22+5</f>
        <v>45040</v>
      </c>
      <c r="G22" s="8"/>
      <c r="H22" s="8">
        <f t="shared" si="6"/>
        <v>6</v>
      </c>
      <c r="I22" s="13"/>
      <c r="J22" s="13"/>
      <c r="K22" s="13"/>
      <c r="L22" s="55"/>
      <c r="M22" s="13"/>
      <c r="N22" s="58"/>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row>
    <row r="23" spans="1:64" s="2" customFormat="1" ht="30" customHeight="1" thickBot="1" x14ac:dyDescent="0.35">
      <c r="A23" s="17"/>
      <c r="B23" s="46" t="s">
        <v>55</v>
      </c>
      <c r="C23" s="44" t="s">
        <v>73</v>
      </c>
      <c r="D23" s="51">
        <v>1</v>
      </c>
      <c r="E23" s="48">
        <f>F22+1</f>
        <v>45041</v>
      </c>
      <c r="F23" s="48">
        <f>E23+4</f>
        <v>45045</v>
      </c>
      <c r="G23" s="8"/>
      <c r="H23" s="8">
        <f t="shared" si="6"/>
        <v>5</v>
      </c>
      <c r="I23" s="13"/>
      <c r="J23" s="13"/>
      <c r="K23" s="13"/>
      <c r="L23" s="55"/>
      <c r="M23" s="13"/>
      <c r="N23" s="58"/>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row>
    <row r="24" spans="1:64" s="2" customFormat="1" ht="30" customHeight="1" thickBot="1" x14ac:dyDescent="0.35">
      <c r="A24" s="17"/>
      <c r="B24" s="46" t="s">
        <v>57</v>
      </c>
      <c r="C24" s="44" t="s">
        <v>73</v>
      </c>
      <c r="D24" s="51">
        <v>1</v>
      </c>
      <c r="E24" s="48">
        <f>E23+5</f>
        <v>45046</v>
      </c>
      <c r="F24" s="48">
        <f>E24+5</f>
        <v>45051</v>
      </c>
      <c r="G24" s="8"/>
      <c r="H24" s="8">
        <f t="shared" si="6"/>
        <v>6</v>
      </c>
      <c r="I24" s="13"/>
      <c r="J24" s="13"/>
      <c r="K24" s="13"/>
      <c r="L24" s="55"/>
      <c r="M24" s="13"/>
      <c r="N24" s="58"/>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row>
    <row r="25" spans="1:64" s="2" customFormat="1" ht="30" customHeight="1" thickBot="1" x14ac:dyDescent="0.35">
      <c r="A25" s="17"/>
      <c r="B25" s="46" t="s">
        <v>56</v>
      </c>
      <c r="C25" s="44" t="s">
        <v>71</v>
      </c>
      <c r="D25" s="51">
        <v>1</v>
      </c>
      <c r="E25" s="48">
        <f>F24+1</f>
        <v>45052</v>
      </c>
      <c r="F25" s="48">
        <f>E25+4</f>
        <v>45056</v>
      </c>
      <c r="G25" s="8"/>
      <c r="H25" s="8">
        <f t="shared" si="6"/>
        <v>5</v>
      </c>
      <c r="I25" s="13"/>
      <c r="J25" s="13"/>
      <c r="K25" s="13"/>
      <c r="L25" s="55"/>
      <c r="M25" s="13"/>
      <c r="N25" s="58"/>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row>
    <row r="26" spans="1:64" s="2" customFormat="1" ht="30" customHeight="1" thickBot="1" x14ac:dyDescent="0.35">
      <c r="A26" s="17"/>
      <c r="B26" s="46" t="s">
        <v>58</v>
      </c>
      <c r="C26" s="44" t="s">
        <v>70</v>
      </c>
      <c r="D26" s="51">
        <v>1</v>
      </c>
      <c r="E26" s="48">
        <f>E24</f>
        <v>45046</v>
      </c>
      <c r="F26" s="48">
        <v>45047</v>
      </c>
      <c r="G26" s="8"/>
      <c r="H26" s="8">
        <f t="shared" si="6"/>
        <v>2</v>
      </c>
      <c r="I26" s="13"/>
      <c r="J26" s="13"/>
      <c r="K26" s="13"/>
      <c r="L26" s="55"/>
      <c r="M26" s="13"/>
      <c r="N26" s="58"/>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row>
    <row r="27" spans="1:64" s="2" customFormat="1" ht="30" customHeight="1" thickBot="1" x14ac:dyDescent="0.35">
      <c r="A27" s="17" t="s">
        <v>11</v>
      </c>
      <c r="B27" s="43" t="s">
        <v>43</v>
      </c>
      <c r="C27" s="60"/>
      <c r="D27" s="52"/>
      <c r="E27" s="49"/>
      <c r="F27" s="50"/>
      <c r="G27" s="8"/>
      <c r="H27" s="8" t="str">
        <f t="shared" si="6"/>
        <v/>
      </c>
      <c r="I27" s="13"/>
      <c r="J27" s="13"/>
      <c r="K27" s="13"/>
      <c r="L27" s="55"/>
      <c r="M27" s="13"/>
      <c r="N27" s="58"/>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row>
    <row r="28" spans="1:64" s="2" customFormat="1" ht="30" customHeight="1" thickBot="1" x14ac:dyDescent="0.35">
      <c r="A28" s="17"/>
      <c r="B28" s="45" t="s">
        <v>34</v>
      </c>
      <c r="C28" s="44" t="s">
        <v>72</v>
      </c>
      <c r="D28" s="51">
        <v>1</v>
      </c>
      <c r="E28" s="48">
        <v>45048</v>
      </c>
      <c r="F28" s="48">
        <v>45049</v>
      </c>
      <c r="G28" s="8"/>
      <c r="H28" s="8">
        <f t="shared" si="6"/>
        <v>2</v>
      </c>
      <c r="I28" s="13"/>
      <c r="J28" s="13"/>
      <c r="K28" s="13"/>
      <c r="L28" s="55"/>
      <c r="M28" s="13"/>
      <c r="N28" s="58"/>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row>
    <row r="29" spans="1:64" s="2" customFormat="1" ht="30" customHeight="1" thickBot="1" x14ac:dyDescent="0.35">
      <c r="A29" s="17"/>
      <c r="B29" s="45" t="s">
        <v>59</v>
      </c>
      <c r="C29" s="44" t="s">
        <v>70</v>
      </c>
      <c r="D29" s="51">
        <v>1</v>
      </c>
      <c r="E29" s="48">
        <v>45050</v>
      </c>
      <c r="F29" s="48">
        <v>45050</v>
      </c>
      <c r="G29" s="8"/>
      <c r="H29" s="8">
        <f t="shared" si="6"/>
        <v>1</v>
      </c>
      <c r="I29" s="13"/>
      <c r="J29" s="13"/>
      <c r="K29" s="13"/>
      <c r="L29" s="55"/>
      <c r="M29" s="13"/>
      <c r="N29" s="58"/>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row>
    <row r="30" spans="1:64" s="2" customFormat="1" ht="30" customHeight="1" thickBot="1" x14ac:dyDescent="0.35">
      <c r="A30" s="17"/>
      <c r="B30" s="45" t="s">
        <v>60</v>
      </c>
      <c r="C30" s="44" t="s">
        <v>70</v>
      </c>
      <c r="D30" s="51">
        <v>1</v>
      </c>
      <c r="E30" s="48">
        <v>45051</v>
      </c>
      <c r="F30" s="48">
        <v>45054</v>
      </c>
      <c r="G30" s="8"/>
      <c r="H30" s="8">
        <f t="shared" si="6"/>
        <v>4</v>
      </c>
      <c r="I30" s="13"/>
      <c r="J30" s="13"/>
      <c r="K30" s="13"/>
      <c r="L30" s="55"/>
      <c r="M30" s="13"/>
      <c r="N30" s="58"/>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row>
    <row r="31" spans="1:64" s="2" customFormat="1" ht="30" customHeight="1" thickBot="1" x14ac:dyDescent="0.35">
      <c r="A31" s="17"/>
      <c r="B31" s="45" t="s">
        <v>61</v>
      </c>
      <c r="C31" s="44" t="s">
        <v>42</v>
      </c>
      <c r="D31" s="51">
        <v>1</v>
      </c>
      <c r="E31" s="48">
        <v>45055</v>
      </c>
      <c r="F31" s="48">
        <v>45077</v>
      </c>
      <c r="G31" s="8"/>
      <c r="H31" s="8">
        <f t="shared" si="6"/>
        <v>23</v>
      </c>
      <c r="I31" s="13"/>
      <c r="J31" s="13"/>
      <c r="K31" s="13"/>
      <c r="L31" s="55"/>
      <c r="M31" s="13"/>
      <c r="N31" s="58"/>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row>
    <row r="32" spans="1:64" s="2" customFormat="1" ht="30" customHeight="1" thickBot="1" x14ac:dyDescent="0.35">
      <c r="A32" s="17"/>
      <c r="B32" s="46" t="s">
        <v>74</v>
      </c>
      <c r="C32" s="44" t="s">
        <v>35</v>
      </c>
      <c r="D32" s="51">
        <v>1</v>
      </c>
      <c r="E32" s="48">
        <v>45078</v>
      </c>
      <c r="F32" s="48">
        <v>45078</v>
      </c>
      <c r="G32" s="8"/>
      <c r="H32" s="8">
        <f t="shared" si="6"/>
        <v>1</v>
      </c>
      <c r="I32" s="13"/>
      <c r="J32" s="13"/>
      <c r="K32" s="13"/>
      <c r="L32" s="55"/>
      <c r="M32" s="13"/>
      <c r="N32" s="58"/>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row>
    <row r="33" spans="1:64" s="2" customFormat="1" ht="30" customHeight="1" thickBot="1" x14ac:dyDescent="0.35">
      <c r="A33" s="17" t="s">
        <v>11</v>
      </c>
      <c r="B33" s="43" t="s">
        <v>44</v>
      </c>
      <c r="C33" s="60"/>
      <c r="D33" s="52"/>
      <c r="E33" s="49"/>
      <c r="F33" s="50"/>
      <c r="G33" s="8"/>
      <c r="H33" s="8" t="str">
        <f t="shared" si="6"/>
        <v/>
      </c>
      <c r="I33" s="13"/>
      <c r="J33" s="13"/>
      <c r="K33" s="13"/>
      <c r="L33" s="55"/>
      <c r="M33" s="13"/>
      <c r="N33" s="58"/>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row>
    <row r="34" spans="1:64" s="2" customFormat="1" ht="30" customHeight="1" thickBot="1" x14ac:dyDescent="0.35">
      <c r="A34" s="17"/>
      <c r="B34" s="46" t="s">
        <v>33</v>
      </c>
      <c r="C34" s="44" t="s">
        <v>41</v>
      </c>
      <c r="D34" s="51">
        <v>1</v>
      </c>
      <c r="E34" s="48">
        <v>45079</v>
      </c>
      <c r="F34" s="48">
        <v>45081</v>
      </c>
      <c r="G34" s="8"/>
      <c r="H34" s="8">
        <f t="shared" si="6"/>
        <v>3</v>
      </c>
      <c r="I34" s="13"/>
      <c r="J34" s="13"/>
      <c r="K34" s="13"/>
      <c r="L34" s="55"/>
      <c r="M34" s="13"/>
      <c r="N34" s="58"/>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row>
    <row r="35" spans="1:64" s="2" customFormat="1" ht="30" customHeight="1" thickBot="1" x14ac:dyDescent="0.35">
      <c r="A35" s="17"/>
      <c r="B35" s="46" t="s">
        <v>46</v>
      </c>
      <c r="C35" s="44" t="s">
        <v>40</v>
      </c>
      <c r="D35" s="51">
        <v>1</v>
      </c>
      <c r="E35" s="48">
        <v>45082</v>
      </c>
      <c r="F35" s="48">
        <v>45087</v>
      </c>
      <c r="G35" s="8"/>
      <c r="H35" s="8">
        <f t="shared" si="6"/>
        <v>6</v>
      </c>
      <c r="I35" s="13"/>
      <c r="J35" s="13"/>
      <c r="K35" s="13"/>
      <c r="L35" s="55"/>
      <c r="M35" s="13"/>
      <c r="N35" s="58"/>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row>
    <row r="36" spans="1:64" s="2" customFormat="1" ht="30" customHeight="1" thickBot="1" x14ac:dyDescent="0.35">
      <c r="A36" s="17"/>
      <c r="B36" s="46" t="s">
        <v>62</v>
      </c>
      <c r="C36" s="44" t="s">
        <v>71</v>
      </c>
      <c r="D36" s="51">
        <v>1</v>
      </c>
      <c r="E36" s="48">
        <v>45087</v>
      </c>
      <c r="F36" s="48">
        <v>45089</v>
      </c>
      <c r="G36" s="8"/>
      <c r="H36" s="8">
        <f t="shared" si="6"/>
        <v>3</v>
      </c>
      <c r="I36" s="13"/>
      <c r="J36" s="13"/>
      <c r="K36" s="13"/>
      <c r="L36" s="55"/>
      <c r="M36" s="13"/>
      <c r="N36" s="58"/>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row>
    <row r="37" spans="1:64" s="2" customFormat="1" ht="30" customHeight="1" thickBot="1" x14ac:dyDescent="0.35">
      <c r="A37" s="17"/>
      <c r="B37" s="46" t="s">
        <v>64</v>
      </c>
      <c r="C37" s="44" t="s">
        <v>70</v>
      </c>
      <c r="D37" s="51">
        <v>1</v>
      </c>
      <c r="E37" s="48">
        <v>45090</v>
      </c>
      <c r="F37" s="48">
        <v>45090</v>
      </c>
      <c r="G37" s="8"/>
      <c r="H37" s="8">
        <f t="shared" si="6"/>
        <v>1</v>
      </c>
      <c r="I37" s="13"/>
      <c r="J37" s="13"/>
      <c r="K37" s="13"/>
      <c r="L37" s="55"/>
      <c r="M37" s="13"/>
      <c r="N37" s="58"/>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row>
    <row r="38" spans="1:64" s="2" customFormat="1" ht="30" customHeight="1" thickBot="1" x14ac:dyDescent="0.35">
      <c r="A38" s="17"/>
      <c r="B38" s="46" t="s">
        <v>63</v>
      </c>
      <c r="C38" s="44" t="s">
        <v>69</v>
      </c>
      <c r="D38" s="51">
        <v>1</v>
      </c>
      <c r="E38" s="48">
        <v>45091</v>
      </c>
      <c r="F38" s="48">
        <v>45092</v>
      </c>
      <c r="G38" s="8"/>
      <c r="H38" s="8">
        <f t="shared" si="6"/>
        <v>2</v>
      </c>
      <c r="I38" s="13"/>
      <c r="J38" s="13"/>
      <c r="K38" s="13"/>
      <c r="L38" s="55"/>
      <c r="M38" s="13"/>
      <c r="N38" s="58"/>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row>
    <row r="39" spans="1:64" s="2" customFormat="1" ht="30" customHeight="1" thickBot="1" x14ac:dyDescent="0.35">
      <c r="A39" s="17" t="s">
        <v>11</v>
      </c>
      <c r="B39" s="43" t="s">
        <v>27</v>
      </c>
      <c r="C39" s="60"/>
      <c r="D39" s="52"/>
      <c r="E39" s="49"/>
      <c r="F39" s="50"/>
      <c r="G39" s="8"/>
      <c r="H39" s="8" t="str">
        <f t="shared" si="6"/>
        <v/>
      </c>
      <c r="I39" s="13"/>
      <c r="J39" s="13"/>
      <c r="K39" s="13"/>
      <c r="L39" s="55"/>
      <c r="M39" s="13"/>
      <c r="N39" s="58"/>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row>
    <row r="40" spans="1:64" s="2" customFormat="1" ht="30" customHeight="1" thickBot="1" x14ac:dyDescent="0.35">
      <c r="A40" s="17"/>
      <c r="B40" s="46" t="s">
        <v>65</v>
      </c>
      <c r="C40" s="44" t="s">
        <v>70</v>
      </c>
      <c r="D40" s="51">
        <v>1</v>
      </c>
      <c r="E40" s="48">
        <v>45093</v>
      </c>
      <c r="F40" s="48">
        <v>45094</v>
      </c>
      <c r="G40" s="8"/>
      <c r="H40" s="8">
        <f t="shared" si="6"/>
        <v>2</v>
      </c>
      <c r="I40" s="13"/>
      <c r="J40" s="13"/>
      <c r="K40" s="13"/>
      <c r="L40" s="55"/>
      <c r="M40" s="13"/>
      <c r="N40" s="58"/>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row>
    <row r="41" spans="1:64" s="2" customFormat="1" ht="30" customHeight="1" thickBot="1" x14ac:dyDescent="0.35">
      <c r="A41" s="17"/>
      <c r="B41" s="46" t="s">
        <v>66</v>
      </c>
      <c r="C41" s="44" t="s">
        <v>70</v>
      </c>
      <c r="D41" s="51">
        <v>1</v>
      </c>
      <c r="E41" s="48">
        <v>45093</v>
      </c>
      <c r="F41" s="48">
        <v>45094</v>
      </c>
      <c r="G41" s="8"/>
      <c r="H41" s="8">
        <f t="shared" si="6"/>
        <v>2</v>
      </c>
      <c r="I41" s="13"/>
      <c r="J41" s="13"/>
      <c r="K41" s="13"/>
      <c r="L41" s="55"/>
      <c r="M41" s="13"/>
      <c r="N41" s="58"/>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row>
    <row r="42" spans="1:64" s="2" customFormat="1" ht="30" customHeight="1" thickBot="1" x14ac:dyDescent="0.35">
      <c r="A42" s="17"/>
      <c r="B42" s="46" t="s">
        <v>67</v>
      </c>
      <c r="C42" s="44" t="s">
        <v>70</v>
      </c>
      <c r="D42" s="51">
        <v>1</v>
      </c>
      <c r="E42" s="48">
        <v>45093</v>
      </c>
      <c r="F42" s="48">
        <v>45094</v>
      </c>
      <c r="G42" s="8"/>
      <c r="H42" s="8">
        <f t="shared" si="6"/>
        <v>2</v>
      </c>
      <c r="I42" s="13"/>
      <c r="J42" s="13"/>
      <c r="K42" s="13"/>
      <c r="L42" s="55"/>
      <c r="M42" s="13"/>
      <c r="N42" s="61"/>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row>
    <row r="43" spans="1:64" s="2" customFormat="1" ht="30" customHeight="1" thickBot="1" x14ac:dyDescent="0.35">
      <c r="A43" s="17"/>
      <c r="B43" s="46" t="s">
        <v>68</v>
      </c>
      <c r="C43" s="44" t="s">
        <v>70</v>
      </c>
      <c r="D43" s="51">
        <v>1</v>
      </c>
      <c r="E43" s="48">
        <v>45095</v>
      </c>
      <c r="F43" s="48">
        <v>45095</v>
      </c>
      <c r="G43" s="8"/>
      <c r="H43" s="8">
        <f t="shared" si="6"/>
        <v>1</v>
      </c>
      <c r="I43" s="13"/>
      <c r="J43" s="13"/>
      <c r="K43" s="13"/>
      <c r="L43" s="55"/>
      <c r="M43" s="55"/>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row>
    <row r="44" spans="1:64" s="2" customFormat="1" ht="30" customHeight="1" thickBot="1" x14ac:dyDescent="0.35">
      <c r="A44" s="18" t="s">
        <v>12</v>
      </c>
      <c r="B44" s="9" t="s">
        <v>14</v>
      </c>
      <c r="C44" s="10"/>
      <c r="D44" s="11"/>
      <c r="E44" s="24"/>
      <c r="F44" s="25"/>
      <c r="G44" s="12"/>
      <c r="H44" s="12" t="str">
        <f t="shared" si="6"/>
        <v/>
      </c>
      <c r="I44" s="15"/>
      <c r="J44" s="15"/>
      <c r="K44" s="15"/>
      <c r="L44" s="56"/>
      <c r="M44" s="15"/>
      <c r="N44" s="62"/>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ht="30" customHeight="1" x14ac:dyDescent="0.3">
      <c r="G45" s="5"/>
    </row>
    <row r="46" spans="1:64" ht="30" customHeight="1" x14ac:dyDescent="0.3">
      <c r="C46" s="6"/>
      <c r="F46" s="19"/>
    </row>
    <row r="47" spans="1:64" ht="30" customHeight="1" x14ac:dyDescent="0.3">
      <c r="C47" s="7"/>
    </row>
  </sheetData>
  <mergeCells count="14">
    <mergeCell ref="E2:F2"/>
    <mergeCell ref="C2:D2"/>
    <mergeCell ref="B3:B4"/>
    <mergeCell ref="C3:D3"/>
    <mergeCell ref="C4:D4"/>
    <mergeCell ref="AK4:AQ4"/>
    <mergeCell ref="AR4:AX4"/>
    <mergeCell ref="AY4:BE4"/>
    <mergeCell ref="BF4:BL4"/>
    <mergeCell ref="E3:F3"/>
    <mergeCell ref="I4:O4"/>
    <mergeCell ref="P4:V4"/>
    <mergeCell ref="W4:AC4"/>
    <mergeCell ref="AD4:AJ4"/>
  </mergeCells>
  <conditionalFormatting sqref="D7:D44">
    <cfRule type="dataBar" priority="14">
      <dataBar>
        <cfvo type="num" val="0"/>
        <cfvo type="num" val="1"/>
        <color rgb="FFFF008A"/>
      </dataBar>
      <extLst>
        <ext xmlns:x14="http://schemas.microsoft.com/office/spreadsheetml/2009/9/main" uri="{B025F937-C7B1-47D3-B67F-A62EFF666E3E}">
          <x14:id>{B0389232-4C98-4A03-AD0E-39F63BAD1F53}</x14:id>
        </ext>
      </extLst>
    </cfRule>
  </conditionalFormatting>
  <conditionalFormatting sqref="I7:BL44">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71af3243-3dd4-4a8d-8c0d-dd76da1f02a5"/>
    <ds:schemaRef ds:uri="16c05727-aa75-4e4a-9b5f-8a80a1165891"/>
    <ds:schemaRef ds:uri="http://schemas.microsoft.com/sharepoint/v3"/>
    <ds:schemaRef ds:uri="http://schemas.microsoft.com/office/2006/documentManagement/types"/>
    <ds:schemaRef ds:uri="http://purl.org/dc/dcmitype/"/>
    <ds:schemaRef ds:uri="http://purl.org/dc/terms/"/>
    <ds:schemaRef ds:uri="http://schemas.microsoft.com/office/infopath/2007/PartnerControls"/>
    <ds:schemaRef ds:uri="http://www.w3.org/XML/1998/namespace"/>
    <ds:schemaRef ds:uri="http://purl.org/dc/elements/1.1/"/>
    <ds:schemaRef ds:uri="http://schemas.openxmlformats.org/package/2006/metadata/core-properties"/>
    <ds:schemaRef ds:uri="230e9df3-be65-4c73-a93b-d1236ebd677e"/>
    <ds:schemaRef ds:uri="http://schemas.microsoft.com/office/2006/metadata/properties"/>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1</vt:i4>
      </vt:variant>
      <vt:variant>
        <vt:lpstr>Intervalos Nomeados</vt:lpstr>
      </vt:variant>
      <vt:variant>
        <vt:i4>8</vt:i4>
      </vt:variant>
    </vt:vector>
  </HeadingPairs>
  <TitlesOfParts>
    <vt:vector size="9" baseType="lpstr">
      <vt:lpstr>CRONOGRAMA BELATECH</vt:lpstr>
      <vt:lpstr>final_de_projeto</vt:lpstr>
      <vt:lpstr>'CRONOGRAMA BELATECH'!Início_da_tarefa</vt:lpstr>
      <vt:lpstr>Inicio_do_projeto</vt:lpstr>
      <vt:lpstr>Início_do_projeto</vt:lpstr>
      <vt:lpstr>'CRONOGRAMA BELATECH'!Progresso_da_tarefa</vt:lpstr>
      <vt:lpstr>Semana_de_exibição</vt:lpstr>
      <vt:lpstr>'CRONOGRAMA BELATECH'!Término_da_tarefa</vt:lpstr>
      <vt:lpstr>'CRONOGRAMA BELATECH'!Titulos_de_impressao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2023-06-18T01:56:13Z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