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Keeeper\Sprint 6 - performance patch\"/>
    </mc:Choice>
  </mc:AlternateContent>
  <xr:revisionPtr revIDLastSave="0" documentId="13_ncr:1_{BC201C47-4839-4919-9DC9-55E6C259CF9E}" xr6:coauthVersionLast="45" xr6:coauthVersionMax="45" xr10:uidLastSave="{00000000-0000-0000-0000-000000000000}"/>
  <bookViews>
    <workbookView xWindow="51615" yWindow="0" windowWidth="25140" windowHeight="21570" tabRatio="617" xr2:uid="{0A00C381-6262-45F3-AB06-F0A50C1346EC}"/>
  </bookViews>
  <sheets>
    <sheet name="lista+availability" sheetId="3" r:id="rId1"/>
    <sheet name="tonnage class" sheetId="4" r:id="rId2"/>
  </sheets>
  <externalReferences>
    <externalReference r:id="rId3"/>
    <externalReference r:id="rId4"/>
  </externalReferences>
  <definedNames>
    <definedName name="_xlnm._FilterDatabase" localSheetId="0" hidden="1">'lista+availability'!$A$1:$AK$52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5" i="3" l="1"/>
  <c r="AI22" i="3"/>
  <c r="AH2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3" i="3"/>
  <c r="AG24" i="3"/>
  <c r="AG25" i="3"/>
  <c r="AG26" i="3"/>
  <c r="AG27" i="3"/>
  <c r="AG28" i="3"/>
  <c r="AG30" i="3"/>
  <c r="AG31" i="3"/>
  <c r="AG32" i="3"/>
  <c r="AG33" i="3"/>
  <c r="AG34" i="3"/>
  <c r="AG35" i="3"/>
  <c r="AG36" i="3"/>
  <c r="AG37" i="3"/>
  <c r="AL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2" i="3"/>
  <c r="AI15" i="3" l="1"/>
  <c r="AH15" i="3"/>
  <c r="AF3" i="3" l="1"/>
  <c r="AF4" i="3"/>
  <c r="AF5" i="3"/>
  <c r="AF6" i="3"/>
  <c r="AF7" i="3"/>
  <c r="AF8" i="3"/>
  <c r="AF9" i="3"/>
  <c r="AF10" i="3"/>
  <c r="AF11" i="3"/>
  <c r="AF12" i="3"/>
  <c r="AF13" i="3"/>
  <c r="AF14" i="3"/>
  <c r="AF16" i="3"/>
  <c r="AF17" i="3"/>
  <c r="AF18" i="3"/>
  <c r="AF19" i="3"/>
  <c r="AF20" i="3"/>
  <c r="AF21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2" i="3"/>
  <c r="AH51" i="3" l="1"/>
  <c r="AI51" i="3"/>
  <c r="AH47" i="3"/>
  <c r="AI47" i="3"/>
  <c r="AH43" i="3"/>
  <c r="AI43" i="3"/>
  <c r="AH39" i="3"/>
  <c r="AI39" i="3"/>
  <c r="AH34" i="3"/>
  <c r="AI34" i="3"/>
  <c r="AH30" i="3"/>
  <c r="AI30" i="3"/>
  <c r="AH28" i="3"/>
  <c r="AI28" i="3"/>
  <c r="AH26" i="3"/>
  <c r="AI26" i="3"/>
  <c r="AH24" i="3"/>
  <c r="AI24" i="3"/>
  <c r="AI21" i="3"/>
  <c r="AH21" i="3"/>
  <c r="AI19" i="3"/>
  <c r="AH19" i="3"/>
  <c r="AI17" i="3"/>
  <c r="AH17" i="3"/>
  <c r="AI14" i="3"/>
  <c r="AH14" i="3"/>
  <c r="AI12" i="3"/>
  <c r="AH12" i="3"/>
  <c r="AI10" i="3"/>
  <c r="AH10" i="3"/>
  <c r="AI8" i="3"/>
  <c r="AH8" i="3"/>
  <c r="AI6" i="3"/>
  <c r="AH6" i="3"/>
  <c r="AI4" i="3"/>
  <c r="AH4" i="3"/>
  <c r="AH2" i="3"/>
  <c r="AI2" i="3"/>
  <c r="AH49" i="3"/>
  <c r="AI49" i="3"/>
  <c r="AH45" i="3"/>
  <c r="AI45" i="3"/>
  <c r="AH41" i="3"/>
  <c r="AI41" i="3"/>
  <c r="AH36" i="3"/>
  <c r="AI36" i="3"/>
  <c r="AH32" i="3"/>
  <c r="AI32" i="3"/>
  <c r="AI52" i="3"/>
  <c r="AH52" i="3"/>
  <c r="AI50" i="3"/>
  <c r="AH50" i="3"/>
  <c r="AI48" i="3"/>
  <c r="AH48" i="3"/>
  <c r="AI46" i="3"/>
  <c r="AH46" i="3"/>
  <c r="AI44" i="3"/>
  <c r="AH44" i="3"/>
  <c r="AI42" i="3"/>
  <c r="AH42" i="3"/>
  <c r="AI40" i="3"/>
  <c r="AH40" i="3"/>
  <c r="AI37" i="3"/>
  <c r="AH37" i="3"/>
  <c r="AI35" i="3"/>
  <c r="AH35" i="3"/>
  <c r="AI33" i="3"/>
  <c r="AH33" i="3"/>
  <c r="AI31" i="3"/>
  <c r="AH31" i="3"/>
  <c r="AI29" i="3"/>
  <c r="AH29" i="3"/>
  <c r="AI27" i="3"/>
  <c r="AH27" i="3"/>
  <c r="AI25" i="3"/>
  <c r="AH25" i="3"/>
  <c r="AI23" i="3"/>
  <c r="AH23" i="3"/>
  <c r="AH20" i="3"/>
  <c r="AI20" i="3"/>
  <c r="AH18" i="3"/>
  <c r="AI18" i="3"/>
  <c r="AH16" i="3"/>
  <c r="AI16" i="3"/>
  <c r="AH13" i="3"/>
  <c r="AI13" i="3"/>
  <c r="AH11" i="3"/>
  <c r="AI11" i="3"/>
  <c r="AH9" i="3"/>
  <c r="AI9" i="3"/>
  <c r="AH7" i="3"/>
  <c r="AI7" i="3"/>
  <c r="AH5" i="3"/>
  <c r="AI5" i="3"/>
  <c r="AH3" i="3"/>
  <c r="AI3" i="3"/>
  <c r="I52" i="3" l="1"/>
  <c r="H52" i="3"/>
  <c r="AJ51" i="3"/>
  <c r="AL51" i="3" s="1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AJ43" i="3"/>
  <c r="AL43" i="3" s="1"/>
  <c r="I43" i="3"/>
  <c r="H43" i="3"/>
  <c r="I42" i="3"/>
  <c r="H42" i="3"/>
  <c r="AJ41" i="3"/>
  <c r="AL41" i="3" s="1"/>
  <c r="I41" i="3"/>
  <c r="H41" i="3"/>
  <c r="I40" i="3"/>
  <c r="H40" i="3"/>
  <c r="AJ39" i="3"/>
  <c r="I39" i="3"/>
  <c r="H39" i="3"/>
  <c r="AJ37" i="3"/>
  <c r="AL37" i="3" s="1"/>
  <c r="I37" i="3"/>
  <c r="H37" i="3"/>
  <c r="AJ36" i="3"/>
  <c r="AL36" i="3" s="1"/>
  <c r="I36" i="3"/>
  <c r="H36" i="3"/>
  <c r="AJ35" i="3"/>
  <c r="AL35" i="3" s="1"/>
  <c r="I35" i="3"/>
  <c r="H35" i="3"/>
  <c r="AJ34" i="3"/>
  <c r="AL34" i="3" s="1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AJ11" i="3"/>
  <c r="I11" i="3"/>
  <c r="H11" i="3"/>
  <c r="I10" i="3"/>
  <c r="H10" i="3"/>
  <c r="I9" i="3"/>
  <c r="H9" i="3"/>
  <c r="AJ8" i="3"/>
  <c r="AL8" i="3" s="1"/>
  <c r="I8" i="3"/>
  <c r="H8" i="3"/>
  <c r="AJ7" i="3"/>
  <c r="AL7" i="3" s="1"/>
  <c r="I7" i="3"/>
  <c r="H7" i="3"/>
  <c r="AJ6" i="3"/>
  <c r="AL6" i="3" s="1"/>
  <c r="I6" i="3"/>
  <c r="H6" i="3"/>
  <c r="AJ5" i="3"/>
  <c r="I5" i="3"/>
  <c r="H5" i="3"/>
  <c r="I4" i="3"/>
  <c r="H4" i="3"/>
  <c r="I3" i="3"/>
  <c r="H3" i="3"/>
  <c r="I2" i="3"/>
  <c r="H2" i="3"/>
  <c r="AK39" i="3" l="1"/>
  <c r="AK5" i="3"/>
  <c r="AL5" i="3"/>
  <c r="AK11" i="3"/>
  <c r="AL11" i="3"/>
  <c r="AK35" i="3"/>
  <c r="AK51" i="3"/>
  <c r="AK6" i="3"/>
  <c r="AK36" i="3"/>
  <c r="AK43" i="3"/>
  <c r="AK37" i="3"/>
  <c r="AK41" i="3"/>
  <c r="AK7" i="3"/>
  <c r="AK8" i="3"/>
  <c r="AK34" i="3"/>
  <c r="AJ10" i="3"/>
  <c r="AJ18" i="3"/>
  <c r="AJ26" i="3"/>
  <c r="AJ15" i="3"/>
  <c r="AJ17" i="3"/>
  <c r="AJ48" i="3"/>
  <c r="AJ20" i="3"/>
  <c r="AJ22" i="3"/>
  <c r="AJ24" i="3"/>
  <c r="AJ19" i="3"/>
  <c r="AJ21" i="3"/>
  <c r="AJ31" i="3"/>
  <c r="AJ33" i="3"/>
  <c r="AJ52" i="3"/>
  <c r="AJ3" i="3"/>
  <c r="AJ23" i="3"/>
  <c r="AJ25" i="3"/>
  <c r="AJ27" i="3"/>
  <c r="AJ29" i="3"/>
  <c r="AJ12" i="3"/>
  <c r="AJ14" i="3"/>
  <c r="AJ16" i="3"/>
  <c r="AJ40" i="3"/>
  <c r="AJ42" i="3"/>
  <c r="AJ44" i="3"/>
  <c r="AJ46" i="3"/>
  <c r="AJ50" i="3"/>
  <c r="AJ2" i="3"/>
  <c r="AL2" i="3" s="1"/>
  <c r="AJ4" i="3"/>
  <c r="AJ28" i="3"/>
  <c r="AJ30" i="3"/>
  <c r="AJ32" i="3"/>
  <c r="AJ9" i="3"/>
  <c r="AJ13" i="3"/>
  <c r="AJ45" i="3"/>
  <c r="AJ47" i="3"/>
  <c r="AJ49" i="3"/>
  <c r="AK13" i="3" l="1"/>
  <c r="AL13" i="3"/>
  <c r="AK32" i="3"/>
  <c r="AL32" i="3"/>
  <c r="AK42" i="3"/>
  <c r="AL42" i="3"/>
  <c r="AK12" i="3"/>
  <c r="AL12" i="3"/>
  <c r="AK49" i="3"/>
  <c r="AL49" i="3"/>
  <c r="AK45" i="3"/>
  <c r="AL45" i="3"/>
  <c r="AK9" i="3"/>
  <c r="AL9" i="3"/>
  <c r="AK30" i="3"/>
  <c r="AL30" i="3"/>
  <c r="AK4" i="3"/>
  <c r="AL4" i="3"/>
  <c r="AK50" i="3"/>
  <c r="AL50" i="3"/>
  <c r="AK44" i="3"/>
  <c r="AL44" i="3"/>
  <c r="AK40" i="3"/>
  <c r="AL40" i="3"/>
  <c r="AK14" i="3"/>
  <c r="AL14" i="3"/>
  <c r="AK25" i="3"/>
  <c r="AL25" i="3"/>
  <c r="AK3" i="3"/>
  <c r="AL3" i="3"/>
  <c r="AK33" i="3"/>
  <c r="AL33" i="3"/>
  <c r="AK21" i="3"/>
  <c r="AL21" i="3"/>
  <c r="AK24" i="3"/>
  <c r="AL24" i="3"/>
  <c r="AK20" i="3"/>
  <c r="AL20" i="3"/>
  <c r="AK17" i="3"/>
  <c r="AL17" i="3"/>
  <c r="AK26" i="3"/>
  <c r="AL26" i="3"/>
  <c r="AK10" i="3"/>
  <c r="AL10" i="3"/>
  <c r="AK47" i="3"/>
  <c r="AL47" i="3"/>
  <c r="AK28" i="3"/>
  <c r="AL28" i="3"/>
  <c r="AK46" i="3"/>
  <c r="AL46" i="3"/>
  <c r="AK16" i="3"/>
  <c r="AL16" i="3"/>
  <c r="AK27" i="3"/>
  <c r="AL27" i="3"/>
  <c r="AK23" i="3"/>
  <c r="AL23" i="3"/>
  <c r="AK52" i="3"/>
  <c r="AL52" i="3"/>
  <c r="AK31" i="3"/>
  <c r="AL31" i="3"/>
  <c r="AK19" i="3"/>
  <c r="AL19" i="3"/>
  <c r="AK48" i="3"/>
  <c r="AL48" i="3"/>
  <c r="AK18" i="3"/>
  <c r="AL18" i="3"/>
  <c r="AK15" i="3"/>
  <c r="AL15" i="3"/>
  <c r="AK29" i="3"/>
  <c r="AL29" i="3"/>
  <c r="AK22" i="3"/>
  <c r="AL22" i="3"/>
  <c r="AK2" i="3"/>
</calcChain>
</file>

<file path=xl/sharedStrings.xml><?xml version="1.0" encoding="utf-8"?>
<sst xmlns="http://schemas.openxmlformats.org/spreadsheetml/2006/main" count="221" uniqueCount="80">
  <si>
    <t>Nr maszyny Keeeper</t>
  </si>
  <si>
    <t>Nazwa maszyny</t>
  </si>
  <si>
    <t>Max. Siła zwarcia [kN]</t>
  </si>
  <si>
    <t>Engel 125</t>
  </si>
  <si>
    <t>Engel 300-2k</t>
  </si>
  <si>
    <t>Engel 130</t>
  </si>
  <si>
    <t>Engel 200</t>
  </si>
  <si>
    <t>Engel 900</t>
  </si>
  <si>
    <t>Demag 420</t>
  </si>
  <si>
    <t>Engel 1100</t>
  </si>
  <si>
    <t>Demag 300</t>
  </si>
  <si>
    <t>Demag 420-2k</t>
  </si>
  <si>
    <t>Demag 220</t>
  </si>
  <si>
    <t>Demag 280</t>
  </si>
  <si>
    <t>Demag 580</t>
  </si>
  <si>
    <t>Demag 750</t>
  </si>
  <si>
    <t>OK</t>
  </si>
  <si>
    <t>status</t>
  </si>
  <si>
    <t>ENGEL 2440/380T</t>
  </si>
  <si>
    <t>DEMAG 550/1020/ 3600</t>
  </si>
  <si>
    <t>DEMAG 210/580-1000</t>
  </si>
  <si>
    <t>DEMAG 420/810 2300</t>
  </si>
  <si>
    <t>ENGEL 5500/700</t>
  </si>
  <si>
    <t>ENGEL 2550/400 HL</t>
  </si>
  <si>
    <t>ENGEL 1050/200 HL</t>
  </si>
  <si>
    <t>DEMAG 1000/8000</t>
  </si>
  <si>
    <t>DEMAG 1500/610</t>
  </si>
  <si>
    <t>DEMAG 420/820-2500</t>
  </si>
  <si>
    <t>DEMAG 750/1120/ 6300</t>
  </si>
  <si>
    <t>DEMAG 350/720-2300</t>
  </si>
  <si>
    <t>STORK 8000-8650</t>
  </si>
  <si>
    <t>DEMAG 350t/720-2300</t>
  </si>
  <si>
    <t>STORK 4400-3550 EP</t>
  </si>
  <si>
    <t>DEMAG 780/1120-6300</t>
  </si>
  <si>
    <t>DEMAG 420-2300h/430r</t>
  </si>
  <si>
    <t>DEMAG 650/1020-3000</t>
  </si>
  <si>
    <t>item</t>
  </si>
  <si>
    <t>class</t>
  </si>
  <si>
    <t>available
 to, from</t>
  </si>
  <si>
    <t>weekly hrs  
100%</t>
  </si>
  <si>
    <t>&lt;150T</t>
  </si>
  <si>
    <t>150T-250T</t>
  </si>
  <si>
    <t>250T-440T</t>
  </si>
  <si>
    <t>440T-550T</t>
  </si>
  <si>
    <t>550T-800T</t>
  </si>
  <si>
    <t>800T-1200T</t>
  </si>
  <si>
    <t>AVAILABILITY.
WK10</t>
  </si>
  <si>
    <t>AVAILABILITY.
WK11</t>
  </si>
  <si>
    <t>AVAILABILITY.
WK12</t>
  </si>
  <si>
    <t>AVAILABILITY.
WK13</t>
  </si>
  <si>
    <t>hala</t>
  </si>
  <si>
    <t>F</t>
  </si>
  <si>
    <t>G</t>
  </si>
  <si>
    <t>J</t>
  </si>
  <si>
    <t>AVAILABILITY.
WK14</t>
  </si>
  <si>
    <t>AVAILABILITY.
WK15</t>
  </si>
  <si>
    <t>AVAILABILITY.
WK16</t>
  </si>
  <si>
    <t>AVAILABILITY.
WK17</t>
  </si>
  <si>
    <t>AVAILABILITY.
WK18</t>
  </si>
  <si>
    <t>AVAILABILITY.
WK19</t>
  </si>
  <si>
    <t>AVAILABILITY.
WK20</t>
  </si>
  <si>
    <t>AVAILABILITY.
WK21</t>
  </si>
  <si>
    <t>AVAILABILITY.
WK22</t>
  </si>
  <si>
    <t>AVAILABILITY.
WK23</t>
  </si>
  <si>
    <t>AVAILABILITY.
WK24</t>
  </si>
  <si>
    <t>AVAILABILITY.
WK25</t>
  </si>
  <si>
    <t>AVAILABILITY.
WK26</t>
  </si>
  <si>
    <t>AVAILABILITY.
WK27</t>
  </si>
  <si>
    <t>AVAILABILITY.
WK28</t>
  </si>
  <si>
    <t>AVAILABILITY.
WK29</t>
  </si>
  <si>
    <t>AVAILABILITY.
WK30</t>
  </si>
  <si>
    <t>AVAILABILITY.
WK31</t>
  </si>
  <si>
    <t>AVAILABILITY.AVERAGE
WK28-WK31</t>
  </si>
  <si>
    <t>AVAILABILITY.MAX
WK28-WK31</t>
  </si>
  <si>
    <t>AVAILABILITY.MODEL
WK28-WK31</t>
  </si>
  <si>
    <t>max.available.hrs
WK28-WK31</t>
  </si>
  <si>
    <t>AVAILABILITY.
WK32</t>
  </si>
  <si>
    <t>AVAILABILITY.
WK33</t>
  </si>
  <si>
    <t>utilization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</si>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</sst>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z_ł_-;\-* #,##0.00\ _z_ł_-;_-* &quot;-&quot;??\ _z_ł_-;_-@_-"/>
    <numFmt numFmtId="165" formatCode="_-* #,##0\ _z_ł_-;\-* #,##0\ _z_ł_-;_-* &quot;-&quot;??\ _z_ł_-;_-@_-"/>
    <numFmt numFmtId="166" formatCode="0.0%"/>
    <numFmt numFmtId="167" formatCode="_-* #,##0.0\ _z_ł_-;\-* #,##0.0\ _z_ł_-;_-* &quot;-&quot;?\ _z_ł_-;_-@_-"/>
  </numFmts>
  <fonts count="4" x14ac:knownFonts="1">
    <font>
      <sz val="10"/>
      <color theme="1"/>
      <name val="Verdana"/>
      <family val="2"/>
      <charset val="238"/>
    </font>
    <font>
      <sz val="10"/>
      <color theme="1"/>
      <name val="Verdana"/>
      <family val="2"/>
      <charset val="238"/>
    </font>
    <font>
      <sz val="8"/>
      <name val="Verdana"/>
      <family val="2"/>
      <charset val="238"/>
    </font>
    <font>
      <sz val="10"/>
      <name val="Verdan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166" fontId="0" fillId="0" borderId="1" xfId="2" applyNumberFormat="1" applyFont="1" applyBorder="1"/>
    <xf numFmtId="166" fontId="0" fillId="0" borderId="1" xfId="0" applyNumberFormat="1" applyBorder="1" applyAlignment="1">
      <alignment horizontal="right" indent="1"/>
    </xf>
    <xf numFmtId="167" fontId="0" fillId="0" borderId="1" xfId="0" applyNumberFormat="1" applyBorder="1" applyAlignment="1">
      <alignment horizontal="right" indent="1"/>
    </xf>
    <xf numFmtId="166" fontId="0" fillId="0" borderId="3" xfId="2" applyNumberFormat="1" applyFont="1" applyFill="1" applyBorder="1"/>
    <xf numFmtId="166" fontId="0" fillId="0" borderId="1" xfId="2" applyNumberFormat="1" applyFont="1" applyFill="1" applyBorder="1"/>
    <xf numFmtId="166" fontId="0" fillId="0" borderId="0" xfId="0" applyNumberFormat="1" applyBorder="1" applyAlignment="1">
      <alignment horizontal="right" indent="1"/>
    </xf>
    <xf numFmtId="0" fontId="0" fillId="0" borderId="0" xfId="0" applyBorder="1"/>
    <xf numFmtId="0" fontId="0" fillId="0" borderId="0" xfId="0" applyFill="1" applyBorder="1" applyAlignment="1">
      <alignment horizontal="left" indent="2"/>
    </xf>
    <xf numFmtId="0" fontId="0" fillId="0" borderId="0" xfId="0" applyBorder="1" applyAlignment="1">
      <alignment horizontal="left" vertical="center" indent="1"/>
    </xf>
    <xf numFmtId="165" fontId="0" fillId="0" borderId="0" xfId="1" applyNumberFormat="1" applyFont="1" applyBorder="1"/>
    <xf numFmtId="0" fontId="0" fillId="0" borderId="0" xfId="0" applyBorder="1" applyAlignment="1">
      <alignment horizontal="center" vertical="center"/>
    </xf>
    <xf numFmtId="166" fontId="0" fillId="0" borderId="0" xfId="2" applyNumberFormat="1" applyFont="1" applyBorder="1"/>
    <xf numFmtId="166" fontId="0" fillId="0" borderId="2" xfId="2" applyNumberFormat="1" applyFont="1" applyBorder="1"/>
    <xf numFmtId="166" fontId="0" fillId="0" borderId="0" xfId="2" applyNumberFormat="1" applyFont="1" applyFill="1" applyBorder="1"/>
    <xf numFmtId="167" fontId="0" fillId="0" borderId="0" xfId="0" applyNumberFormat="1" applyBorder="1" applyAlignment="1">
      <alignment horizontal="right" indent="1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 vertical="center" indent="2"/>
    </xf>
    <xf numFmtId="0" fontId="3" fillId="0" borderId="1" xfId="0" applyFont="1" applyFill="1" applyBorder="1" applyAlignment="1">
      <alignment horizontal="left" vertical="center" indent="1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indent="2"/>
    </xf>
    <xf numFmtId="17" fontId="3" fillId="0" borderId="1" xfId="0" quotePrefix="1" applyNumberFormat="1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left" vertical="center" indent="1"/>
    </xf>
    <xf numFmtId="165" fontId="3" fillId="0" borderId="1" xfId="1" applyNumberFormat="1" applyFont="1" applyBorder="1" applyAlignment="1">
      <alignment horizontal="center" vertical="center"/>
    </xf>
    <xf numFmtId="165" fontId="3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left" indent="2"/>
    </xf>
    <xf numFmtId="0" fontId="3" fillId="3" borderId="1" xfId="0" applyFont="1" applyFill="1" applyBorder="1" applyAlignment="1">
      <alignment horizontal="left" vertical="center" indent="1"/>
    </xf>
    <xf numFmtId="165" fontId="3" fillId="3" borderId="1" xfId="1" applyNumberFormat="1" applyFont="1" applyFill="1" applyBorder="1"/>
    <xf numFmtId="17" fontId="3" fillId="3" borderId="1" xfId="0" quotePrefix="1" applyNumberFormat="1" applyFont="1" applyFill="1" applyBorder="1"/>
    <xf numFmtId="0" fontId="3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6" fontId="0" fillId="0" borderId="1" xfId="0" applyNumberFormat="1" applyBorder="1"/>
    <xf numFmtId="166" fontId="0" fillId="5" borderId="1" xfId="2" applyNumberFormat="1" applyFont="1" applyFill="1" applyBorder="1"/>
    <xf numFmtId="0" fontId="0" fillId="5" borderId="1" xfId="0" applyFill="1" applyBorder="1" applyAlignment="1">
      <alignment horizontal="center" vertical="center" wrapText="1"/>
    </xf>
    <xf numFmtId="166" fontId="0" fillId="0" borderId="3" xfId="2" applyNumberFormat="1" applyFont="1" applyBorder="1"/>
  </cellXfs>
  <cellStyles count="3">
    <cellStyle name="Komma" xfId="1" builtinId="3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ek.szubinski/Documents/21%20AA_RAPORTY%20OEE/archive%20tygodnie/wk32.2020.a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ek.szubinski/Documents/21%20AA_RAPORTY%20OEE/archive%20tygodnie/kw33.2020%20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rkusz1"/>
    </sheetNames>
    <sheetDataSet>
      <sheetData sheetId="0" refreshError="1"/>
      <sheetData sheetId="1">
        <row r="1">
          <cell r="A1" t="str">
            <v>machine</v>
          </cell>
          <cell r="B1" t="str">
            <v>Production</v>
          </cell>
          <cell r="C1" t="str">
            <v>mold</v>
          </cell>
          <cell r="D1" t="str">
            <v>insert</v>
          </cell>
          <cell r="E1" t="str">
            <v>setting</v>
          </cell>
          <cell r="F1" t="str">
            <v>overhaul/service</v>
          </cell>
          <cell r="G1" t="str">
            <v>no orders/planned stoppage</v>
          </cell>
          <cell r="H1" t="str">
            <v>lack of components</v>
          </cell>
          <cell r="I1" t="str">
            <v>lack of operators</v>
          </cell>
          <cell r="J1" t="str">
            <v>lack of setter</v>
          </cell>
          <cell r="K1" t="str">
            <v>lack of mold fitter</v>
          </cell>
          <cell r="L1" t="str">
            <v>robot failure</v>
          </cell>
          <cell r="M1" t="str">
            <v>machinery failure</v>
          </cell>
          <cell r="N1" t="str">
            <v>gripper failure</v>
          </cell>
          <cell r="O1" t="str">
            <v>mold failure</v>
          </cell>
          <cell r="P1" t="str">
            <v>others</v>
          </cell>
          <cell r="Q1" t="str">
            <v>PLANT OPERATING TIME</v>
          </cell>
          <cell r="R1" t="str">
            <v>PLANNED SHUT DOWN</v>
          </cell>
          <cell r="S1" t="str">
            <v>PLANNED PRODUCTION TIME</v>
          </cell>
          <cell r="T1" t="str">
            <v>DOWN TIME LOSS</v>
          </cell>
          <cell r="U1" t="str">
            <v>RUNNING TIME</v>
          </cell>
          <cell r="V1" t="str">
            <v>AVAILABILITY</v>
          </cell>
        </row>
        <row r="2">
          <cell r="A2">
            <v>0</v>
          </cell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13</v>
          </cell>
          <cell r="O2">
            <v>14</v>
          </cell>
          <cell r="P2">
            <v>15</v>
          </cell>
          <cell r="Q2" t="str">
            <v>A=∑</v>
          </cell>
          <cell r="R2" t="str">
            <v>B=6</v>
          </cell>
          <cell r="S2" t="str">
            <v>C=A-B</v>
          </cell>
          <cell r="T2" t="str">
            <v>D=∑</v>
          </cell>
          <cell r="U2" t="str">
            <v>E=C-D</v>
          </cell>
          <cell r="V2" t="str">
            <v>E/C</v>
          </cell>
        </row>
        <row r="3">
          <cell r="A3">
            <v>333</v>
          </cell>
          <cell r="B3">
            <v>128.5588888888889</v>
          </cell>
          <cell r="C3">
            <v>0</v>
          </cell>
          <cell r="D3">
            <v>0</v>
          </cell>
          <cell r="E3">
            <v>9.5583333333333336</v>
          </cell>
          <cell r="F3">
            <v>0</v>
          </cell>
          <cell r="G3">
            <v>0.75250000000000006</v>
          </cell>
          <cell r="H3">
            <v>1.6666666666666666E-3</v>
          </cell>
          <cell r="I3">
            <v>8.7825000000000006</v>
          </cell>
          <cell r="J3">
            <v>11.650833333333333</v>
          </cell>
          <cell r="K3">
            <v>0</v>
          </cell>
          <cell r="L3">
            <v>0</v>
          </cell>
          <cell r="M3">
            <v>1.1719444444444445</v>
          </cell>
          <cell r="N3">
            <v>2.9591666666666669</v>
          </cell>
          <cell r="O3">
            <v>0</v>
          </cell>
          <cell r="P3">
            <v>0</v>
          </cell>
          <cell r="Q3">
            <v>163.43583333333336</v>
          </cell>
          <cell r="R3">
            <v>0.75250000000000006</v>
          </cell>
          <cell r="S3">
            <v>162.68333333333337</v>
          </cell>
          <cell r="T3">
            <v>34.124444444444443</v>
          </cell>
          <cell r="U3">
            <v>128.55888888888893</v>
          </cell>
          <cell r="V3">
            <v>0.79024007103097371</v>
          </cell>
        </row>
        <row r="4">
          <cell r="A4">
            <v>334</v>
          </cell>
          <cell r="B4">
            <v>157.1619444444444</v>
          </cell>
          <cell r="C4">
            <v>2.3055555555555555E-2</v>
          </cell>
          <cell r="D4">
            <v>0</v>
          </cell>
          <cell r="E4">
            <v>4.1677777777777782</v>
          </cell>
          <cell r="F4">
            <v>0</v>
          </cell>
          <cell r="G4">
            <v>0</v>
          </cell>
          <cell r="H4">
            <v>1.6894444444444445</v>
          </cell>
          <cell r="I4">
            <v>0</v>
          </cell>
          <cell r="J4">
            <v>3.208333333333333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166.25055555555551</v>
          </cell>
          <cell r="R4">
            <v>0</v>
          </cell>
          <cell r="S4">
            <v>166.25055555555551</v>
          </cell>
          <cell r="T4">
            <v>9.0886111111111116</v>
          </cell>
          <cell r="U4">
            <v>157.1619444444444</v>
          </cell>
          <cell r="V4">
            <v>0.9453318451734497</v>
          </cell>
        </row>
        <row r="5">
          <cell r="A5">
            <v>336</v>
          </cell>
          <cell r="B5">
            <v>78.964444444444439</v>
          </cell>
          <cell r="C5">
            <v>6.8449999999999998</v>
          </cell>
          <cell r="D5">
            <v>0</v>
          </cell>
          <cell r="E5">
            <v>0.87694444444444442</v>
          </cell>
          <cell r="F5">
            <v>0</v>
          </cell>
          <cell r="G5">
            <v>63.817500000000003</v>
          </cell>
          <cell r="H5">
            <v>0.63055555555555554</v>
          </cell>
          <cell r="I5">
            <v>0.34611111111111115</v>
          </cell>
          <cell r="J5">
            <v>6.2358333333333338</v>
          </cell>
          <cell r="K5">
            <v>1.4869444444444444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1.4337191358024691E-3</v>
          </cell>
          <cell r="Q5">
            <v>159.20476705246915</v>
          </cell>
          <cell r="R5">
            <v>63.818933719135806</v>
          </cell>
          <cell r="S5">
            <v>95.385833333333352</v>
          </cell>
          <cell r="T5">
            <v>16.421388888888888</v>
          </cell>
          <cell r="U5">
            <v>78.964444444444467</v>
          </cell>
          <cell r="V5">
            <v>0.8278424760257318</v>
          </cell>
        </row>
        <row r="6">
          <cell r="A6">
            <v>345</v>
          </cell>
          <cell r="B6">
            <v>118.56527777777778</v>
          </cell>
          <cell r="C6">
            <v>6.8116666666666665</v>
          </cell>
          <cell r="D6">
            <v>0</v>
          </cell>
          <cell r="E6">
            <v>7.5438888888888869</v>
          </cell>
          <cell r="F6">
            <v>0</v>
          </cell>
          <cell r="G6">
            <v>0</v>
          </cell>
          <cell r="H6">
            <v>0.70722222222222231</v>
          </cell>
          <cell r="I6">
            <v>0</v>
          </cell>
          <cell r="J6">
            <v>11.598333333333333</v>
          </cell>
          <cell r="K6">
            <v>11.698611111111111</v>
          </cell>
          <cell r="L6">
            <v>0</v>
          </cell>
          <cell r="M6">
            <v>0</v>
          </cell>
          <cell r="N6">
            <v>1.3888888888888889E-3</v>
          </cell>
          <cell r="O6">
            <v>8.1705555555555573</v>
          </cell>
          <cell r="P6">
            <v>0</v>
          </cell>
          <cell r="Q6">
            <v>165.09694444444446</v>
          </cell>
          <cell r="R6">
            <v>0</v>
          </cell>
          <cell r="S6">
            <v>165.09694444444446</v>
          </cell>
          <cell r="T6">
            <v>46.531666666666673</v>
          </cell>
          <cell r="U6">
            <v>118.56527777777779</v>
          </cell>
          <cell r="V6">
            <v>0.71815549449902338</v>
          </cell>
        </row>
        <row r="7">
          <cell r="A7">
            <v>346</v>
          </cell>
          <cell r="B7">
            <v>140.35777777777776</v>
          </cell>
          <cell r="C7">
            <v>4.0577777777777779</v>
          </cell>
          <cell r="D7">
            <v>0</v>
          </cell>
          <cell r="E7">
            <v>0.12555555555555556</v>
          </cell>
          <cell r="F7">
            <v>0</v>
          </cell>
          <cell r="G7">
            <v>0</v>
          </cell>
          <cell r="H7">
            <v>1.5738888888888889</v>
          </cell>
          <cell r="I7">
            <v>7.0483333333333329</v>
          </cell>
          <cell r="J7">
            <v>9.1702777777777786</v>
          </cell>
          <cell r="K7">
            <v>2.0122222222222224</v>
          </cell>
          <cell r="L7">
            <v>0</v>
          </cell>
          <cell r="M7">
            <v>0</v>
          </cell>
          <cell r="N7">
            <v>0</v>
          </cell>
          <cell r="O7">
            <v>1.7566666666666666</v>
          </cell>
          <cell r="P7">
            <v>0</v>
          </cell>
          <cell r="Q7">
            <v>166.10249999999999</v>
          </cell>
          <cell r="R7">
            <v>0</v>
          </cell>
          <cell r="S7">
            <v>166.10249999999999</v>
          </cell>
          <cell r="T7">
            <v>25.744722222222222</v>
          </cell>
          <cell r="U7">
            <v>140.35777777777776</v>
          </cell>
          <cell r="V7">
            <v>0.84500701541384238</v>
          </cell>
        </row>
        <row r="8">
          <cell r="A8">
            <v>350</v>
          </cell>
          <cell r="B8">
            <v>91.610555555555564</v>
          </cell>
          <cell r="C8">
            <v>6.1930555555555555</v>
          </cell>
          <cell r="D8">
            <v>0</v>
          </cell>
          <cell r="E8">
            <v>5.2352777777777781</v>
          </cell>
          <cell r="F8">
            <v>0</v>
          </cell>
          <cell r="G8">
            <v>0</v>
          </cell>
          <cell r="H8">
            <v>8.3011111111111102</v>
          </cell>
          <cell r="I8">
            <v>0</v>
          </cell>
          <cell r="J8">
            <v>18.10083333333333</v>
          </cell>
          <cell r="K8">
            <v>6.7319444444444443</v>
          </cell>
          <cell r="L8">
            <v>15.537777777777778</v>
          </cell>
          <cell r="M8">
            <v>1.6</v>
          </cell>
          <cell r="N8">
            <v>5.2472222222222218</v>
          </cell>
          <cell r="O8">
            <v>6.7166666666666677</v>
          </cell>
          <cell r="P8">
            <v>0</v>
          </cell>
          <cell r="Q8">
            <v>165.2744444444445</v>
          </cell>
          <cell r="R8">
            <v>0</v>
          </cell>
          <cell r="S8">
            <v>165.2744444444445</v>
          </cell>
          <cell r="T8">
            <v>73.663888888888891</v>
          </cell>
          <cell r="U8">
            <v>91.610555555555607</v>
          </cell>
          <cell r="V8">
            <v>0.55429353197039277</v>
          </cell>
        </row>
        <row r="9">
          <cell r="A9">
            <v>351</v>
          </cell>
          <cell r="B9">
            <v>142.38611111111112</v>
          </cell>
          <cell r="C9">
            <v>0.83499999999999996</v>
          </cell>
          <cell r="D9">
            <v>0</v>
          </cell>
          <cell r="E9">
            <v>0.9538888888888889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2.7736111111111117</v>
          </cell>
          <cell r="K9">
            <v>5.8822222222222234</v>
          </cell>
          <cell r="L9">
            <v>0</v>
          </cell>
          <cell r="M9">
            <v>12.368333333333336</v>
          </cell>
          <cell r="N9">
            <v>0</v>
          </cell>
          <cell r="O9">
            <v>0</v>
          </cell>
          <cell r="P9">
            <v>0.30638888888888888</v>
          </cell>
          <cell r="Q9">
            <v>165.50555555555556</v>
          </cell>
          <cell r="R9">
            <v>0.30638888888888888</v>
          </cell>
          <cell r="S9">
            <v>165.19916666666668</v>
          </cell>
          <cell r="T9">
            <v>22.813055555555557</v>
          </cell>
          <cell r="U9">
            <v>142.38611111111112</v>
          </cell>
          <cell r="V9">
            <v>0.86190574676694964</v>
          </cell>
        </row>
        <row r="10">
          <cell r="A10">
            <v>353</v>
          </cell>
          <cell r="B10">
            <v>138.05305555555557</v>
          </cell>
          <cell r="C10">
            <v>2.7494444444444448</v>
          </cell>
          <cell r="D10">
            <v>0</v>
          </cell>
          <cell r="E10">
            <v>2.6913888888888891</v>
          </cell>
          <cell r="F10">
            <v>0</v>
          </cell>
          <cell r="G10">
            <v>0</v>
          </cell>
          <cell r="H10">
            <v>0.93722222222222218</v>
          </cell>
          <cell r="I10">
            <v>0.94861111111111118</v>
          </cell>
          <cell r="J10">
            <v>10.42</v>
          </cell>
          <cell r="K10">
            <v>0.16083333333333333</v>
          </cell>
          <cell r="L10">
            <v>0</v>
          </cell>
          <cell r="M10">
            <v>0</v>
          </cell>
          <cell r="N10">
            <v>6.105833333333333</v>
          </cell>
          <cell r="O10">
            <v>1.8858333333333335</v>
          </cell>
          <cell r="P10">
            <v>0.31805555555555554</v>
          </cell>
          <cell r="Q10">
            <v>164.27027777777778</v>
          </cell>
          <cell r="R10">
            <v>0.31805555555555554</v>
          </cell>
          <cell r="S10">
            <v>163.95222222222222</v>
          </cell>
          <cell r="T10">
            <v>25.899166666666666</v>
          </cell>
          <cell r="U10">
            <v>138.05305555555555</v>
          </cell>
          <cell r="V10">
            <v>0.84203223161219054</v>
          </cell>
        </row>
        <row r="11">
          <cell r="A11">
            <v>354</v>
          </cell>
          <cell r="B11">
            <v>162.48388888888888</v>
          </cell>
          <cell r="C11">
            <v>0</v>
          </cell>
          <cell r="D11">
            <v>0</v>
          </cell>
          <cell r="E11">
            <v>1.6327777777777777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2.6219444444444444</v>
          </cell>
          <cell r="K11">
            <v>9.166666666666666E-2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166.83027777777778</v>
          </cell>
          <cell r="R11">
            <v>0</v>
          </cell>
          <cell r="S11">
            <v>166.83027777777778</v>
          </cell>
          <cell r="T11">
            <v>4.3463888888888889</v>
          </cell>
          <cell r="U11">
            <v>162.48388888888888</v>
          </cell>
          <cell r="V11">
            <v>0.97394724179097514</v>
          </cell>
        </row>
        <row r="12">
          <cell r="A12">
            <v>356</v>
          </cell>
          <cell r="B12">
            <v>147.82166666666669</v>
          </cell>
          <cell r="C12">
            <v>3.4644444444444447</v>
          </cell>
          <cell r="D12">
            <v>0</v>
          </cell>
          <cell r="E12">
            <v>0.15861111111111112</v>
          </cell>
          <cell r="F12">
            <v>0.13527777777777777</v>
          </cell>
          <cell r="G12">
            <v>0</v>
          </cell>
          <cell r="H12">
            <v>0</v>
          </cell>
          <cell r="I12">
            <v>3.4722222222222223</v>
          </cell>
          <cell r="J12">
            <v>10.718055555555557</v>
          </cell>
          <cell r="K12">
            <v>0.34722222222222221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9.1111111111111115E-2</v>
          </cell>
          <cell r="Q12">
            <v>166.20861111111114</v>
          </cell>
          <cell r="R12">
            <v>9.1111111111111115E-2</v>
          </cell>
          <cell r="S12">
            <v>166.11750000000004</v>
          </cell>
          <cell r="T12">
            <v>18.295833333333334</v>
          </cell>
          <cell r="U12">
            <v>147.82166666666672</v>
          </cell>
          <cell r="V12">
            <v>0.88986209560501861</v>
          </cell>
        </row>
        <row r="13">
          <cell r="A13">
            <v>362</v>
          </cell>
          <cell r="B13">
            <v>145.18777777777777</v>
          </cell>
          <cell r="C13">
            <v>0</v>
          </cell>
          <cell r="D13">
            <v>0.30527777777777776</v>
          </cell>
          <cell r="E13">
            <v>6.4975000000000005</v>
          </cell>
          <cell r="F13">
            <v>0.18333333333333332</v>
          </cell>
          <cell r="G13">
            <v>0</v>
          </cell>
          <cell r="H13">
            <v>0.90555555555555556</v>
          </cell>
          <cell r="I13">
            <v>0</v>
          </cell>
          <cell r="J13">
            <v>10.783888888888889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7.4166666666666672E-2</v>
          </cell>
          <cell r="Q13">
            <v>163.9375</v>
          </cell>
          <cell r="R13">
            <v>7.4166666666666672E-2</v>
          </cell>
          <cell r="S13">
            <v>163.86333333333334</v>
          </cell>
          <cell r="T13">
            <v>18.675555555555555</v>
          </cell>
          <cell r="U13">
            <v>145.1877777777778</v>
          </cell>
          <cell r="V13">
            <v>0.88602968598493326</v>
          </cell>
        </row>
        <row r="14">
          <cell r="A14">
            <v>363</v>
          </cell>
          <cell r="B14">
            <v>151.6861111111111</v>
          </cell>
          <cell r="C14">
            <v>0</v>
          </cell>
          <cell r="D14">
            <v>0</v>
          </cell>
          <cell r="E14">
            <v>0.50694444444444442</v>
          </cell>
          <cell r="F14">
            <v>0.25472222222222224</v>
          </cell>
          <cell r="G14">
            <v>0</v>
          </cell>
          <cell r="H14">
            <v>1.7841666666666669</v>
          </cell>
          <cell r="I14">
            <v>0</v>
          </cell>
          <cell r="J14">
            <v>10.105277777777779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164.33722222222224</v>
          </cell>
          <cell r="R14">
            <v>0</v>
          </cell>
          <cell r="S14">
            <v>164.33722222222224</v>
          </cell>
          <cell r="T14">
            <v>12.651111111111113</v>
          </cell>
          <cell r="U14">
            <v>151.68611111111113</v>
          </cell>
          <cell r="V14">
            <v>0.92301737281403085</v>
          </cell>
        </row>
        <row r="15">
          <cell r="A15">
            <v>364</v>
          </cell>
          <cell r="B15">
            <v>138.79138888888886</v>
          </cell>
          <cell r="C15">
            <v>0.71638888888888885</v>
          </cell>
          <cell r="D15">
            <v>1.9947222222222223</v>
          </cell>
          <cell r="E15">
            <v>3.3505555555555553</v>
          </cell>
          <cell r="F15">
            <v>0.78416666666666668</v>
          </cell>
          <cell r="G15">
            <v>0</v>
          </cell>
          <cell r="H15">
            <v>0.81277777777777771</v>
          </cell>
          <cell r="I15">
            <v>0</v>
          </cell>
          <cell r="J15">
            <v>11.715</v>
          </cell>
          <cell r="K15">
            <v>3.7291666666666665</v>
          </cell>
          <cell r="L15">
            <v>0</v>
          </cell>
          <cell r="M15">
            <v>2.2188888888888889</v>
          </cell>
          <cell r="N15">
            <v>0</v>
          </cell>
          <cell r="O15">
            <v>0</v>
          </cell>
          <cell r="P15">
            <v>5.0000000000000001E-3</v>
          </cell>
          <cell r="Q15">
            <v>164.11805555555554</v>
          </cell>
          <cell r="R15">
            <v>5.0000000000000001E-3</v>
          </cell>
          <cell r="S15">
            <v>164.11305555555555</v>
          </cell>
          <cell r="T15">
            <v>25.321666666666665</v>
          </cell>
          <cell r="U15">
            <v>138.79138888888889</v>
          </cell>
          <cell r="V15">
            <v>0.84570595812168781</v>
          </cell>
        </row>
        <row r="16">
          <cell r="A16">
            <v>365</v>
          </cell>
          <cell r="B16">
            <v>46.190277777777773</v>
          </cell>
          <cell r="C16">
            <v>1.2763888888888888</v>
          </cell>
          <cell r="D16">
            <v>0</v>
          </cell>
          <cell r="E16">
            <v>0.16222222222222221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4.229166666666667</v>
          </cell>
          <cell r="K16">
            <v>3.7191666666666667</v>
          </cell>
          <cell r="L16">
            <v>108.72500000000001</v>
          </cell>
          <cell r="M16">
            <v>1.6666666666666666E-3</v>
          </cell>
          <cell r="N16">
            <v>0</v>
          </cell>
          <cell r="O16">
            <v>0</v>
          </cell>
          <cell r="P16">
            <v>1.8574999999999999</v>
          </cell>
          <cell r="Q16">
            <v>166.16138888888887</v>
          </cell>
          <cell r="R16">
            <v>1.8574999999999999</v>
          </cell>
          <cell r="S16">
            <v>164.30388888888888</v>
          </cell>
          <cell r="T16">
            <v>118.11361111111111</v>
          </cell>
          <cell r="U16">
            <v>46.190277777777766</v>
          </cell>
          <cell r="V16">
            <v>0.28112711202480495</v>
          </cell>
        </row>
        <row r="17">
          <cell r="A17">
            <v>366</v>
          </cell>
          <cell r="B17">
            <v>113.6688888888889</v>
          </cell>
          <cell r="C17">
            <v>2.0736111111111115</v>
          </cell>
          <cell r="D17">
            <v>0</v>
          </cell>
          <cell r="E17">
            <v>1.9233333333333336</v>
          </cell>
          <cell r="F17">
            <v>1.2875000000000001</v>
          </cell>
          <cell r="G17">
            <v>0</v>
          </cell>
          <cell r="H17">
            <v>0.49249999999999999</v>
          </cell>
          <cell r="I17">
            <v>0</v>
          </cell>
          <cell r="J17">
            <v>11.056944444444444</v>
          </cell>
          <cell r="K17">
            <v>2.9827777777777778</v>
          </cell>
          <cell r="L17">
            <v>4.9233333333333338</v>
          </cell>
          <cell r="M17">
            <v>25.637777777777778</v>
          </cell>
          <cell r="N17">
            <v>6.277777777777778E-2</v>
          </cell>
          <cell r="O17">
            <v>1.9694444444444446</v>
          </cell>
          <cell r="P17">
            <v>0</v>
          </cell>
          <cell r="Q17">
            <v>166.07888888888891</v>
          </cell>
          <cell r="R17">
            <v>0</v>
          </cell>
          <cell r="S17">
            <v>166.07888888888891</v>
          </cell>
          <cell r="T17">
            <v>52.409999999999989</v>
          </cell>
          <cell r="U17">
            <v>113.66888888888892</v>
          </cell>
          <cell r="V17">
            <v>0.6844270795003714</v>
          </cell>
        </row>
        <row r="18">
          <cell r="A18">
            <v>367</v>
          </cell>
          <cell r="B18">
            <v>137.9038888888889</v>
          </cell>
          <cell r="C18">
            <v>0</v>
          </cell>
          <cell r="D18">
            <v>0</v>
          </cell>
          <cell r="E18">
            <v>2.138611111111111</v>
          </cell>
          <cell r="F18">
            <v>4.5419444444444448</v>
          </cell>
          <cell r="G18">
            <v>0</v>
          </cell>
          <cell r="H18">
            <v>0.30583333333333335</v>
          </cell>
          <cell r="I18">
            <v>0</v>
          </cell>
          <cell r="J18">
            <v>4.8355555555555556</v>
          </cell>
          <cell r="K18">
            <v>0</v>
          </cell>
          <cell r="L18">
            <v>3.0938888888888894</v>
          </cell>
          <cell r="M18">
            <v>13.191111111111113</v>
          </cell>
          <cell r="N18">
            <v>0</v>
          </cell>
          <cell r="O18">
            <v>0</v>
          </cell>
          <cell r="P18">
            <v>0</v>
          </cell>
          <cell r="Q18">
            <v>166.01083333333338</v>
          </cell>
          <cell r="R18">
            <v>0</v>
          </cell>
          <cell r="S18">
            <v>166.01083333333338</v>
          </cell>
          <cell r="T18">
            <v>28.106944444444444</v>
          </cell>
          <cell r="U18">
            <v>137.90388888888893</v>
          </cell>
          <cell r="V18">
            <v>0.83069210677348704</v>
          </cell>
        </row>
        <row r="19">
          <cell r="A19">
            <v>368</v>
          </cell>
          <cell r="B19">
            <v>150.44055555555556</v>
          </cell>
          <cell r="C19">
            <v>0</v>
          </cell>
          <cell r="D19">
            <v>0.86694444444444441</v>
          </cell>
          <cell r="E19">
            <v>2.6788888888888884</v>
          </cell>
          <cell r="F19">
            <v>0.20194444444444443</v>
          </cell>
          <cell r="G19">
            <v>0</v>
          </cell>
          <cell r="H19">
            <v>0.38500000000000001</v>
          </cell>
          <cell r="I19">
            <v>0</v>
          </cell>
          <cell r="J19">
            <v>9.7283333333333335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164.30166666666665</v>
          </cell>
          <cell r="R19">
            <v>0</v>
          </cell>
          <cell r="S19">
            <v>164.30166666666665</v>
          </cell>
          <cell r="T19">
            <v>13.861111111111111</v>
          </cell>
          <cell r="U19">
            <v>150.44055555555553</v>
          </cell>
          <cell r="V19">
            <v>0.91563621116983329</v>
          </cell>
        </row>
        <row r="20">
          <cell r="A20">
            <v>369</v>
          </cell>
          <cell r="B20">
            <v>162.74861111111113</v>
          </cell>
          <cell r="C20">
            <v>0</v>
          </cell>
          <cell r="D20">
            <v>0</v>
          </cell>
          <cell r="E20">
            <v>0.14611111111111111</v>
          </cell>
          <cell r="F20">
            <v>0</v>
          </cell>
          <cell r="G20">
            <v>0</v>
          </cell>
          <cell r="H20">
            <v>0.82472222222222236</v>
          </cell>
          <cell r="I20">
            <v>0</v>
          </cell>
          <cell r="J20">
            <v>1.2586111111111111</v>
          </cell>
          <cell r="K20">
            <v>0</v>
          </cell>
          <cell r="L20">
            <v>0</v>
          </cell>
          <cell r="M20">
            <v>0.74777777777777776</v>
          </cell>
          <cell r="N20">
            <v>0</v>
          </cell>
          <cell r="O20">
            <v>0</v>
          </cell>
          <cell r="P20">
            <v>0</v>
          </cell>
          <cell r="Q20">
            <v>165.72583333333336</v>
          </cell>
          <cell r="R20">
            <v>0</v>
          </cell>
          <cell r="S20">
            <v>165.72583333333336</v>
          </cell>
          <cell r="T20">
            <v>2.9772222222222227</v>
          </cell>
          <cell r="U20">
            <v>162.74861111111113</v>
          </cell>
          <cell r="V20">
            <v>0.98203525568500849</v>
          </cell>
        </row>
        <row r="21">
          <cell r="A21">
            <v>370</v>
          </cell>
          <cell r="B21">
            <v>111.40055555555558</v>
          </cell>
          <cell r="C21">
            <v>1.56</v>
          </cell>
          <cell r="D21">
            <v>0</v>
          </cell>
          <cell r="E21">
            <v>0.62916666666666665</v>
          </cell>
          <cell r="F21">
            <v>1.1880555555555556</v>
          </cell>
          <cell r="G21">
            <v>0</v>
          </cell>
          <cell r="H21">
            <v>4.027777777777778E-2</v>
          </cell>
          <cell r="I21">
            <v>0.31527777777777777</v>
          </cell>
          <cell r="J21">
            <v>25.138333333333332</v>
          </cell>
          <cell r="K21">
            <v>0.70833333333333326</v>
          </cell>
          <cell r="L21">
            <v>15.014166666666666</v>
          </cell>
          <cell r="M21">
            <v>0</v>
          </cell>
          <cell r="N21">
            <v>0</v>
          </cell>
          <cell r="O21">
            <v>0</v>
          </cell>
          <cell r="P21">
            <v>2.6942129629629629E-3</v>
          </cell>
          <cell r="Q21">
            <v>155.99686087962962</v>
          </cell>
          <cell r="R21">
            <v>2.6942129629629629E-3</v>
          </cell>
          <cell r="S21">
            <v>155.99416666666667</v>
          </cell>
          <cell r="T21">
            <v>44.593611111111109</v>
          </cell>
          <cell r="U21">
            <v>111.40055555555557</v>
          </cell>
          <cell r="V21">
            <v>0.71413282904097208</v>
          </cell>
        </row>
        <row r="22">
          <cell r="A22">
            <v>371</v>
          </cell>
          <cell r="B22">
            <v>163.36166666666665</v>
          </cell>
          <cell r="C22">
            <v>0</v>
          </cell>
          <cell r="D22">
            <v>0</v>
          </cell>
          <cell r="E22">
            <v>1.1186111111111112</v>
          </cell>
          <cell r="F22">
            <v>0.30777777777777782</v>
          </cell>
          <cell r="G22">
            <v>0</v>
          </cell>
          <cell r="H22">
            <v>0.1977777777777778</v>
          </cell>
          <cell r="I22">
            <v>0</v>
          </cell>
          <cell r="J22">
            <v>2.3258333333333336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0.11055555555555556</v>
          </cell>
          <cell r="Q22">
            <v>167.42222222222219</v>
          </cell>
          <cell r="R22">
            <v>0.11055555555555556</v>
          </cell>
          <cell r="S22">
            <v>167.31166666666664</v>
          </cell>
          <cell r="T22">
            <v>3.95</v>
          </cell>
          <cell r="U22">
            <v>163.36166666666665</v>
          </cell>
          <cell r="V22">
            <v>0.97639136541584071</v>
          </cell>
        </row>
        <row r="23">
          <cell r="A23">
            <v>372</v>
          </cell>
          <cell r="B23">
            <v>0</v>
          </cell>
          <cell r="C23">
            <v>0</v>
          </cell>
          <cell r="D23">
            <v>0</v>
          </cell>
          <cell r="E23">
            <v>154.26666666666665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13.733333333333334</v>
          </cell>
          <cell r="N23">
            <v>0</v>
          </cell>
          <cell r="O23">
            <v>0</v>
          </cell>
          <cell r="P23">
            <v>0</v>
          </cell>
          <cell r="Q23">
            <v>168</v>
          </cell>
          <cell r="R23">
            <v>0</v>
          </cell>
          <cell r="S23">
            <v>168</v>
          </cell>
          <cell r="T23">
            <v>168</v>
          </cell>
          <cell r="U23">
            <v>0</v>
          </cell>
          <cell r="V23">
            <v>0</v>
          </cell>
        </row>
        <row r="24">
          <cell r="A24">
            <v>373</v>
          </cell>
          <cell r="B24">
            <v>130.66722222222222</v>
          </cell>
          <cell r="C24">
            <v>4.9988888888888896</v>
          </cell>
          <cell r="D24">
            <v>0</v>
          </cell>
          <cell r="E24">
            <v>5.3963888888888896</v>
          </cell>
          <cell r="F24">
            <v>7.6661111111111095</v>
          </cell>
          <cell r="G24">
            <v>0</v>
          </cell>
          <cell r="H24">
            <v>3.0719444444444446</v>
          </cell>
          <cell r="I24">
            <v>0</v>
          </cell>
          <cell r="J24">
            <v>12.185833333333331</v>
          </cell>
          <cell r="K24">
            <v>1.5241666666666667</v>
          </cell>
          <cell r="L24">
            <v>0</v>
          </cell>
          <cell r="M24">
            <v>0</v>
          </cell>
          <cell r="N24">
            <v>0</v>
          </cell>
          <cell r="O24">
            <v>0.49027777777777781</v>
          </cell>
          <cell r="P24">
            <v>0</v>
          </cell>
          <cell r="Q24">
            <v>166.00083333333336</v>
          </cell>
          <cell r="R24">
            <v>0</v>
          </cell>
          <cell r="S24">
            <v>166.00083333333336</v>
          </cell>
          <cell r="T24">
            <v>35.333611111111104</v>
          </cell>
          <cell r="U24">
            <v>130.66722222222225</v>
          </cell>
          <cell r="V24">
            <v>0.78714798955159193</v>
          </cell>
        </row>
        <row r="25">
          <cell r="A25">
            <v>374</v>
          </cell>
          <cell r="B25">
            <v>149.51305555555558</v>
          </cell>
          <cell r="C25">
            <v>1.4850000000000001</v>
          </cell>
          <cell r="D25">
            <v>3.52</v>
          </cell>
          <cell r="E25">
            <v>5.83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6.8688888888888879</v>
          </cell>
          <cell r="K25">
            <v>0.56805555555555554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167.78500000000005</v>
          </cell>
          <cell r="R25">
            <v>0</v>
          </cell>
          <cell r="S25">
            <v>167.78500000000005</v>
          </cell>
          <cell r="T25">
            <v>18.271944444444447</v>
          </cell>
          <cell r="U25">
            <v>149.51305555555561</v>
          </cell>
          <cell r="V25">
            <v>0.89109905864979322</v>
          </cell>
        </row>
        <row r="26">
          <cell r="A26">
            <v>375</v>
          </cell>
          <cell r="B26">
            <v>163.14194444444445</v>
          </cell>
          <cell r="C26">
            <v>0</v>
          </cell>
          <cell r="D26">
            <v>0</v>
          </cell>
          <cell r="E26">
            <v>0.26611111111111113</v>
          </cell>
          <cell r="F26">
            <v>0.33027777777777778</v>
          </cell>
          <cell r="G26">
            <v>0</v>
          </cell>
          <cell r="H26">
            <v>0.92277777777777792</v>
          </cell>
          <cell r="I26">
            <v>4.3333333333333328E-2</v>
          </cell>
          <cell r="J26">
            <v>2.8408333333333333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8.333333333333335E-4</v>
          </cell>
          <cell r="Q26">
            <v>167.54611111111112</v>
          </cell>
          <cell r="R26">
            <v>8.333333333333335E-4</v>
          </cell>
          <cell r="S26">
            <v>167.54527777777778</v>
          </cell>
          <cell r="T26">
            <v>4.4033333333333333</v>
          </cell>
          <cell r="U26">
            <v>163.14194444444445</v>
          </cell>
          <cell r="V26">
            <v>0.9737185470594184</v>
          </cell>
        </row>
        <row r="27">
          <cell r="A27">
            <v>376</v>
          </cell>
          <cell r="B27">
            <v>132.94722222222222</v>
          </cell>
          <cell r="C27">
            <v>1.5266666666666666</v>
          </cell>
          <cell r="D27">
            <v>0.59277777777777774</v>
          </cell>
          <cell r="E27">
            <v>1.6925000000000001</v>
          </cell>
          <cell r="F27">
            <v>9.3888888888888897E-2</v>
          </cell>
          <cell r="G27">
            <v>0</v>
          </cell>
          <cell r="H27">
            <v>5.6972222222222229</v>
          </cell>
          <cell r="I27">
            <v>0</v>
          </cell>
          <cell r="J27">
            <v>15.504444444444447</v>
          </cell>
          <cell r="K27">
            <v>0.20777777777777778</v>
          </cell>
          <cell r="L27">
            <v>0</v>
          </cell>
          <cell r="M27">
            <v>1.5708333333333335</v>
          </cell>
          <cell r="N27">
            <v>0</v>
          </cell>
          <cell r="O27">
            <v>0.4447222222222223</v>
          </cell>
          <cell r="P27">
            <v>0</v>
          </cell>
          <cell r="Q27">
            <v>160.27805555555557</v>
          </cell>
          <cell r="R27">
            <v>0</v>
          </cell>
          <cell r="S27">
            <v>160.27805555555557</v>
          </cell>
          <cell r="T27">
            <v>27.330833333333334</v>
          </cell>
          <cell r="U27">
            <v>132.94722222222222</v>
          </cell>
          <cell r="V27">
            <v>0.82947863175280456</v>
          </cell>
        </row>
        <row r="28">
          <cell r="A28">
            <v>377</v>
          </cell>
          <cell r="B28">
            <v>100.7302777777778</v>
          </cell>
          <cell r="C28">
            <v>7.7569444444444446</v>
          </cell>
          <cell r="D28">
            <v>0</v>
          </cell>
          <cell r="E28">
            <v>1.6191666666666666</v>
          </cell>
          <cell r="F28">
            <v>0</v>
          </cell>
          <cell r="G28">
            <v>0</v>
          </cell>
          <cell r="H28">
            <v>16.225555555555555</v>
          </cell>
          <cell r="I28">
            <v>0</v>
          </cell>
          <cell r="J28">
            <v>15.641944444444444</v>
          </cell>
          <cell r="K28">
            <v>9.9166666666666679</v>
          </cell>
          <cell r="L28">
            <v>2.3391666666666668</v>
          </cell>
          <cell r="M28">
            <v>2.5000000000000001E-3</v>
          </cell>
          <cell r="N28">
            <v>0.87777777777777777</v>
          </cell>
          <cell r="O28">
            <v>0</v>
          </cell>
          <cell r="P28">
            <v>9.2037191358024711E-2</v>
          </cell>
          <cell r="Q28">
            <v>155.20203719135804</v>
          </cell>
          <cell r="R28">
            <v>9.2037191358024711E-2</v>
          </cell>
          <cell r="S28">
            <v>155.11000000000001</v>
          </cell>
          <cell r="T28">
            <v>54.37972222222222</v>
          </cell>
          <cell r="U28">
            <v>100.73027777777779</v>
          </cell>
          <cell r="V28">
            <v>0.64941188690463403</v>
          </cell>
        </row>
        <row r="29">
          <cell r="A29">
            <v>378</v>
          </cell>
          <cell r="B29">
            <v>162.67138888888888</v>
          </cell>
          <cell r="C29">
            <v>0</v>
          </cell>
          <cell r="D29">
            <v>0</v>
          </cell>
          <cell r="E29">
            <v>3.3333333333333331E-3</v>
          </cell>
          <cell r="F29">
            <v>0</v>
          </cell>
          <cell r="G29">
            <v>0</v>
          </cell>
          <cell r="H29">
            <v>0.28111111111111114</v>
          </cell>
          <cell r="I29">
            <v>0</v>
          </cell>
          <cell r="J29">
            <v>2.2822222222222224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165.23805555555555</v>
          </cell>
          <cell r="R29">
            <v>0</v>
          </cell>
          <cell r="S29">
            <v>165.23805555555555</v>
          </cell>
          <cell r="T29">
            <v>2.5666666666666669</v>
          </cell>
          <cell r="U29">
            <v>162.67138888888888</v>
          </cell>
          <cell r="V29">
            <v>0.98446685505928322</v>
          </cell>
        </row>
        <row r="30">
          <cell r="A30">
            <v>379</v>
          </cell>
          <cell r="B30">
            <v>77.624722222222232</v>
          </cell>
          <cell r="C30">
            <v>0.9111111111111112</v>
          </cell>
          <cell r="D30">
            <v>0</v>
          </cell>
          <cell r="E30">
            <v>5.8422222222222215</v>
          </cell>
          <cell r="F30">
            <v>31.051111111111116</v>
          </cell>
          <cell r="G30">
            <v>0</v>
          </cell>
          <cell r="H30">
            <v>0</v>
          </cell>
          <cell r="I30">
            <v>0</v>
          </cell>
          <cell r="J30">
            <v>5.910277777777778</v>
          </cell>
          <cell r="K30">
            <v>2.1</v>
          </cell>
          <cell r="L30">
            <v>0</v>
          </cell>
          <cell r="M30">
            <v>38.914722222222224</v>
          </cell>
          <cell r="N30">
            <v>0</v>
          </cell>
          <cell r="O30">
            <v>0</v>
          </cell>
          <cell r="P30">
            <v>0.15027777777777779</v>
          </cell>
          <cell r="Q30">
            <v>162.50444444444446</v>
          </cell>
          <cell r="R30">
            <v>0.15027777777777779</v>
          </cell>
          <cell r="S30">
            <v>162.35416666666669</v>
          </cell>
          <cell r="T30">
            <v>84.729444444444454</v>
          </cell>
          <cell r="U30">
            <v>77.624722222222232</v>
          </cell>
          <cell r="V30">
            <v>0.47811968005474997</v>
          </cell>
        </row>
        <row r="31">
          <cell r="A31">
            <v>402</v>
          </cell>
          <cell r="B31">
            <v>148.72777777777779</v>
          </cell>
          <cell r="C31">
            <v>0</v>
          </cell>
          <cell r="D31">
            <v>0</v>
          </cell>
          <cell r="E31">
            <v>4.7633333333333345</v>
          </cell>
          <cell r="F31">
            <v>5.6666666666666671E-2</v>
          </cell>
          <cell r="G31">
            <v>0</v>
          </cell>
          <cell r="H31">
            <v>1.3047222222222223</v>
          </cell>
          <cell r="I31">
            <v>0</v>
          </cell>
          <cell r="J31">
            <v>8.4175000000000022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163.26999999999998</v>
          </cell>
          <cell r="R31">
            <v>0</v>
          </cell>
          <cell r="S31">
            <v>163.26999999999998</v>
          </cell>
          <cell r="T31">
            <v>14.542222222222225</v>
          </cell>
          <cell r="U31">
            <v>148.72777777777776</v>
          </cell>
          <cell r="V31">
            <v>0.91093144960971262</v>
          </cell>
        </row>
        <row r="32">
          <cell r="A32">
            <v>405</v>
          </cell>
          <cell r="B32">
            <v>131.2141666666667</v>
          </cell>
          <cell r="C32">
            <v>1.2627777777777778</v>
          </cell>
          <cell r="D32">
            <v>0.30833333333333335</v>
          </cell>
          <cell r="E32">
            <v>6.2527777777777764</v>
          </cell>
          <cell r="F32">
            <v>0.12166666666666666</v>
          </cell>
          <cell r="G32">
            <v>0</v>
          </cell>
          <cell r="H32">
            <v>4.6969444444444433</v>
          </cell>
          <cell r="I32">
            <v>0</v>
          </cell>
          <cell r="J32">
            <v>3.3380555555555551</v>
          </cell>
          <cell r="K32">
            <v>0</v>
          </cell>
          <cell r="L32">
            <v>0.29083333333333333</v>
          </cell>
          <cell r="M32">
            <v>0</v>
          </cell>
          <cell r="N32">
            <v>0</v>
          </cell>
          <cell r="O32">
            <v>17.319444444444443</v>
          </cell>
          <cell r="P32">
            <v>0.31222222222222223</v>
          </cell>
          <cell r="Q32">
            <v>165.11722222222224</v>
          </cell>
          <cell r="R32">
            <v>0.31222222222222223</v>
          </cell>
          <cell r="S32">
            <v>164.80500000000001</v>
          </cell>
          <cell r="T32">
            <v>33.590833333333329</v>
          </cell>
          <cell r="U32">
            <v>131.21416666666667</v>
          </cell>
          <cell r="V32">
            <v>0.79617831174215992</v>
          </cell>
        </row>
        <row r="33">
          <cell r="A33">
            <v>406</v>
          </cell>
          <cell r="B33">
            <v>117.80111111111111</v>
          </cell>
          <cell r="C33">
            <v>4.7027777777777784</v>
          </cell>
          <cell r="D33">
            <v>0.10638888888888889</v>
          </cell>
          <cell r="E33">
            <v>3.2127777777777777</v>
          </cell>
          <cell r="F33">
            <v>4.6666666666666669E-2</v>
          </cell>
          <cell r="G33">
            <v>0</v>
          </cell>
          <cell r="H33">
            <v>0.2738888888888889</v>
          </cell>
          <cell r="I33">
            <v>0</v>
          </cell>
          <cell r="J33">
            <v>25.30916666666667</v>
          </cell>
          <cell r="K33">
            <v>5.8119444444444444</v>
          </cell>
          <cell r="L33">
            <v>0</v>
          </cell>
          <cell r="M33">
            <v>1.1102777777777777</v>
          </cell>
          <cell r="N33">
            <v>2.9675000000000002</v>
          </cell>
          <cell r="O33">
            <v>0</v>
          </cell>
          <cell r="P33">
            <v>0</v>
          </cell>
          <cell r="Q33">
            <v>161.3425</v>
          </cell>
          <cell r="R33">
            <v>0</v>
          </cell>
          <cell r="S33">
            <v>161.3425</v>
          </cell>
          <cell r="T33">
            <v>43.541388888888889</v>
          </cell>
          <cell r="U33">
            <v>117.80111111111111</v>
          </cell>
          <cell r="V33">
            <v>0.73013069161015298</v>
          </cell>
        </row>
        <row r="34">
          <cell r="A34">
            <v>407</v>
          </cell>
          <cell r="B34">
            <v>142.50277777777782</v>
          </cell>
          <cell r="C34">
            <v>0</v>
          </cell>
          <cell r="D34">
            <v>0</v>
          </cell>
          <cell r="E34">
            <v>3.6725000000000008</v>
          </cell>
          <cell r="F34">
            <v>0.125</v>
          </cell>
          <cell r="G34">
            <v>0</v>
          </cell>
          <cell r="H34">
            <v>1.0738888888888889</v>
          </cell>
          <cell r="I34">
            <v>0</v>
          </cell>
          <cell r="J34">
            <v>9.5355555555555558</v>
          </cell>
          <cell r="K34">
            <v>0</v>
          </cell>
          <cell r="L34">
            <v>4.4569444444444448</v>
          </cell>
          <cell r="M34">
            <v>0.74555555555555564</v>
          </cell>
          <cell r="N34">
            <v>1.9675</v>
          </cell>
          <cell r="O34">
            <v>0</v>
          </cell>
          <cell r="P34">
            <v>0</v>
          </cell>
          <cell r="Q34">
            <v>164.0797222222223</v>
          </cell>
          <cell r="R34">
            <v>0</v>
          </cell>
          <cell r="S34">
            <v>164.0797222222223</v>
          </cell>
          <cell r="T34">
            <v>21.576944444444447</v>
          </cell>
          <cell r="U34">
            <v>142.50277777777785</v>
          </cell>
          <cell r="V34">
            <v>0.86849719055946717</v>
          </cell>
        </row>
        <row r="35">
          <cell r="A35">
            <v>408</v>
          </cell>
          <cell r="B35">
            <v>127.21055555555554</v>
          </cell>
          <cell r="C35">
            <v>0</v>
          </cell>
          <cell r="D35">
            <v>0</v>
          </cell>
          <cell r="E35">
            <v>4.4572222222222226</v>
          </cell>
          <cell r="F35">
            <v>0.10027777777777779</v>
          </cell>
          <cell r="G35">
            <v>0</v>
          </cell>
          <cell r="H35">
            <v>0.16750000000000001</v>
          </cell>
          <cell r="I35">
            <v>4.1388888888888892E-2</v>
          </cell>
          <cell r="J35">
            <v>15.491666666666665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1.3361111111111112</v>
          </cell>
          <cell r="P35">
            <v>0</v>
          </cell>
          <cell r="Q35">
            <v>148.80472222222221</v>
          </cell>
          <cell r="R35">
            <v>0</v>
          </cell>
          <cell r="S35">
            <v>148.80472222222221</v>
          </cell>
          <cell r="T35">
            <v>21.594166666666666</v>
          </cell>
          <cell r="U35">
            <v>127.21055555555554</v>
          </cell>
          <cell r="V35">
            <v>0.85488251754256606</v>
          </cell>
        </row>
        <row r="36">
          <cell r="A36">
            <v>411</v>
          </cell>
          <cell r="B36">
            <v>154.68194444444441</v>
          </cell>
          <cell r="C36">
            <v>0</v>
          </cell>
          <cell r="D36">
            <v>0</v>
          </cell>
          <cell r="E36">
            <v>1.9552777777777777</v>
          </cell>
          <cell r="F36">
            <v>0.13555555555555557</v>
          </cell>
          <cell r="G36">
            <v>0</v>
          </cell>
          <cell r="H36">
            <v>0.72</v>
          </cell>
          <cell r="I36">
            <v>0</v>
          </cell>
          <cell r="J36">
            <v>7.8088888888888892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165.30166666666665</v>
          </cell>
          <cell r="R36">
            <v>0</v>
          </cell>
          <cell r="S36">
            <v>165.30166666666665</v>
          </cell>
          <cell r="T36">
            <v>10.619722222222222</v>
          </cell>
          <cell r="U36">
            <v>154.68194444444441</v>
          </cell>
          <cell r="V36">
            <v>0.93575550424644494</v>
          </cell>
        </row>
        <row r="37">
          <cell r="A37">
            <v>412</v>
          </cell>
          <cell r="B37">
            <v>132.48194444444442</v>
          </cell>
          <cell r="C37">
            <v>0.81138888888888883</v>
          </cell>
          <cell r="D37">
            <v>0</v>
          </cell>
          <cell r="E37">
            <v>6.6172222222222219</v>
          </cell>
          <cell r="F37">
            <v>5.5555555555555552E-2</v>
          </cell>
          <cell r="G37">
            <v>0</v>
          </cell>
          <cell r="H37">
            <v>0.40527777777777779</v>
          </cell>
          <cell r="I37">
            <v>0</v>
          </cell>
          <cell r="J37">
            <v>12.240833333333335</v>
          </cell>
          <cell r="K37">
            <v>10.871666666666668</v>
          </cell>
          <cell r="L37">
            <v>0.33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163.81388888888887</v>
          </cell>
          <cell r="R37">
            <v>0</v>
          </cell>
          <cell r="S37">
            <v>163.81388888888887</v>
          </cell>
          <cell r="T37">
            <v>31.331944444444446</v>
          </cell>
          <cell r="U37">
            <v>132.48194444444442</v>
          </cell>
          <cell r="V37">
            <v>0.8087345056212164</v>
          </cell>
        </row>
        <row r="38">
          <cell r="A38">
            <v>415</v>
          </cell>
          <cell r="B38">
            <v>123.53944444444446</v>
          </cell>
          <cell r="C38">
            <v>0</v>
          </cell>
          <cell r="D38">
            <v>0</v>
          </cell>
          <cell r="E38">
            <v>2.4330555555555557</v>
          </cell>
          <cell r="F38">
            <v>0.1411111111111111</v>
          </cell>
          <cell r="G38">
            <v>0</v>
          </cell>
          <cell r="H38">
            <v>2.7552777777777777</v>
          </cell>
          <cell r="I38">
            <v>0</v>
          </cell>
          <cell r="J38">
            <v>12.279999999999998</v>
          </cell>
          <cell r="K38">
            <v>0</v>
          </cell>
          <cell r="L38">
            <v>0</v>
          </cell>
          <cell r="M38">
            <v>17.783333333333331</v>
          </cell>
          <cell r="N38">
            <v>0</v>
          </cell>
          <cell r="O38">
            <v>0</v>
          </cell>
          <cell r="P38">
            <v>0.63444444444444437</v>
          </cell>
          <cell r="Q38">
            <v>159.56666666666669</v>
          </cell>
          <cell r="R38">
            <v>0.63444444444444437</v>
          </cell>
          <cell r="S38">
            <v>158.93222222222224</v>
          </cell>
          <cell r="T38">
            <v>35.392777777777773</v>
          </cell>
          <cell r="U38">
            <v>123.53944444444446</v>
          </cell>
          <cell r="V38">
            <v>0.77730898566125328</v>
          </cell>
        </row>
        <row r="39">
          <cell r="A39">
            <v>421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A40">
            <v>422</v>
          </cell>
          <cell r="B40">
            <v>136.78833333333333</v>
          </cell>
          <cell r="C40">
            <v>2.1877777777777778</v>
          </cell>
          <cell r="D40">
            <v>0</v>
          </cell>
          <cell r="E40">
            <v>4.6497222222222225</v>
          </cell>
          <cell r="F40">
            <v>0</v>
          </cell>
          <cell r="G40">
            <v>0</v>
          </cell>
          <cell r="H40">
            <v>7.9972222222222218</v>
          </cell>
          <cell r="I40">
            <v>0</v>
          </cell>
          <cell r="J40">
            <v>11.151666666666666</v>
          </cell>
          <cell r="K40">
            <v>0.61361111111111111</v>
          </cell>
          <cell r="L40">
            <v>1.2194444444444446</v>
          </cell>
          <cell r="M40">
            <v>1.6666666666666666E-3</v>
          </cell>
          <cell r="N40">
            <v>1.3888888888888889E-3</v>
          </cell>
          <cell r="O40">
            <v>0.33138888888888884</v>
          </cell>
          <cell r="P40">
            <v>8.3333333333333329E-2</v>
          </cell>
          <cell r="Q40">
            <v>165.02555555555554</v>
          </cell>
          <cell r="R40">
            <v>8.3333333333333329E-2</v>
          </cell>
          <cell r="S40">
            <v>164.9422222222222</v>
          </cell>
          <cell r="T40">
            <v>28.15388888888889</v>
          </cell>
          <cell r="U40">
            <v>136.7883333333333</v>
          </cell>
          <cell r="V40">
            <v>0.82931060034490178</v>
          </cell>
        </row>
        <row r="41">
          <cell r="A41">
            <v>423</v>
          </cell>
          <cell r="B41">
            <v>132.00944444444445</v>
          </cell>
          <cell r="C41">
            <v>7.4411111111111108</v>
          </cell>
          <cell r="D41">
            <v>0</v>
          </cell>
          <cell r="E41">
            <v>4.1641666666666666</v>
          </cell>
          <cell r="F41">
            <v>0</v>
          </cell>
          <cell r="G41">
            <v>0</v>
          </cell>
          <cell r="H41">
            <v>1.7144444444444447</v>
          </cell>
          <cell r="I41">
            <v>0</v>
          </cell>
          <cell r="J41">
            <v>7.3161111111111108</v>
          </cell>
          <cell r="K41">
            <v>13.307222222222222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165.95249999999999</v>
          </cell>
          <cell r="R41">
            <v>0</v>
          </cell>
          <cell r="S41">
            <v>165.95249999999999</v>
          </cell>
          <cell r="T41">
            <v>33.943055555555553</v>
          </cell>
          <cell r="U41">
            <v>132.00944444444443</v>
          </cell>
          <cell r="V41">
            <v>0.79546523519949641</v>
          </cell>
        </row>
        <row r="42">
          <cell r="A42">
            <v>425</v>
          </cell>
          <cell r="B42">
            <v>141.7525</v>
          </cell>
          <cell r="C42">
            <v>0.495</v>
          </cell>
          <cell r="D42">
            <v>0</v>
          </cell>
          <cell r="E42">
            <v>1.4580555555555557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6.413333333333334</v>
          </cell>
          <cell r="K42">
            <v>16.877500000000001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1.3888888888888889E-3</v>
          </cell>
          <cell r="Q42">
            <v>166.99777777777777</v>
          </cell>
          <cell r="R42">
            <v>1.3888888888888889E-3</v>
          </cell>
          <cell r="S42">
            <v>166.99638888888887</v>
          </cell>
          <cell r="T42">
            <v>25.24388888888889</v>
          </cell>
          <cell r="U42">
            <v>141.7525</v>
          </cell>
          <cell r="V42">
            <v>0.84883572000059893</v>
          </cell>
        </row>
        <row r="43">
          <cell r="A43">
            <v>426</v>
          </cell>
          <cell r="B43">
            <v>114.79805555555559</v>
          </cell>
          <cell r="C43">
            <v>8.3688888888888879</v>
          </cell>
          <cell r="D43">
            <v>0</v>
          </cell>
          <cell r="E43">
            <v>0.693888888888889</v>
          </cell>
          <cell r="F43">
            <v>0</v>
          </cell>
          <cell r="G43">
            <v>0</v>
          </cell>
          <cell r="H43">
            <v>6.4824999999999999</v>
          </cell>
          <cell r="I43">
            <v>0</v>
          </cell>
          <cell r="J43">
            <v>18.034444444444443</v>
          </cell>
          <cell r="K43">
            <v>9.2477777777777774</v>
          </cell>
          <cell r="L43">
            <v>0</v>
          </cell>
          <cell r="M43">
            <v>0</v>
          </cell>
          <cell r="N43">
            <v>0</v>
          </cell>
          <cell r="O43">
            <v>4.975833333333334</v>
          </cell>
          <cell r="P43">
            <v>0</v>
          </cell>
          <cell r="Q43">
            <v>162.60138888888889</v>
          </cell>
          <cell r="R43">
            <v>0</v>
          </cell>
          <cell r="S43">
            <v>162.60138888888889</v>
          </cell>
          <cell r="T43">
            <v>47.803333333333327</v>
          </cell>
          <cell r="U43">
            <v>114.79805555555556</v>
          </cell>
          <cell r="V43">
            <v>0.70600907126322898</v>
          </cell>
        </row>
        <row r="44">
          <cell r="A44">
            <v>427</v>
          </cell>
          <cell r="B44">
            <v>144.81833333333333</v>
          </cell>
          <cell r="C44">
            <v>1.666666666666667E-3</v>
          </cell>
          <cell r="D44">
            <v>0</v>
          </cell>
          <cell r="E44">
            <v>2.9899999999999993</v>
          </cell>
          <cell r="F44">
            <v>0.19500000000000001</v>
          </cell>
          <cell r="G44">
            <v>0</v>
          </cell>
          <cell r="H44">
            <v>2.6461111111111109</v>
          </cell>
          <cell r="I44">
            <v>0</v>
          </cell>
          <cell r="J44">
            <v>10.222222222222223</v>
          </cell>
          <cell r="K44">
            <v>0.96638888888888885</v>
          </cell>
          <cell r="L44">
            <v>0</v>
          </cell>
          <cell r="M44">
            <v>1.0836111111111111</v>
          </cell>
          <cell r="N44">
            <v>0</v>
          </cell>
          <cell r="O44">
            <v>0</v>
          </cell>
          <cell r="P44">
            <v>1.3888888888888889E-3</v>
          </cell>
          <cell r="Q44">
            <v>162.92472222222224</v>
          </cell>
          <cell r="R44">
            <v>1.3888888888888889E-3</v>
          </cell>
          <cell r="S44">
            <v>162.92333333333335</v>
          </cell>
          <cell r="T44">
            <v>18.105</v>
          </cell>
          <cell r="U44">
            <v>144.81833333333336</v>
          </cell>
          <cell r="V44">
            <v>0.88887411256828375</v>
          </cell>
        </row>
        <row r="45">
          <cell r="A45">
            <v>428</v>
          </cell>
          <cell r="B45">
            <v>109.48277777777776</v>
          </cell>
          <cell r="C45">
            <v>1.2008333333333334</v>
          </cell>
          <cell r="D45">
            <v>0</v>
          </cell>
          <cell r="E45">
            <v>7.5194444444444457</v>
          </cell>
          <cell r="F45">
            <v>4.8055555555555553E-2</v>
          </cell>
          <cell r="G45">
            <v>0</v>
          </cell>
          <cell r="H45">
            <v>6.0283333333333342</v>
          </cell>
          <cell r="I45">
            <v>0</v>
          </cell>
          <cell r="J45">
            <v>17.625555555555554</v>
          </cell>
          <cell r="K45">
            <v>0</v>
          </cell>
          <cell r="L45">
            <v>10.806666666666665</v>
          </cell>
          <cell r="M45">
            <v>8.3333333333333328E-4</v>
          </cell>
          <cell r="N45">
            <v>2.4166666666666666E-2</v>
          </cell>
          <cell r="O45">
            <v>9.6133333333333333</v>
          </cell>
          <cell r="P45">
            <v>0.10277777777777777</v>
          </cell>
          <cell r="Q45">
            <v>162.45277777777778</v>
          </cell>
          <cell r="R45">
            <v>0.10277777777777777</v>
          </cell>
          <cell r="S45">
            <v>162.35</v>
          </cell>
          <cell r="T45">
            <v>52.867222222222225</v>
          </cell>
          <cell r="U45">
            <v>109.48277777777777</v>
          </cell>
          <cell r="V45">
            <v>0.67436265954898533</v>
          </cell>
        </row>
        <row r="46">
          <cell r="A46">
            <v>429</v>
          </cell>
          <cell r="B46">
            <v>138.69083333333333</v>
          </cell>
          <cell r="C46">
            <v>3.306111111111111</v>
          </cell>
          <cell r="D46">
            <v>0</v>
          </cell>
          <cell r="E46">
            <v>1.4647222222222223</v>
          </cell>
          <cell r="F46">
            <v>5.5555555555555552E-2</v>
          </cell>
          <cell r="G46">
            <v>0.25194444444444442</v>
          </cell>
          <cell r="H46">
            <v>2.4700000000000002</v>
          </cell>
          <cell r="I46">
            <v>6.8802777777777786</v>
          </cell>
          <cell r="J46">
            <v>9.3747222222222248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3.8888888888888892E-3</v>
          </cell>
          <cell r="Q46">
            <v>162.49805555555557</v>
          </cell>
          <cell r="R46">
            <v>0.2558333333333333</v>
          </cell>
          <cell r="S46">
            <v>162.24222222222224</v>
          </cell>
          <cell r="T46">
            <v>23.551388888888891</v>
          </cell>
          <cell r="U46">
            <v>138.69083333333336</v>
          </cell>
          <cell r="V46">
            <v>0.85483810215178957</v>
          </cell>
        </row>
        <row r="47">
          <cell r="A47">
            <v>450</v>
          </cell>
          <cell r="B47">
            <v>99.827499999999986</v>
          </cell>
          <cell r="C47">
            <v>2.6844444444444444</v>
          </cell>
          <cell r="D47">
            <v>0</v>
          </cell>
          <cell r="E47">
            <v>1.2186111111111111</v>
          </cell>
          <cell r="F47">
            <v>0</v>
          </cell>
          <cell r="G47">
            <v>0</v>
          </cell>
          <cell r="H47">
            <v>4.6291666666666664</v>
          </cell>
          <cell r="I47">
            <v>0</v>
          </cell>
          <cell r="J47">
            <v>6.5163888888888897</v>
          </cell>
          <cell r="K47">
            <v>0</v>
          </cell>
          <cell r="L47">
            <v>0</v>
          </cell>
          <cell r="M47">
            <v>31.301944444444445</v>
          </cell>
          <cell r="N47">
            <v>1.3888888888888889E-3</v>
          </cell>
          <cell r="O47">
            <v>15.110833333333332</v>
          </cell>
          <cell r="P47">
            <v>2.6175000000000002</v>
          </cell>
          <cell r="Q47">
            <v>163.90777777777777</v>
          </cell>
          <cell r="R47">
            <v>2.6175000000000002</v>
          </cell>
          <cell r="S47">
            <v>161.29027777777776</v>
          </cell>
          <cell r="T47">
            <v>61.462777777777781</v>
          </cell>
          <cell r="U47">
            <v>99.827499999999986</v>
          </cell>
          <cell r="V47">
            <v>0.61893067192518658</v>
          </cell>
        </row>
        <row r="48">
          <cell r="A48">
            <v>451</v>
          </cell>
          <cell r="B48">
            <v>133.0313888888889</v>
          </cell>
          <cell r="C48">
            <v>2.5141666666666667</v>
          </cell>
          <cell r="D48">
            <v>0</v>
          </cell>
          <cell r="E48">
            <v>1.8475000000000001</v>
          </cell>
          <cell r="F48">
            <v>1.8611111111111113E-2</v>
          </cell>
          <cell r="G48">
            <v>0</v>
          </cell>
          <cell r="H48">
            <v>1.3927777777777777</v>
          </cell>
          <cell r="I48">
            <v>0</v>
          </cell>
          <cell r="J48">
            <v>3.5655555555555556</v>
          </cell>
          <cell r="K48">
            <v>5.6933333333333342</v>
          </cell>
          <cell r="L48">
            <v>0</v>
          </cell>
          <cell r="M48">
            <v>15.335833333333333</v>
          </cell>
          <cell r="N48">
            <v>0</v>
          </cell>
          <cell r="O48">
            <v>3.6102777777777777</v>
          </cell>
          <cell r="P48">
            <v>0</v>
          </cell>
          <cell r="Q48">
            <v>167.00944444444445</v>
          </cell>
          <cell r="R48">
            <v>0</v>
          </cell>
          <cell r="S48">
            <v>167.00944444444445</v>
          </cell>
          <cell r="T48">
            <v>33.978055555555557</v>
          </cell>
          <cell r="U48">
            <v>133.0313888888889</v>
          </cell>
          <cell r="V48">
            <v>0.79655009530399146</v>
          </cell>
        </row>
        <row r="49">
          <cell r="A49">
            <v>452</v>
          </cell>
          <cell r="B49">
            <v>131.99277777777777</v>
          </cell>
          <cell r="C49">
            <v>1.1938888888888888</v>
          </cell>
          <cell r="D49">
            <v>0</v>
          </cell>
          <cell r="E49">
            <v>4.0141666666666662</v>
          </cell>
          <cell r="F49">
            <v>0.21999999999999997</v>
          </cell>
          <cell r="G49">
            <v>0</v>
          </cell>
          <cell r="H49">
            <v>5.9458333333333329</v>
          </cell>
          <cell r="I49">
            <v>0</v>
          </cell>
          <cell r="J49">
            <v>12.730277777777774</v>
          </cell>
          <cell r="K49">
            <v>2.9133333333333331</v>
          </cell>
          <cell r="L49">
            <v>0</v>
          </cell>
          <cell r="M49">
            <v>1.34</v>
          </cell>
          <cell r="N49">
            <v>0</v>
          </cell>
          <cell r="O49">
            <v>1.2033333333333334</v>
          </cell>
          <cell r="P49">
            <v>4.3611111111111114E-2</v>
          </cell>
          <cell r="Q49">
            <v>161.59722222222223</v>
          </cell>
          <cell r="R49">
            <v>4.3611111111111114E-2</v>
          </cell>
          <cell r="S49">
            <v>161.55361111111111</v>
          </cell>
          <cell r="T49">
            <v>29.560833333333331</v>
          </cell>
          <cell r="U49">
            <v>131.99277777777777</v>
          </cell>
          <cell r="V49">
            <v>0.81702152536223782</v>
          </cell>
        </row>
        <row r="50">
          <cell r="A50">
            <v>453</v>
          </cell>
          <cell r="B50">
            <v>164.39611111111114</v>
          </cell>
          <cell r="C50">
            <v>0</v>
          </cell>
          <cell r="D50">
            <v>0</v>
          </cell>
          <cell r="E50">
            <v>0.47888888888888892</v>
          </cell>
          <cell r="F50">
            <v>0.36666666666666664</v>
          </cell>
          <cell r="G50">
            <v>0</v>
          </cell>
          <cell r="H50">
            <v>0.56944444444444442</v>
          </cell>
          <cell r="I50">
            <v>0</v>
          </cell>
          <cell r="J50">
            <v>0.89888888888888885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8.0555555555555554E-3</v>
          </cell>
          <cell r="Q50">
            <v>166.71805555555559</v>
          </cell>
          <cell r="R50">
            <v>8.0555555555555554E-3</v>
          </cell>
          <cell r="S50">
            <v>166.71000000000004</v>
          </cell>
          <cell r="T50">
            <v>2.3138888888888891</v>
          </cell>
          <cell r="U50">
            <v>164.39611111111114</v>
          </cell>
          <cell r="V50">
            <v>0.98612027539506386</v>
          </cell>
        </row>
        <row r="51">
          <cell r="A51">
            <v>454</v>
          </cell>
          <cell r="B51">
            <v>136.41722222222222</v>
          </cell>
          <cell r="C51">
            <v>5.1749999999999998</v>
          </cell>
          <cell r="D51">
            <v>0</v>
          </cell>
          <cell r="E51">
            <v>7.2019444444444449</v>
          </cell>
          <cell r="F51">
            <v>0.15111111111111111</v>
          </cell>
          <cell r="G51">
            <v>0</v>
          </cell>
          <cell r="H51">
            <v>1.4961111111111109</v>
          </cell>
          <cell r="I51">
            <v>0</v>
          </cell>
          <cell r="J51">
            <v>7.8372222222222234</v>
          </cell>
          <cell r="K51">
            <v>0</v>
          </cell>
          <cell r="L51">
            <v>0</v>
          </cell>
          <cell r="M51">
            <v>6.4633333333333338</v>
          </cell>
          <cell r="N51">
            <v>0</v>
          </cell>
          <cell r="O51">
            <v>0</v>
          </cell>
          <cell r="P51">
            <v>1.2533333333333334</v>
          </cell>
          <cell r="Q51">
            <v>165.99527777777777</v>
          </cell>
          <cell r="R51">
            <v>1.2533333333333334</v>
          </cell>
          <cell r="S51">
            <v>164.74194444444444</v>
          </cell>
          <cell r="T51">
            <v>28.324722222222224</v>
          </cell>
          <cell r="U51">
            <v>136.41722222222222</v>
          </cell>
          <cell r="V51">
            <v>0.82806611687302201</v>
          </cell>
        </row>
        <row r="52">
          <cell r="A52">
            <v>455</v>
          </cell>
          <cell r="B52">
            <v>106.52611111111112</v>
          </cell>
          <cell r="C52">
            <v>1.2330555555555556</v>
          </cell>
          <cell r="D52">
            <v>0</v>
          </cell>
          <cell r="E52">
            <v>27.361388888888893</v>
          </cell>
          <cell r="F52">
            <v>6.3888888888888898E-2</v>
          </cell>
          <cell r="G52">
            <v>0</v>
          </cell>
          <cell r="H52">
            <v>4.9822222222222221</v>
          </cell>
          <cell r="I52">
            <v>0</v>
          </cell>
          <cell r="J52">
            <v>11.47</v>
          </cell>
          <cell r="K52">
            <v>10.453333333333333</v>
          </cell>
          <cell r="L52">
            <v>0</v>
          </cell>
          <cell r="M52">
            <v>2.7091666666666669</v>
          </cell>
          <cell r="N52">
            <v>0</v>
          </cell>
          <cell r="O52">
            <v>1.3216666666666665</v>
          </cell>
          <cell r="P52">
            <v>8.8888888888888889E-3</v>
          </cell>
          <cell r="Q52">
            <v>166.12972222222226</v>
          </cell>
          <cell r="R52">
            <v>8.8888888888888889E-3</v>
          </cell>
          <cell r="S52">
            <v>166.12083333333337</v>
          </cell>
          <cell r="T52">
            <v>59.594722222222224</v>
          </cell>
          <cell r="U52">
            <v>106.52611111111113</v>
          </cell>
          <cell r="V52">
            <v>0.64125678262977925</v>
          </cell>
        </row>
        <row r="53">
          <cell r="B53">
            <v>6313.3302777777781</v>
          </cell>
          <cell r="C53">
            <v>95.86333333333333</v>
          </cell>
          <cell r="D53">
            <v>7.6944444444444446</v>
          </cell>
          <cell r="E53">
            <v>325.43944444444446</v>
          </cell>
          <cell r="F53">
            <v>49.927500000000002</v>
          </cell>
          <cell r="G53">
            <v>64.821944444444455</v>
          </cell>
          <cell r="H53">
            <v>103.53999999999998</v>
          </cell>
          <cell r="I53">
            <v>27.878055555555555</v>
          </cell>
          <cell r="J53">
            <v>456.48749999999995</v>
          </cell>
          <cell r="K53">
            <v>130.62388888888887</v>
          </cell>
          <cell r="L53">
            <v>166.73722222222224</v>
          </cell>
          <cell r="M53">
            <v>189.03444444444446</v>
          </cell>
          <cell r="N53">
            <v>20.216111111111115</v>
          </cell>
          <cell r="O53">
            <v>76.256388888888893</v>
          </cell>
          <cell r="P53">
            <v>8.0808873456790113</v>
          </cell>
          <cell r="Q53">
            <v>8035.9314429012356</v>
          </cell>
          <cell r="R53">
            <v>72.902831790123471</v>
          </cell>
          <cell r="S53">
            <v>7963.0286111111118</v>
          </cell>
          <cell r="T53">
            <v>1649.6983333333333</v>
          </cell>
          <cell r="U53">
            <v>6313.330277777779</v>
          </cell>
          <cell r="V53">
            <v>0.79283028934098676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rkusz1"/>
    </sheetNames>
    <sheetDataSet>
      <sheetData sheetId="0"/>
      <sheetData sheetId="1">
        <row r="1">
          <cell r="A1" t="str">
            <v>machine</v>
          </cell>
          <cell r="B1" t="str">
            <v>Production</v>
          </cell>
          <cell r="C1" t="str">
            <v>mold</v>
          </cell>
          <cell r="D1" t="str">
            <v>insert</v>
          </cell>
          <cell r="E1" t="str">
            <v>setting</v>
          </cell>
          <cell r="F1" t="str">
            <v>overhaul/service</v>
          </cell>
          <cell r="G1" t="str">
            <v>no orders/planned stoppage</v>
          </cell>
          <cell r="H1" t="str">
            <v>lack of components</v>
          </cell>
          <cell r="I1" t="str">
            <v>lack of operators</v>
          </cell>
          <cell r="J1" t="str">
            <v>lack of setter</v>
          </cell>
          <cell r="K1" t="str">
            <v>lack of mold fitter</v>
          </cell>
          <cell r="L1" t="str">
            <v>robot failure</v>
          </cell>
          <cell r="M1" t="str">
            <v>machinery failure</v>
          </cell>
          <cell r="N1" t="str">
            <v>gripper failure</v>
          </cell>
          <cell r="O1" t="str">
            <v>mold failure</v>
          </cell>
          <cell r="P1" t="str">
            <v>others</v>
          </cell>
          <cell r="Q1" t="str">
            <v>PLANT OPERATING TIME</v>
          </cell>
          <cell r="R1" t="str">
            <v>PLANNED SHUT DOWN</v>
          </cell>
          <cell r="S1" t="str">
            <v>PLANNED PRODUCTION TIME</v>
          </cell>
          <cell r="T1" t="str">
            <v>DOWN TIME LOSS</v>
          </cell>
          <cell r="U1" t="str">
            <v>RUNNING TIME</v>
          </cell>
          <cell r="V1" t="str">
            <v>AVAILABILITY</v>
          </cell>
        </row>
        <row r="2">
          <cell r="A2">
            <v>0</v>
          </cell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13</v>
          </cell>
          <cell r="O2">
            <v>14</v>
          </cell>
          <cell r="P2">
            <v>15</v>
          </cell>
          <cell r="Q2" t="str">
            <v>A=∑</v>
          </cell>
          <cell r="R2" t="str">
            <v>B=6</v>
          </cell>
          <cell r="S2" t="str">
            <v>C=A-B</v>
          </cell>
          <cell r="T2" t="str">
            <v>D=∑</v>
          </cell>
          <cell r="U2" t="str">
            <v>E=C-D</v>
          </cell>
          <cell r="V2" t="str">
            <v>E/C</v>
          </cell>
        </row>
        <row r="3">
          <cell r="A3">
            <v>333</v>
          </cell>
          <cell r="B3">
            <v>74.789444444444442</v>
          </cell>
          <cell r="C3">
            <v>0</v>
          </cell>
          <cell r="D3">
            <v>0</v>
          </cell>
          <cell r="E3">
            <v>3.8686111111111114</v>
          </cell>
          <cell r="F3">
            <v>0</v>
          </cell>
          <cell r="G3">
            <v>0</v>
          </cell>
          <cell r="H3">
            <v>0.13972222222222225</v>
          </cell>
          <cell r="I3">
            <v>0.2013888888888889</v>
          </cell>
          <cell r="J3">
            <v>19.549722222222218</v>
          </cell>
          <cell r="K3">
            <v>0</v>
          </cell>
          <cell r="L3">
            <v>0.59138888888888885</v>
          </cell>
          <cell r="M3">
            <v>0</v>
          </cell>
          <cell r="N3">
            <v>24.59277777777778</v>
          </cell>
          <cell r="O3">
            <v>0</v>
          </cell>
          <cell r="P3">
            <v>38.512777777777778</v>
          </cell>
          <cell r="Q3">
            <v>162.24583333333331</v>
          </cell>
          <cell r="R3">
            <v>38.512777777777778</v>
          </cell>
          <cell r="S3">
            <v>123.73305555555552</v>
          </cell>
          <cell r="T3">
            <v>48.94361111111111</v>
          </cell>
          <cell r="U3">
            <v>74.789444444444413</v>
          </cell>
          <cell r="V3">
            <v>0.60444191011563864</v>
          </cell>
        </row>
        <row r="4">
          <cell r="A4">
            <v>334</v>
          </cell>
          <cell r="B4">
            <v>99.474166666666662</v>
          </cell>
          <cell r="C4">
            <v>3.4261111111111111</v>
          </cell>
          <cell r="D4">
            <v>0</v>
          </cell>
          <cell r="E4">
            <v>9.6925000000000008</v>
          </cell>
          <cell r="F4">
            <v>8.3333333333333328E-4</v>
          </cell>
          <cell r="G4">
            <v>0</v>
          </cell>
          <cell r="H4">
            <v>5.3888888888888896E-2</v>
          </cell>
          <cell r="I4">
            <v>0</v>
          </cell>
          <cell r="J4">
            <v>31.457222222222228</v>
          </cell>
          <cell r="K4">
            <v>15.408888888888889</v>
          </cell>
          <cell r="L4">
            <v>8.4166666666666667E-2</v>
          </cell>
          <cell r="M4">
            <v>3.3227777777777785</v>
          </cell>
          <cell r="N4">
            <v>0</v>
          </cell>
          <cell r="O4">
            <v>0</v>
          </cell>
          <cell r="P4">
            <v>1.1533333333333333</v>
          </cell>
          <cell r="Q4">
            <v>164.07388888888892</v>
          </cell>
          <cell r="R4">
            <v>1.1533333333333333</v>
          </cell>
          <cell r="S4">
            <v>162.92055555555558</v>
          </cell>
          <cell r="T4">
            <v>63.446388888888897</v>
          </cell>
          <cell r="U4">
            <v>99.47416666666669</v>
          </cell>
          <cell r="V4">
            <v>0.61056854567836405</v>
          </cell>
        </row>
        <row r="5">
          <cell r="A5">
            <v>336</v>
          </cell>
          <cell r="B5">
            <v>127.10305555555553</v>
          </cell>
          <cell r="C5">
            <v>0.10694444444444445</v>
          </cell>
          <cell r="D5">
            <v>0</v>
          </cell>
          <cell r="E5">
            <v>8.8138888888888882</v>
          </cell>
          <cell r="F5">
            <v>3.5555555555555556E-2</v>
          </cell>
          <cell r="G5">
            <v>0</v>
          </cell>
          <cell r="H5">
            <v>2.3694444444444445</v>
          </cell>
          <cell r="I5">
            <v>0</v>
          </cell>
          <cell r="J5">
            <v>19.363611111111112</v>
          </cell>
          <cell r="K5">
            <v>2.2777777777777779E-2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157.81527777777777</v>
          </cell>
          <cell r="R5">
            <v>0</v>
          </cell>
          <cell r="S5">
            <v>157.81527777777777</v>
          </cell>
          <cell r="T5">
            <v>30.71222222222222</v>
          </cell>
          <cell r="U5">
            <v>127.10305555555554</v>
          </cell>
          <cell r="V5">
            <v>0.80539132424511772</v>
          </cell>
        </row>
        <row r="6">
          <cell r="A6">
            <v>345</v>
          </cell>
          <cell r="B6">
            <v>72.131388888888878</v>
          </cell>
          <cell r="C6">
            <v>7.8036111111111106</v>
          </cell>
          <cell r="D6">
            <v>0</v>
          </cell>
          <cell r="E6">
            <v>6.2211111111111101</v>
          </cell>
          <cell r="F6">
            <v>0</v>
          </cell>
          <cell r="G6">
            <v>0</v>
          </cell>
          <cell r="H6">
            <v>0.49888888888888888</v>
          </cell>
          <cell r="I6">
            <v>0</v>
          </cell>
          <cell r="J6">
            <v>18.357222222222223</v>
          </cell>
          <cell r="K6">
            <v>40.743055555555557</v>
          </cell>
          <cell r="L6">
            <v>0</v>
          </cell>
          <cell r="M6">
            <v>5.6408333333333323</v>
          </cell>
          <cell r="N6">
            <v>0</v>
          </cell>
          <cell r="O6">
            <v>14.177777777777779</v>
          </cell>
          <cell r="P6">
            <v>0</v>
          </cell>
          <cell r="Q6">
            <v>165.57388888888886</v>
          </cell>
          <cell r="R6">
            <v>0</v>
          </cell>
          <cell r="S6">
            <v>165.57388888888886</v>
          </cell>
          <cell r="T6">
            <v>93.442499999999995</v>
          </cell>
          <cell r="U6">
            <v>72.131388888888864</v>
          </cell>
          <cell r="V6">
            <v>0.43564471048508047</v>
          </cell>
        </row>
        <row r="7">
          <cell r="A7">
            <v>346</v>
          </cell>
          <cell r="B7">
            <v>82.546944444444449</v>
          </cell>
          <cell r="C7">
            <v>6.875</v>
          </cell>
          <cell r="D7">
            <v>0</v>
          </cell>
          <cell r="E7">
            <v>4.8847222222222229</v>
          </cell>
          <cell r="F7">
            <v>0</v>
          </cell>
          <cell r="G7">
            <v>0</v>
          </cell>
          <cell r="H7">
            <v>32.181944444444447</v>
          </cell>
          <cell r="I7">
            <v>0.66194444444444445</v>
          </cell>
          <cell r="J7">
            <v>17.980555555555558</v>
          </cell>
          <cell r="K7">
            <v>17.37777777777778</v>
          </cell>
          <cell r="L7">
            <v>0</v>
          </cell>
          <cell r="M7">
            <v>0</v>
          </cell>
          <cell r="N7">
            <v>0</v>
          </cell>
          <cell r="O7">
            <v>3.0291666666666668</v>
          </cell>
          <cell r="P7">
            <v>5.2777777777777779E-3</v>
          </cell>
          <cell r="Q7">
            <v>165.54333333333338</v>
          </cell>
          <cell r="R7">
            <v>5.2777777777777779E-3</v>
          </cell>
          <cell r="S7">
            <v>165.53805555555559</v>
          </cell>
          <cell r="T7">
            <v>82.991111111111124</v>
          </cell>
          <cell r="U7">
            <v>82.546944444444463</v>
          </cell>
          <cell r="V7">
            <v>0.49865841523516752</v>
          </cell>
        </row>
        <row r="8">
          <cell r="A8">
            <v>350</v>
          </cell>
          <cell r="B8">
            <v>81.57694444444445</v>
          </cell>
          <cell r="C8">
            <v>6.1869444444444444</v>
          </cell>
          <cell r="D8">
            <v>0</v>
          </cell>
          <cell r="E8">
            <v>7.7786111111111103</v>
          </cell>
          <cell r="F8">
            <v>4.9722222222222223E-2</v>
          </cell>
          <cell r="G8">
            <v>0</v>
          </cell>
          <cell r="H8">
            <v>3.8705555555555553</v>
          </cell>
          <cell r="I8">
            <v>0</v>
          </cell>
          <cell r="J8">
            <v>6.8611111111111107</v>
          </cell>
          <cell r="K8">
            <v>8.0405555555555548</v>
          </cell>
          <cell r="L8">
            <v>0</v>
          </cell>
          <cell r="M8">
            <v>1.4813888888888889</v>
          </cell>
          <cell r="N8">
            <v>0</v>
          </cell>
          <cell r="O8">
            <v>48.671388888888885</v>
          </cell>
          <cell r="P8">
            <v>2.0647222222222221</v>
          </cell>
          <cell r="Q8">
            <v>166.58194444444447</v>
          </cell>
          <cell r="R8">
            <v>2.0647222222222221</v>
          </cell>
          <cell r="S8">
            <v>164.51722222222224</v>
          </cell>
          <cell r="T8">
            <v>82.940277777777766</v>
          </cell>
          <cell r="U8">
            <v>81.576944444444479</v>
          </cell>
          <cell r="V8">
            <v>0.49585656348035173</v>
          </cell>
        </row>
        <row r="9">
          <cell r="A9">
            <v>351</v>
          </cell>
          <cell r="B9">
            <v>118.62277777777777</v>
          </cell>
          <cell r="C9">
            <v>2.4286111111111111</v>
          </cell>
          <cell r="D9">
            <v>0</v>
          </cell>
          <cell r="E9">
            <v>1.7686111111111111</v>
          </cell>
          <cell r="F9">
            <v>4.3611111111111107E-2</v>
          </cell>
          <cell r="G9">
            <v>0</v>
          </cell>
          <cell r="H9">
            <v>0.64083333333333325</v>
          </cell>
          <cell r="I9">
            <v>0</v>
          </cell>
          <cell r="J9">
            <v>35.532777777777781</v>
          </cell>
          <cell r="K9">
            <v>7.6419444444444444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6.3888888888888893E-3</v>
          </cell>
          <cell r="Q9">
            <v>166.68555555555557</v>
          </cell>
          <cell r="R9">
            <v>6.3888888888888893E-3</v>
          </cell>
          <cell r="S9">
            <v>166.67916666666667</v>
          </cell>
          <cell r="T9">
            <v>48.05638888888889</v>
          </cell>
          <cell r="U9">
            <v>118.62277777777778</v>
          </cell>
          <cell r="V9">
            <v>0.71168329041988521</v>
          </cell>
        </row>
        <row r="10">
          <cell r="A10">
            <v>353</v>
          </cell>
          <cell r="B10">
            <v>152.32861111111109</v>
          </cell>
          <cell r="C10">
            <v>0.11444444444444445</v>
          </cell>
          <cell r="D10">
            <v>0.38305555555555559</v>
          </cell>
          <cell r="E10">
            <v>1.6555555555555557</v>
          </cell>
          <cell r="F10">
            <v>0.10138888888888889</v>
          </cell>
          <cell r="G10">
            <v>0</v>
          </cell>
          <cell r="H10">
            <v>1.9738888888888886</v>
          </cell>
          <cell r="I10">
            <v>0</v>
          </cell>
          <cell r="J10">
            <v>3.2036111111111114</v>
          </cell>
          <cell r="K10">
            <v>6.5958333333333341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166.35638888888889</v>
          </cell>
          <cell r="R10">
            <v>0</v>
          </cell>
          <cell r="S10">
            <v>166.35638888888889</v>
          </cell>
          <cell r="T10">
            <v>14.027777777777779</v>
          </cell>
          <cell r="U10">
            <v>152.32861111111112</v>
          </cell>
          <cell r="V10">
            <v>0.91567635080641796</v>
          </cell>
        </row>
        <row r="11">
          <cell r="A11">
            <v>354</v>
          </cell>
          <cell r="B11">
            <v>132.42972222222224</v>
          </cell>
          <cell r="C11">
            <v>0.61944444444444446</v>
          </cell>
          <cell r="D11">
            <v>0</v>
          </cell>
          <cell r="E11">
            <v>0.57055555555555559</v>
          </cell>
          <cell r="F11">
            <v>4.3333333333333328E-2</v>
          </cell>
          <cell r="G11">
            <v>0</v>
          </cell>
          <cell r="H11">
            <v>0</v>
          </cell>
          <cell r="I11">
            <v>0</v>
          </cell>
          <cell r="J11">
            <v>9.4902777777777789</v>
          </cell>
          <cell r="K11">
            <v>0.85472222222222216</v>
          </cell>
          <cell r="L11">
            <v>0</v>
          </cell>
          <cell r="M11">
            <v>0</v>
          </cell>
          <cell r="N11">
            <v>0</v>
          </cell>
          <cell r="O11">
            <v>23.619722222222222</v>
          </cell>
          <cell r="P11">
            <v>0</v>
          </cell>
          <cell r="Q11">
            <v>167.62777777777779</v>
          </cell>
          <cell r="R11">
            <v>0</v>
          </cell>
          <cell r="S11">
            <v>167.62777777777779</v>
          </cell>
          <cell r="T11">
            <v>35.198055555555555</v>
          </cell>
          <cell r="U11">
            <v>132.42972222222224</v>
          </cell>
          <cell r="V11">
            <v>0.79002253670500122</v>
          </cell>
        </row>
        <row r="12">
          <cell r="A12">
            <v>356</v>
          </cell>
          <cell r="B12">
            <v>117.66583333333332</v>
          </cell>
          <cell r="C12">
            <v>2.6761111111111111</v>
          </cell>
          <cell r="D12">
            <v>0</v>
          </cell>
          <cell r="E12">
            <v>4.2283333333333326</v>
          </cell>
          <cell r="F12">
            <v>4.8611111111111105E-2</v>
          </cell>
          <cell r="G12">
            <v>0</v>
          </cell>
          <cell r="H12">
            <v>5.5658333333333339</v>
          </cell>
          <cell r="I12">
            <v>0</v>
          </cell>
          <cell r="J12">
            <v>14.082777777777778</v>
          </cell>
          <cell r="K12">
            <v>5.7191666666666672</v>
          </cell>
          <cell r="L12">
            <v>2.2791666666666668</v>
          </cell>
          <cell r="M12">
            <v>0</v>
          </cell>
          <cell r="N12">
            <v>0</v>
          </cell>
          <cell r="O12">
            <v>13.688333333333333</v>
          </cell>
          <cell r="P12">
            <v>0</v>
          </cell>
          <cell r="Q12">
            <v>165.95416666666668</v>
          </cell>
          <cell r="R12">
            <v>0</v>
          </cell>
          <cell r="S12">
            <v>165.95416666666668</v>
          </cell>
          <cell r="T12">
            <v>48.288333333333334</v>
          </cell>
          <cell r="U12">
            <v>117.66583333333335</v>
          </cell>
          <cell r="V12">
            <v>0.70902608651987253</v>
          </cell>
        </row>
        <row r="13">
          <cell r="A13">
            <v>362</v>
          </cell>
          <cell r="B13">
            <v>152.70000000000002</v>
          </cell>
          <cell r="C13">
            <v>1.2777777777777779E-2</v>
          </cell>
          <cell r="D13">
            <v>1.1911111111111112</v>
          </cell>
          <cell r="E13">
            <v>2.2113888888888886</v>
          </cell>
          <cell r="F13">
            <v>0.1388888888888889</v>
          </cell>
          <cell r="G13">
            <v>0</v>
          </cell>
          <cell r="H13">
            <v>1.3805555555555558</v>
          </cell>
          <cell r="I13">
            <v>0</v>
          </cell>
          <cell r="J13">
            <v>6.6866666666666674</v>
          </cell>
          <cell r="K13">
            <v>0.6825</v>
          </cell>
          <cell r="L13">
            <v>0</v>
          </cell>
          <cell r="M13">
            <v>0.71472222222222226</v>
          </cell>
          <cell r="N13">
            <v>0</v>
          </cell>
          <cell r="O13">
            <v>0</v>
          </cell>
          <cell r="P13">
            <v>0</v>
          </cell>
          <cell r="Q13">
            <v>165.71861111111113</v>
          </cell>
          <cell r="R13">
            <v>0</v>
          </cell>
          <cell r="S13">
            <v>165.71861111111113</v>
          </cell>
          <cell r="T13">
            <v>13.018611111111113</v>
          </cell>
          <cell r="U13">
            <v>152.70000000000002</v>
          </cell>
          <cell r="V13">
            <v>0.92144146620694045</v>
          </cell>
        </row>
        <row r="14">
          <cell r="A14">
            <v>363</v>
          </cell>
          <cell r="B14">
            <v>146.07694444444445</v>
          </cell>
          <cell r="C14">
            <v>0</v>
          </cell>
          <cell r="D14">
            <v>1.0197222222222222</v>
          </cell>
          <cell r="E14">
            <v>3.6597222222222223</v>
          </cell>
          <cell r="F14">
            <v>0.33250000000000002</v>
          </cell>
          <cell r="G14">
            <v>0</v>
          </cell>
          <cell r="H14">
            <v>3.6616666666666662</v>
          </cell>
          <cell r="I14">
            <v>0</v>
          </cell>
          <cell r="J14">
            <v>9.3611111111111107</v>
          </cell>
          <cell r="K14">
            <v>0.18111111111111111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6.9166666666666668E-2</v>
          </cell>
          <cell r="Q14">
            <v>164.36194444444445</v>
          </cell>
          <cell r="R14">
            <v>6.9166666666666668E-2</v>
          </cell>
          <cell r="S14">
            <v>164.29277777777779</v>
          </cell>
          <cell r="T14">
            <v>18.215833333333332</v>
          </cell>
          <cell r="U14">
            <v>146.07694444444445</v>
          </cell>
          <cell r="V14">
            <v>0.88912578154852273</v>
          </cell>
        </row>
        <row r="15">
          <cell r="A15">
            <v>364</v>
          </cell>
          <cell r="B15">
            <v>140.58666666666667</v>
          </cell>
          <cell r="C15">
            <v>0.56472222222222224</v>
          </cell>
          <cell r="D15">
            <v>0</v>
          </cell>
          <cell r="E15">
            <v>4.8541666666666679</v>
          </cell>
          <cell r="F15">
            <v>0.12305555555555556</v>
          </cell>
          <cell r="G15">
            <v>0</v>
          </cell>
          <cell r="H15">
            <v>0</v>
          </cell>
          <cell r="I15">
            <v>1.3208333333333335</v>
          </cell>
          <cell r="J15">
            <v>4.8594444444444456</v>
          </cell>
          <cell r="K15">
            <v>13.104444444444447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165.41333333333336</v>
          </cell>
          <cell r="R15">
            <v>0</v>
          </cell>
          <cell r="S15">
            <v>165.41333333333336</v>
          </cell>
          <cell r="T15">
            <v>24.826666666666672</v>
          </cell>
          <cell r="U15">
            <v>140.58666666666667</v>
          </cell>
          <cell r="V15">
            <v>0.84991133322585843</v>
          </cell>
        </row>
        <row r="16">
          <cell r="A16">
            <v>365</v>
          </cell>
          <cell r="B16">
            <v>134.52194444444444</v>
          </cell>
          <cell r="C16">
            <v>0.34888888888888892</v>
          </cell>
          <cell r="D16">
            <v>0</v>
          </cell>
          <cell r="E16">
            <v>3.1447222222222218</v>
          </cell>
          <cell r="F16">
            <v>0</v>
          </cell>
          <cell r="G16">
            <v>0</v>
          </cell>
          <cell r="H16">
            <v>12.21638888888889</v>
          </cell>
          <cell r="I16">
            <v>8.3333333333333328E-4</v>
          </cell>
          <cell r="J16">
            <v>7.9408333333333339</v>
          </cell>
          <cell r="K16">
            <v>4.5972222222222223</v>
          </cell>
          <cell r="L16">
            <v>2.6405555555555553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165.41138888888889</v>
          </cell>
          <cell r="R16">
            <v>0</v>
          </cell>
          <cell r="S16">
            <v>165.41138888888889</v>
          </cell>
          <cell r="T16">
            <v>30.889444444444443</v>
          </cell>
          <cell r="U16">
            <v>134.52194444444444</v>
          </cell>
          <cell r="V16">
            <v>0.81325684614622462</v>
          </cell>
        </row>
        <row r="17">
          <cell r="A17">
            <v>366</v>
          </cell>
          <cell r="B17">
            <v>131.34194444444447</v>
          </cell>
          <cell r="C17">
            <v>4.5155555555555562</v>
          </cell>
          <cell r="D17">
            <v>0</v>
          </cell>
          <cell r="E17">
            <v>2.3141666666666665</v>
          </cell>
          <cell r="F17">
            <v>7.2777777777777775E-2</v>
          </cell>
          <cell r="G17">
            <v>0</v>
          </cell>
          <cell r="H17">
            <v>3.0180555555555557</v>
          </cell>
          <cell r="I17">
            <v>0</v>
          </cell>
          <cell r="J17">
            <v>15.461944444444448</v>
          </cell>
          <cell r="K17">
            <v>9.3774999999999995</v>
          </cell>
          <cell r="L17">
            <v>0</v>
          </cell>
          <cell r="M17">
            <v>0</v>
          </cell>
          <cell r="N17">
            <v>0</v>
          </cell>
          <cell r="O17">
            <v>8.222222222222221E-2</v>
          </cell>
          <cell r="P17">
            <v>0</v>
          </cell>
          <cell r="Q17">
            <v>166.18416666666667</v>
          </cell>
          <cell r="R17">
            <v>0</v>
          </cell>
          <cell r="S17">
            <v>166.18416666666667</v>
          </cell>
          <cell r="T17">
            <v>34.842222222222226</v>
          </cell>
          <cell r="U17">
            <v>131.34194444444444</v>
          </cell>
          <cell r="V17">
            <v>0.79033970009845167</v>
          </cell>
        </row>
        <row r="18">
          <cell r="A18">
            <v>367</v>
          </cell>
          <cell r="B18">
            <v>134.32722222222222</v>
          </cell>
          <cell r="C18">
            <v>2.3083333333333331</v>
          </cell>
          <cell r="D18">
            <v>0</v>
          </cell>
          <cell r="E18">
            <v>8.5286111111111129</v>
          </cell>
          <cell r="F18">
            <v>0</v>
          </cell>
          <cell r="G18">
            <v>0</v>
          </cell>
          <cell r="H18">
            <v>1.9444444444444445E-2</v>
          </cell>
          <cell r="I18">
            <v>0</v>
          </cell>
          <cell r="J18">
            <v>8.6094444444444456</v>
          </cell>
          <cell r="K18">
            <v>11.778611111111111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1.3877777777777778</v>
          </cell>
          <cell r="Q18">
            <v>166.95944444444444</v>
          </cell>
          <cell r="R18">
            <v>1.3877777777777778</v>
          </cell>
          <cell r="S18">
            <v>165.57166666666666</v>
          </cell>
          <cell r="T18">
            <v>31.244444444444447</v>
          </cell>
          <cell r="U18">
            <v>134.32722222222222</v>
          </cell>
          <cell r="V18">
            <v>0.81129353183750574</v>
          </cell>
        </row>
        <row r="19">
          <cell r="A19">
            <v>368</v>
          </cell>
          <cell r="B19">
            <v>147.43388888888893</v>
          </cell>
          <cell r="C19">
            <v>9.7222222222222224E-3</v>
          </cell>
          <cell r="D19">
            <v>3.3305555555555557</v>
          </cell>
          <cell r="E19">
            <v>5.4588888888888878</v>
          </cell>
          <cell r="F19">
            <v>0.26250000000000001</v>
          </cell>
          <cell r="G19">
            <v>0</v>
          </cell>
          <cell r="H19">
            <v>1.3872222222222224</v>
          </cell>
          <cell r="I19">
            <v>0</v>
          </cell>
          <cell r="J19">
            <v>7.7408333333333328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165.62361111111113</v>
          </cell>
          <cell r="R19">
            <v>0</v>
          </cell>
          <cell r="S19">
            <v>165.62361111111113</v>
          </cell>
          <cell r="T19">
            <v>18.189722222222223</v>
          </cell>
          <cell r="U19">
            <v>147.4338888888889</v>
          </cell>
          <cell r="V19">
            <v>0.89017434108462123</v>
          </cell>
        </row>
        <row r="20">
          <cell r="A20">
            <v>369</v>
          </cell>
          <cell r="B20">
            <v>93.301666666666677</v>
          </cell>
          <cell r="C20">
            <v>1.624166666666667</v>
          </cell>
          <cell r="D20">
            <v>0</v>
          </cell>
          <cell r="E20">
            <v>2.4286111111111111</v>
          </cell>
          <cell r="F20">
            <v>8.2777777777777783E-2</v>
          </cell>
          <cell r="G20">
            <v>0</v>
          </cell>
          <cell r="H20">
            <v>0.26777777777777778</v>
          </cell>
          <cell r="I20">
            <v>0</v>
          </cell>
          <cell r="J20">
            <v>13.313611111111113</v>
          </cell>
          <cell r="K20">
            <v>10.794722222222225</v>
          </cell>
          <cell r="L20">
            <v>0</v>
          </cell>
          <cell r="M20">
            <v>0</v>
          </cell>
          <cell r="N20">
            <v>3.7222222222222219E-2</v>
          </cell>
          <cell r="O20">
            <v>44.058888888888887</v>
          </cell>
          <cell r="P20">
            <v>0</v>
          </cell>
          <cell r="Q20">
            <v>165.90944444444446</v>
          </cell>
          <cell r="R20">
            <v>0</v>
          </cell>
          <cell r="S20">
            <v>165.90944444444446</v>
          </cell>
          <cell r="T20">
            <v>72.607777777777784</v>
          </cell>
          <cell r="U20">
            <v>93.301666666666677</v>
          </cell>
          <cell r="V20">
            <v>0.56236501170317144</v>
          </cell>
        </row>
        <row r="21">
          <cell r="A21">
            <v>370</v>
          </cell>
          <cell r="B21">
            <v>119.63777777777777</v>
          </cell>
          <cell r="C21">
            <v>3.0425</v>
          </cell>
          <cell r="D21">
            <v>0</v>
          </cell>
          <cell r="E21">
            <v>5.2600000000000016</v>
          </cell>
          <cell r="F21">
            <v>0.2852777777777778</v>
          </cell>
          <cell r="G21">
            <v>0</v>
          </cell>
          <cell r="H21">
            <v>0.39638888888888885</v>
          </cell>
          <cell r="I21">
            <v>0</v>
          </cell>
          <cell r="J21">
            <v>12.794444444444444</v>
          </cell>
          <cell r="K21">
            <v>8.3052777777777784</v>
          </cell>
          <cell r="L21">
            <v>0</v>
          </cell>
          <cell r="M21">
            <v>4.1255555555555556</v>
          </cell>
          <cell r="N21">
            <v>6.1111111111111114E-3</v>
          </cell>
          <cell r="O21">
            <v>11.856388888888889</v>
          </cell>
          <cell r="P21">
            <v>4.5555555555555557E-2</v>
          </cell>
          <cell r="Q21">
            <v>165.75527777777779</v>
          </cell>
          <cell r="R21">
            <v>4.5555555555555557E-2</v>
          </cell>
          <cell r="S21">
            <v>165.70972222222224</v>
          </cell>
          <cell r="T21">
            <v>46.071944444444441</v>
          </cell>
          <cell r="U21">
            <v>119.6377777777778</v>
          </cell>
          <cell r="V21">
            <v>0.72197198917115779</v>
          </cell>
        </row>
        <row r="22">
          <cell r="A22">
            <v>371</v>
          </cell>
          <cell r="B22">
            <v>101.2075</v>
          </cell>
          <cell r="C22">
            <v>0</v>
          </cell>
          <cell r="D22">
            <v>0</v>
          </cell>
          <cell r="E22">
            <v>6.9905555555555541</v>
          </cell>
          <cell r="F22">
            <v>0.26472222222222219</v>
          </cell>
          <cell r="G22">
            <v>0</v>
          </cell>
          <cell r="H22">
            <v>49.674444444444447</v>
          </cell>
          <cell r="I22">
            <v>5.6733333333333329</v>
          </cell>
          <cell r="J22">
            <v>3.5208333333333339</v>
          </cell>
          <cell r="K22">
            <v>0</v>
          </cell>
          <cell r="L22">
            <v>0</v>
          </cell>
          <cell r="M22">
            <v>5.5555555555555556E-4</v>
          </cell>
          <cell r="N22">
            <v>0</v>
          </cell>
          <cell r="O22">
            <v>0</v>
          </cell>
          <cell r="P22">
            <v>0.31166666666666665</v>
          </cell>
          <cell r="Q22">
            <v>167.64361111111114</v>
          </cell>
          <cell r="R22">
            <v>0.31166666666666665</v>
          </cell>
          <cell r="S22">
            <v>167.33194444444447</v>
          </cell>
          <cell r="T22">
            <v>66.124444444444435</v>
          </cell>
          <cell r="U22">
            <v>101.20750000000004</v>
          </cell>
          <cell r="V22">
            <v>0.60483071738643257</v>
          </cell>
        </row>
        <row r="23">
          <cell r="A23">
            <v>372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168</v>
          </cell>
          <cell r="N23">
            <v>0</v>
          </cell>
          <cell r="O23">
            <v>0</v>
          </cell>
          <cell r="P23">
            <v>0</v>
          </cell>
          <cell r="Q23">
            <v>168</v>
          </cell>
          <cell r="R23">
            <v>0</v>
          </cell>
          <cell r="S23">
            <v>168</v>
          </cell>
          <cell r="T23">
            <v>168</v>
          </cell>
          <cell r="U23">
            <v>0</v>
          </cell>
          <cell r="V23">
            <v>0</v>
          </cell>
        </row>
        <row r="24">
          <cell r="A24">
            <v>373</v>
          </cell>
          <cell r="B24">
            <v>135.49333333333334</v>
          </cell>
          <cell r="C24">
            <v>2.7652777777777779</v>
          </cell>
          <cell r="D24">
            <v>0</v>
          </cell>
          <cell r="E24">
            <v>6.7838888888888906</v>
          </cell>
          <cell r="F24">
            <v>0.36694444444444446</v>
          </cell>
          <cell r="G24">
            <v>0</v>
          </cell>
          <cell r="H24">
            <v>3.7644444444444445</v>
          </cell>
          <cell r="I24">
            <v>0</v>
          </cell>
          <cell r="J24">
            <v>17.940555555555555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167.11444444444447</v>
          </cell>
          <cell r="R24">
            <v>0</v>
          </cell>
          <cell r="S24">
            <v>167.11444444444447</v>
          </cell>
          <cell r="T24">
            <v>31.621111111111112</v>
          </cell>
          <cell r="U24">
            <v>135.49333333333337</v>
          </cell>
          <cell r="V24">
            <v>0.8107816998331151</v>
          </cell>
        </row>
        <row r="25">
          <cell r="A25">
            <v>374</v>
          </cell>
          <cell r="B25">
            <v>96.090555555555554</v>
          </cell>
          <cell r="C25">
            <v>2.9558333333333331</v>
          </cell>
          <cell r="D25">
            <v>23.307500000000001</v>
          </cell>
          <cell r="E25">
            <v>15.194722222222222</v>
          </cell>
          <cell r="F25">
            <v>1.6111111111111111E-2</v>
          </cell>
          <cell r="G25">
            <v>0</v>
          </cell>
          <cell r="H25">
            <v>1.3941666666666668</v>
          </cell>
          <cell r="I25">
            <v>0</v>
          </cell>
          <cell r="J25">
            <v>10.807777777777778</v>
          </cell>
          <cell r="K25">
            <v>17.515833333333337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2.8055555555555556E-2</v>
          </cell>
          <cell r="Q25">
            <v>167.3105555555556</v>
          </cell>
          <cell r="R25">
            <v>2.8055555555555556E-2</v>
          </cell>
          <cell r="S25">
            <v>167.28250000000003</v>
          </cell>
          <cell r="T25">
            <v>71.191944444444445</v>
          </cell>
          <cell r="U25">
            <v>96.090555555555582</v>
          </cell>
          <cell r="V25">
            <v>0.57442084829886908</v>
          </cell>
        </row>
        <row r="26">
          <cell r="A26">
            <v>375</v>
          </cell>
          <cell r="B26">
            <v>136.12944444444443</v>
          </cell>
          <cell r="C26">
            <v>2.1063888888888891</v>
          </cell>
          <cell r="D26">
            <v>0</v>
          </cell>
          <cell r="E26">
            <v>3.2183333333333342</v>
          </cell>
          <cell r="F26">
            <v>0.89861111111111114</v>
          </cell>
          <cell r="G26">
            <v>0</v>
          </cell>
          <cell r="H26">
            <v>1.4769444444444444</v>
          </cell>
          <cell r="I26">
            <v>2.1263888888888891</v>
          </cell>
          <cell r="J26">
            <v>7.2336111111111094</v>
          </cell>
          <cell r="K26">
            <v>13.757777777777779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3.833333333333333E-2</v>
          </cell>
          <cell r="Q26">
            <v>166.98583333333335</v>
          </cell>
          <cell r="R26">
            <v>3.833333333333333E-2</v>
          </cell>
          <cell r="S26">
            <v>166.94750000000002</v>
          </cell>
          <cell r="T26">
            <v>30.818055555555556</v>
          </cell>
          <cell r="U26">
            <v>136.12944444444446</v>
          </cell>
          <cell r="V26">
            <v>0.81540271309510137</v>
          </cell>
        </row>
        <row r="27">
          <cell r="A27">
            <v>376</v>
          </cell>
          <cell r="B27">
            <v>150.66638888888886</v>
          </cell>
          <cell r="C27">
            <v>0</v>
          </cell>
          <cell r="D27">
            <v>0</v>
          </cell>
          <cell r="E27">
            <v>5.2175000000000002</v>
          </cell>
          <cell r="F27">
            <v>7.2222222222222229E-2</v>
          </cell>
          <cell r="G27">
            <v>0</v>
          </cell>
          <cell r="H27">
            <v>0.1788888888888889</v>
          </cell>
          <cell r="I27">
            <v>0</v>
          </cell>
          <cell r="J27">
            <v>7.8402777777777786</v>
          </cell>
          <cell r="K27">
            <v>0.315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1.1399999999999999</v>
          </cell>
          <cell r="Q27">
            <v>165.43027777777772</v>
          </cell>
          <cell r="R27">
            <v>1.1399999999999999</v>
          </cell>
          <cell r="S27">
            <v>164.29027777777773</v>
          </cell>
          <cell r="T27">
            <v>13.62388888888889</v>
          </cell>
          <cell r="U27">
            <v>150.66638888888883</v>
          </cell>
          <cell r="V27">
            <v>0.91707428416843484</v>
          </cell>
        </row>
        <row r="28">
          <cell r="A28">
            <v>377</v>
          </cell>
          <cell r="B28">
            <v>126.35499999999999</v>
          </cell>
          <cell r="C28">
            <v>3.6477777777777778</v>
          </cell>
          <cell r="D28">
            <v>0</v>
          </cell>
          <cell r="E28">
            <v>4.8894444444444449</v>
          </cell>
          <cell r="F28">
            <v>4.637777777777778</v>
          </cell>
          <cell r="G28">
            <v>0</v>
          </cell>
          <cell r="H28">
            <v>2.526388888888889</v>
          </cell>
          <cell r="I28">
            <v>2.0699999999999998</v>
          </cell>
          <cell r="J28">
            <v>8.0950000000000006</v>
          </cell>
          <cell r="K28">
            <v>11.594722222222222</v>
          </cell>
          <cell r="L28">
            <v>0</v>
          </cell>
          <cell r="M28">
            <v>1.0625</v>
          </cell>
          <cell r="N28">
            <v>0</v>
          </cell>
          <cell r="O28">
            <v>0</v>
          </cell>
          <cell r="P28">
            <v>1.4902777777777778</v>
          </cell>
          <cell r="Q28">
            <v>166.3688888888889</v>
          </cell>
          <cell r="R28">
            <v>1.4902777777777778</v>
          </cell>
          <cell r="S28">
            <v>164.87861111111113</v>
          </cell>
          <cell r="T28">
            <v>38.523611111111116</v>
          </cell>
          <cell r="U28">
            <v>126.35500000000002</v>
          </cell>
          <cell r="V28">
            <v>0.76635167623318845</v>
          </cell>
        </row>
        <row r="29">
          <cell r="A29">
            <v>378</v>
          </cell>
          <cell r="B29">
            <v>131.98138888888892</v>
          </cell>
          <cell r="C29">
            <v>1.9080555555555554</v>
          </cell>
          <cell r="D29">
            <v>0</v>
          </cell>
          <cell r="E29">
            <v>5.1719444444444447</v>
          </cell>
          <cell r="F29">
            <v>5.6388888888888891E-2</v>
          </cell>
          <cell r="G29">
            <v>0</v>
          </cell>
          <cell r="H29">
            <v>2.6144444444444446</v>
          </cell>
          <cell r="I29">
            <v>0</v>
          </cell>
          <cell r="J29">
            <v>7.8363888888888882</v>
          </cell>
          <cell r="K29">
            <v>12.070833333333335</v>
          </cell>
          <cell r="L29">
            <v>0</v>
          </cell>
          <cell r="M29">
            <v>1.3669444444444445</v>
          </cell>
          <cell r="N29">
            <v>0</v>
          </cell>
          <cell r="O29">
            <v>2.645833333333333</v>
          </cell>
          <cell r="P29">
            <v>0</v>
          </cell>
          <cell r="Q29">
            <v>165.65222222222224</v>
          </cell>
          <cell r="R29">
            <v>0</v>
          </cell>
          <cell r="S29">
            <v>165.65222222222224</v>
          </cell>
          <cell r="T29">
            <v>33.670833333333334</v>
          </cell>
          <cell r="U29">
            <v>131.98138888888889</v>
          </cell>
          <cell r="V29">
            <v>0.79673781080845407</v>
          </cell>
        </row>
        <row r="30">
          <cell r="A30">
            <v>379</v>
          </cell>
          <cell r="B30">
            <v>26.613055555555558</v>
          </cell>
          <cell r="C30">
            <v>1.818888888888889</v>
          </cell>
          <cell r="D30">
            <v>0</v>
          </cell>
          <cell r="E30">
            <v>7.3611111111111113E-2</v>
          </cell>
          <cell r="F30">
            <v>0</v>
          </cell>
          <cell r="G30">
            <v>0</v>
          </cell>
          <cell r="H30">
            <v>6.3333333333333325E-2</v>
          </cell>
          <cell r="I30">
            <v>0</v>
          </cell>
          <cell r="J30">
            <v>7.400555555555556</v>
          </cell>
          <cell r="K30">
            <v>0</v>
          </cell>
          <cell r="L30">
            <v>0</v>
          </cell>
          <cell r="M30">
            <v>131.18777777777777</v>
          </cell>
          <cell r="N30">
            <v>0</v>
          </cell>
          <cell r="O30">
            <v>0</v>
          </cell>
          <cell r="P30">
            <v>0</v>
          </cell>
          <cell r="Q30">
            <v>167.15722222222223</v>
          </cell>
          <cell r="R30">
            <v>0</v>
          </cell>
          <cell r="S30">
            <v>167.15722222222223</v>
          </cell>
          <cell r="T30">
            <v>140.54416666666665</v>
          </cell>
          <cell r="U30">
            <v>26.613055555555576</v>
          </cell>
          <cell r="V30">
            <v>0.15920972603968997</v>
          </cell>
        </row>
        <row r="31">
          <cell r="A31">
            <v>402</v>
          </cell>
          <cell r="B31">
            <v>99.735277777777782</v>
          </cell>
          <cell r="C31">
            <v>5.2847222222222214</v>
          </cell>
          <cell r="D31">
            <v>0</v>
          </cell>
          <cell r="E31">
            <v>1.6316666666666666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7.2327777777777786</v>
          </cell>
          <cell r="K31">
            <v>45.853611111111114</v>
          </cell>
          <cell r="L31">
            <v>0</v>
          </cell>
          <cell r="M31">
            <v>0</v>
          </cell>
          <cell r="N31">
            <v>4.8333333333333332E-2</v>
          </cell>
          <cell r="O31">
            <v>4.0494444444444451</v>
          </cell>
          <cell r="P31">
            <v>0</v>
          </cell>
          <cell r="Q31">
            <v>163.83583333333337</v>
          </cell>
          <cell r="R31">
            <v>0</v>
          </cell>
          <cell r="S31">
            <v>163.83583333333337</v>
          </cell>
          <cell r="T31">
            <v>64.100555555555559</v>
          </cell>
          <cell r="U31">
            <v>99.73527777777781</v>
          </cell>
          <cell r="V31">
            <v>0.60875130762670637</v>
          </cell>
        </row>
        <row r="32">
          <cell r="A32">
            <v>405</v>
          </cell>
          <cell r="B32">
            <v>127.1786111111111</v>
          </cell>
          <cell r="C32">
            <v>3.0024999999999999</v>
          </cell>
          <cell r="D32">
            <v>0</v>
          </cell>
          <cell r="E32">
            <v>1.7030555555555558</v>
          </cell>
          <cell r="F32">
            <v>0.16583333333333333</v>
          </cell>
          <cell r="G32">
            <v>0</v>
          </cell>
          <cell r="H32">
            <v>9.5083333333333346</v>
          </cell>
          <cell r="I32">
            <v>0</v>
          </cell>
          <cell r="J32">
            <v>11.971388888888887</v>
          </cell>
          <cell r="K32">
            <v>3.4880555555555555</v>
          </cell>
          <cell r="L32">
            <v>7.5763888888888893</v>
          </cell>
          <cell r="M32">
            <v>0.62333333333333341</v>
          </cell>
          <cell r="N32">
            <v>0</v>
          </cell>
          <cell r="O32">
            <v>0</v>
          </cell>
          <cell r="P32">
            <v>5.5555555555555558E-3</v>
          </cell>
          <cell r="Q32">
            <v>165.22305555555553</v>
          </cell>
          <cell r="R32">
            <v>5.5555555555555558E-3</v>
          </cell>
          <cell r="S32">
            <v>165.21749999999997</v>
          </cell>
          <cell r="T32">
            <v>38.038888888888891</v>
          </cell>
          <cell r="U32">
            <v>127.17861111111108</v>
          </cell>
          <cell r="V32">
            <v>0.76976477135358601</v>
          </cell>
        </row>
        <row r="33">
          <cell r="A33">
            <v>406</v>
          </cell>
          <cell r="B33">
            <v>161.17500000000001</v>
          </cell>
          <cell r="C33">
            <v>0</v>
          </cell>
          <cell r="D33">
            <v>0</v>
          </cell>
          <cell r="E33">
            <v>4.4441666666666668</v>
          </cell>
          <cell r="F33">
            <v>0</v>
          </cell>
          <cell r="G33">
            <v>0</v>
          </cell>
          <cell r="H33">
            <v>1.2066666666666668</v>
          </cell>
          <cell r="I33">
            <v>0</v>
          </cell>
          <cell r="J33">
            <v>0.66861111111111104</v>
          </cell>
          <cell r="K33">
            <v>8.8888888888888889E-3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167.50333333333336</v>
          </cell>
          <cell r="R33">
            <v>0</v>
          </cell>
          <cell r="S33">
            <v>167.50333333333336</v>
          </cell>
          <cell r="T33">
            <v>6.3283333333333331</v>
          </cell>
          <cell r="U33">
            <v>161.17500000000001</v>
          </cell>
          <cell r="V33">
            <v>0.96221965732025228</v>
          </cell>
        </row>
        <row r="34">
          <cell r="A34">
            <v>407</v>
          </cell>
          <cell r="B34">
            <v>87.243611111111122</v>
          </cell>
          <cell r="C34">
            <v>2.7175000000000002</v>
          </cell>
          <cell r="D34">
            <v>0</v>
          </cell>
          <cell r="E34">
            <v>7.8502777777777775</v>
          </cell>
          <cell r="F34">
            <v>5.5555555555555556E-4</v>
          </cell>
          <cell r="G34">
            <v>0</v>
          </cell>
          <cell r="H34">
            <v>0</v>
          </cell>
          <cell r="I34">
            <v>0</v>
          </cell>
          <cell r="J34">
            <v>17.033333333333335</v>
          </cell>
          <cell r="K34">
            <v>10.96</v>
          </cell>
          <cell r="L34">
            <v>14.223055555555554</v>
          </cell>
          <cell r="M34">
            <v>21.653333333333336</v>
          </cell>
          <cell r="N34">
            <v>0</v>
          </cell>
          <cell r="O34">
            <v>1.7136111111111112</v>
          </cell>
          <cell r="P34">
            <v>0</v>
          </cell>
          <cell r="Q34">
            <v>163.39527777777778</v>
          </cell>
          <cell r="R34">
            <v>0</v>
          </cell>
          <cell r="S34">
            <v>163.39527777777778</v>
          </cell>
          <cell r="T34">
            <v>76.151666666666671</v>
          </cell>
          <cell r="U34">
            <v>87.243611111111107</v>
          </cell>
          <cell r="V34">
            <v>0.53394205938904116</v>
          </cell>
        </row>
        <row r="35">
          <cell r="A35">
            <v>408</v>
          </cell>
          <cell r="B35">
            <v>123.58333333333333</v>
          </cell>
          <cell r="C35">
            <v>4.5661111111111108</v>
          </cell>
          <cell r="D35">
            <v>0</v>
          </cell>
          <cell r="E35">
            <v>1.7808333333333333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10.06388888888889</v>
          </cell>
          <cell r="K35">
            <v>11.208333333333336</v>
          </cell>
          <cell r="L35">
            <v>1.4133333333333336</v>
          </cell>
          <cell r="M35">
            <v>0.28083333333333332</v>
          </cell>
          <cell r="N35">
            <v>0</v>
          </cell>
          <cell r="O35">
            <v>0.69277777777777771</v>
          </cell>
          <cell r="P35">
            <v>0</v>
          </cell>
          <cell r="Q35">
            <v>153.58944444444444</v>
          </cell>
          <cell r="R35">
            <v>0</v>
          </cell>
          <cell r="S35">
            <v>153.58944444444444</v>
          </cell>
          <cell r="T35">
            <v>30.006111111111117</v>
          </cell>
          <cell r="U35">
            <v>123.58333333333331</v>
          </cell>
          <cell r="V35">
            <v>0.80463428838063944</v>
          </cell>
        </row>
        <row r="36">
          <cell r="A36">
            <v>411</v>
          </cell>
          <cell r="B36">
            <v>140.45027777777779</v>
          </cell>
          <cell r="C36">
            <v>4.0247222222222225</v>
          </cell>
          <cell r="D36">
            <v>0</v>
          </cell>
          <cell r="E36">
            <v>0.80666666666666675</v>
          </cell>
          <cell r="F36">
            <v>0.2363888888888889</v>
          </cell>
          <cell r="G36">
            <v>0</v>
          </cell>
          <cell r="H36">
            <v>0.51444444444444448</v>
          </cell>
          <cell r="I36">
            <v>0</v>
          </cell>
          <cell r="J36">
            <v>9.646944444444447</v>
          </cell>
          <cell r="K36">
            <v>7.7230555555555558</v>
          </cell>
          <cell r="L36">
            <v>0</v>
          </cell>
          <cell r="M36">
            <v>4.3333333333333328E-2</v>
          </cell>
          <cell r="N36">
            <v>0</v>
          </cell>
          <cell r="O36">
            <v>0</v>
          </cell>
          <cell r="P36">
            <v>0</v>
          </cell>
          <cell r="Q36">
            <v>163.44583333333333</v>
          </cell>
          <cell r="R36">
            <v>0</v>
          </cell>
          <cell r="S36">
            <v>163.44583333333333</v>
          </cell>
          <cell r="T36">
            <v>22.995555555555558</v>
          </cell>
          <cell r="U36">
            <v>140.45027777777776</v>
          </cell>
          <cell r="V36">
            <v>0.85930778970267074</v>
          </cell>
        </row>
        <row r="37">
          <cell r="A37">
            <v>412</v>
          </cell>
          <cell r="B37">
            <v>107.81666666666668</v>
          </cell>
          <cell r="C37">
            <v>3.6380555555555554</v>
          </cell>
          <cell r="D37">
            <v>4.1666666666666666E-3</v>
          </cell>
          <cell r="E37">
            <v>0.23250000000000004</v>
          </cell>
          <cell r="F37">
            <v>0</v>
          </cell>
          <cell r="G37">
            <v>0</v>
          </cell>
          <cell r="H37">
            <v>0.79805555555555563</v>
          </cell>
          <cell r="I37">
            <v>0</v>
          </cell>
          <cell r="J37">
            <v>24.007222222222222</v>
          </cell>
          <cell r="K37">
            <v>21.002500000000001</v>
          </cell>
          <cell r="L37">
            <v>0</v>
          </cell>
          <cell r="M37">
            <v>3.3591666666666669</v>
          </cell>
          <cell r="N37">
            <v>0</v>
          </cell>
          <cell r="O37">
            <v>0.56777777777777783</v>
          </cell>
          <cell r="P37">
            <v>0</v>
          </cell>
          <cell r="Q37">
            <v>161.42611111111114</v>
          </cell>
          <cell r="R37">
            <v>0</v>
          </cell>
          <cell r="S37">
            <v>161.42611111111114</v>
          </cell>
          <cell r="T37">
            <v>53.609444444444449</v>
          </cell>
          <cell r="U37">
            <v>107.81666666666669</v>
          </cell>
          <cell r="V37">
            <v>0.66790103487319619</v>
          </cell>
        </row>
        <row r="38">
          <cell r="A38">
            <v>415</v>
          </cell>
          <cell r="B38">
            <v>143.46777777777777</v>
          </cell>
          <cell r="C38">
            <v>2.4566666666666666</v>
          </cell>
          <cell r="D38">
            <v>0</v>
          </cell>
          <cell r="E38">
            <v>1.3086111111111112</v>
          </cell>
          <cell r="F38">
            <v>0.25750000000000001</v>
          </cell>
          <cell r="G38">
            <v>0</v>
          </cell>
          <cell r="H38">
            <v>0.62138888888888888</v>
          </cell>
          <cell r="I38">
            <v>0</v>
          </cell>
          <cell r="J38">
            <v>8.3719444444444431</v>
          </cell>
          <cell r="K38">
            <v>6.5952777777777785</v>
          </cell>
          <cell r="L38">
            <v>0</v>
          </cell>
          <cell r="M38">
            <v>1.3936111111111111</v>
          </cell>
          <cell r="N38">
            <v>0</v>
          </cell>
          <cell r="O38">
            <v>0</v>
          </cell>
          <cell r="P38">
            <v>0</v>
          </cell>
          <cell r="Q38">
            <v>164.47277777777776</v>
          </cell>
          <cell r="R38">
            <v>0</v>
          </cell>
          <cell r="S38">
            <v>164.47277777777776</v>
          </cell>
          <cell r="T38">
            <v>21.004999999999999</v>
          </cell>
          <cell r="U38">
            <v>143.46777777777777</v>
          </cell>
          <cell r="V38">
            <v>0.87228889616991667</v>
          </cell>
        </row>
        <row r="39">
          <cell r="A39">
            <v>421</v>
          </cell>
          <cell r="B39">
            <v>76.04583333333332</v>
          </cell>
          <cell r="C39">
            <v>0</v>
          </cell>
          <cell r="D39">
            <v>0</v>
          </cell>
          <cell r="E39">
            <v>6.8888888888888888E-2</v>
          </cell>
          <cell r="F39">
            <v>1.6080555555555556</v>
          </cell>
          <cell r="G39">
            <v>0</v>
          </cell>
          <cell r="H39">
            <v>0.78666666666666674</v>
          </cell>
          <cell r="I39">
            <v>0</v>
          </cell>
          <cell r="J39">
            <v>7.0680555555555555</v>
          </cell>
          <cell r="K39">
            <v>0</v>
          </cell>
          <cell r="L39">
            <v>12.612222222222224</v>
          </cell>
          <cell r="M39">
            <v>1.9444444444444446E-3</v>
          </cell>
          <cell r="N39">
            <v>0</v>
          </cell>
          <cell r="O39">
            <v>0</v>
          </cell>
          <cell r="P39">
            <v>0</v>
          </cell>
          <cell r="Q39">
            <v>98.191666666666663</v>
          </cell>
          <cell r="R39">
            <v>0</v>
          </cell>
          <cell r="S39">
            <v>98.191666666666663</v>
          </cell>
          <cell r="T39">
            <v>22.145833333333332</v>
          </cell>
          <cell r="U39">
            <v>76.045833333333334</v>
          </cell>
          <cell r="V39">
            <v>0.7744632097089027</v>
          </cell>
        </row>
        <row r="40">
          <cell r="A40">
            <v>422</v>
          </cell>
          <cell r="B40">
            <v>101.58416666666668</v>
          </cell>
          <cell r="C40">
            <v>1.7461111111111112</v>
          </cell>
          <cell r="D40">
            <v>8.8044444444444441</v>
          </cell>
          <cell r="E40">
            <v>2.3241666666666667</v>
          </cell>
          <cell r="F40">
            <v>0</v>
          </cell>
          <cell r="G40">
            <v>0</v>
          </cell>
          <cell r="H40">
            <v>2.3716666666666666</v>
          </cell>
          <cell r="I40">
            <v>0</v>
          </cell>
          <cell r="J40">
            <v>18.098611111111115</v>
          </cell>
          <cell r="K40">
            <v>17.265000000000004</v>
          </cell>
          <cell r="L40">
            <v>12.853333333333335</v>
          </cell>
          <cell r="M40">
            <v>5.5555555555555556E-4</v>
          </cell>
          <cell r="N40">
            <v>0</v>
          </cell>
          <cell r="O40">
            <v>0</v>
          </cell>
          <cell r="P40">
            <v>1.666666666666667E-3</v>
          </cell>
          <cell r="Q40">
            <v>165.04972222222224</v>
          </cell>
          <cell r="R40">
            <v>1.666666666666667E-3</v>
          </cell>
          <cell r="S40">
            <v>165.04805555555558</v>
          </cell>
          <cell r="T40">
            <v>63.463888888888896</v>
          </cell>
          <cell r="U40">
            <v>101.58416666666668</v>
          </cell>
          <cell r="V40">
            <v>0.61548235951482144</v>
          </cell>
        </row>
        <row r="41">
          <cell r="A41">
            <v>423</v>
          </cell>
          <cell r="B41">
            <v>163.11833333333337</v>
          </cell>
          <cell r="C41">
            <v>0</v>
          </cell>
          <cell r="D41">
            <v>0</v>
          </cell>
          <cell r="E41">
            <v>0.83555555555555561</v>
          </cell>
          <cell r="F41">
            <v>0</v>
          </cell>
          <cell r="G41">
            <v>0</v>
          </cell>
          <cell r="H41">
            <v>1.4844444444444447</v>
          </cell>
          <cell r="I41">
            <v>0</v>
          </cell>
          <cell r="J41">
            <v>1.2061111111111111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166.64444444444447</v>
          </cell>
          <cell r="R41">
            <v>0</v>
          </cell>
          <cell r="S41">
            <v>166.64444444444447</v>
          </cell>
          <cell r="T41">
            <v>3.5261111111111116</v>
          </cell>
          <cell r="U41">
            <v>163.11833333333337</v>
          </cell>
          <cell r="V41">
            <v>0.97884051206827583</v>
          </cell>
        </row>
        <row r="42">
          <cell r="A42">
            <v>425</v>
          </cell>
          <cell r="B42">
            <v>149.87555555555556</v>
          </cell>
          <cell r="C42">
            <v>0</v>
          </cell>
          <cell r="D42">
            <v>0</v>
          </cell>
          <cell r="E42">
            <v>1.7577777777777777</v>
          </cell>
          <cell r="F42">
            <v>0.23666666666666669</v>
          </cell>
          <cell r="G42">
            <v>0</v>
          </cell>
          <cell r="H42">
            <v>0</v>
          </cell>
          <cell r="I42">
            <v>0</v>
          </cell>
          <cell r="J42">
            <v>2.8569444444444447</v>
          </cell>
          <cell r="K42">
            <v>1.9000000000000001</v>
          </cell>
          <cell r="L42">
            <v>0.39111111111111113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157.01805555555561</v>
          </cell>
          <cell r="R42">
            <v>0</v>
          </cell>
          <cell r="S42">
            <v>157.01805555555561</v>
          </cell>
          <cell r="T42">
            <v>7.142500000000001</v>
          </cell>
          <cell r="U42">
            <v>149.87555555555559</v>
          </cell>
          <cell r="V42">
            <v>0.95451160075362873</v>
          </cell>
        </row>
        <row r="43">
          <cell r="A43">
            <v>426</v>
          </cell>
          <cell r="B43">
            <v>137.30361111111117</v>
          </cell>
          <cell r="C43">
            <v>2.5372222222222223</v>
          </cell>
          <cell r="D43">
            <v>0</v>
          </cell>
          <cell r="E43">
            <v>2.2016666666666667</v>
          </cell>
          <cell r="F43">
            <v>0</v>
          </cell>
          <cell r="G43">
            <v>0</v>
          </cell>
          <cell r="H43">
            <v>0.61083333333333334</v>
          </cell>
          <cell r="I43">
            <v>0</v>
          </cell>
          <cell r="J43">
            <v>10.992222222222223</v>
          </cell>
          <cell r="K43">
            <v>13.171388888888886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166.81694444444449</v>
          </cell>
          <cell r="R43">
            <v>0</v>
          </cell>
          <cell r="S43">
            <v>166.81694444444449</v>
          </cell>
          <cell r="T43">
            <v>29.513333333333328</v>
          </cell>
          <cell r="U43">
            <v>137.30361111111117</v>
          </cell>
          <cell r="V43">
            <v>0.82307952329649448</v>
          </cell>
        </row>
        <row r="44">
          <cell r="A44">
            <v>427</v>
          </cell>
          <cell r="B44">
            <v>118.2302777777778</v>
          </cell>
          <cell r="C44">
            <v>1.0608333333333333</v>
          </cell>
          <cell r="D44">
            <v>0</v>
          </cell>
          <cell r="E44">
            <v>6.1236111111111109</v>
          </cell>
          <cell r="F44">
            <v>0.27583333333333332</v>
          </cell>
          <cell r="G44">
            <v>0</v>
          </cell>
          <cell r="H44">
            <v>0.79166666666666663</v>
          </cell>
          <cell r="I44">
            <v>0</v>
          </cell>
          <cell r="J44">
            <v>19.11611111111111</v>
          </cell>
          <cell r="K44">
            <v>19.645277777777778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165.24361111111114</v>
          </cell>
          <cell r="R44">
            <v>0</v>
          </cell>
          <cell r="S44">
            <v>165.24361111111114</v>
          </cell>
          <cell r="T44">
            <v>47.013333333333335</v>
          </cell>
          <cell r="U44">
            <v>118.2302777777778</v>
          </cell>
          <cell r="V44">
            <v>0.71549076531787248</v>
          </cell>
        </row>
        <row r="45">
          <cell r="A45">
            <v>428</v>
          </cell>
          <cell r="B45">
            <v>94.063611111111115</v>
          </cell>
          <cell r="C45">
            <v>7.8769444444444447</v>
          </cell>
          <cell r="D45">
            <v>0</v>
          </cell>
          <cell r="E45">
            <v>6.2466666666666679</v>
          </cell>
          <cell r="F45">
            <v>0</v>
          </cell>
          <cell r="G45">
            <v>0</v>
          </cell>
          <cell r="H45">
            <v>2.2205555555555554</v>
          </cell>
          <cell r="I45">
            <v>0</v>
          </cell>
          <cell r="J45">
            <v>11.531944444444441</v>
          </cell>
          <cell r="K45">
            <v>25.953888888888887</v>
          </cell>
          <cell r="L45">
            <v>0</v>
          </cell>
          <cell r="M45">
            <v>0.72250000000000003</v>
          </cell>
          <cell r="N45">
            <v>3.6666666666666667E-2</v>
          </cell>
          <cell r="O45">
            <v>16.205000000000002</v>
          </cell>
          <cell r="P45">
            <v>0</v>
          </cell>
          <cell r="Q45">
            <v>164.85777777777778</v>
          </cell>
          <cell r="R45">
            <v>0</v>
          </cell>
          <cell r="S45">
            <v>164.85777777777778</v>
          </cell>
          <cell r="T45">
            <v>70.794166666666669</v>
          </cell>
          <cell r="U45">
            <v>94.063611111111115</v>
          </cell>
          <cell r="V45">
            <v>0.57057429973310325</v>
          </cell>
        </row>
        <row r="46">
          <cell r="A46">
            <v>429</v>
          </cell>
          <cell r="B46">
            <v>130.92472222222221</v>
          </cell>
          <cell r="C46">
            <v>1.7527777777777778</v>
          </cell>
          <cell r="D46">
            <v>0</v>
          </cell>
          <cell r="E46">
            <v>9.284722222222225</v>
          </cell>
          <cell r="F46">
            <v>1.8891666666666669</v>
          </cell>
          <cell r="G46">
            <v>0</v>
          </cell>
          <cell r="H46">
            <v>0.54583333333333339</v>
          </cell>
          <cell r="I46">
            <v>0</v>
          </cell>
          <cell r="J46">
            <v>12.215555555555559</v>
          </cell>
          <cell r="K46">
            <v>3.4219444444444447</v>
          </cell>
          <cell r="L46">
            <v>0</v>
          </cell>
          <cell r="M46">
            <v>0</v>
          </cell>
          <cell r="N46">
            <v>0</v>
          </cell>
          <cell r="O46">
            <v>3.6491666666666669</v>
          </cell>
          <cell r="P46">
            <v>0</v>
          </cell>
          <cell r="Q46">
            <v>163.68388888888887</v>
          </cell>
          <cell r="R46">
            <v>0</v>
          </cell>
          <cell r="S46">
            <v>163.68388888888887</v>
          </cell>
          <cell r="T46">
            <v>32.75916666666668</v>
          </cell>
          <cell r="U46">
            <v>130.92472222222219</v>
          </cell>
          <cell r="V46">
            <v>0.79986321873801458</v>
          </cell>
        </row>
        <row r="47">
          <cell r="A47">
            <v>450</v>
          </cell>
          <cell r="B47">
            <v>127.99555555555557</v>
          </cell>
          <cell r="C47">
            <v>10.813055555555557</v>
          </cell>
          <cell r="D47">
            <v>0</v>
          </cell>
          <cell r="E47">
            <v>3.1527777777777777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16.693055555555556</v>
          </cell>
          <cell r="K47">
            <v>6.301111111111112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164.95555555555558</v>
          </cell>
          <cell r="R47">
            <v>0</v>
          </cell>
          <cell r="S47">
            <v>164.95555555555558</v>
          </cell>
          <cell r="T47">
            <v>36.960000000000008</v>
          </cell>
          <cell r="U47">
            <v>127.99555555555557</v>
          </cell>
          <cell r="V47">
            <v>0.77593964704297447</v>
          </cell>
        </row>
        <row r="48">
          <cell r="A48">
            <v>451</v>
          </cell>
          <cell r="B48">
            <v>117.61722222222222</v>
          </cell>
          <cell r="C48">
            <v>6.6999999999999993</v>
          </cell>
          <cell r="D48">
            <v>0</v>
          </cell>
          <cell r="E48">
            <v>1.5405555555555555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20.365277777777777</v>
          </cell>
          <cell r="K48">
            <v>19.518333333333334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0.53472222222222221</v>
          </cell>
          <cell r="Q48">
            <v>166.27611111111113</v>
          </cell>
          <cell r="R48">
            <v>0.53472222222222221</v>
          </cell>
          <cell r="S48">
            <v>165.74138888888891</v>
          </cell>
          <cell r="T48">
            <v>48.124166666666667</v>
          </cell>
          <cell r="U48">
            <v>117.61722222222224</v>
          </cell>
          <cell r="V48">
            <v>0.70964303491550595</v>
          </cell>
        </row>
        <row r="49">
          <cell r="A49">
            <v>452</v>
          </cell>
          <cell r="B49">
            <v>135.89305555555558</v>
          </cell>
          <cell r="C49">
            <v>1.7197222222222224</v>
          </cell>
          <cell r="D49">
            <v>0</v>
          </cell>
          <cell r="E49">
            <v>2.6044444444444448</v>
          </cell>
          <cell r="F49">
            <v>0.66055555555555556</v>
          </cell>
          <cell r="G49">
            <v>0</v>
          </cell>
          <cell r="H49">
            <v>2.3872222222222224</v>
          </cell>
          <cell r="I49">
            <v>0</v>
          </cell>
          <cell r="J49">
            <v>7.6258333333333326</v>
          </cell>
          <cell r="K49">
            <v>11.954722222222221</v>
          </cell>
          <cell r="L49">
            <v>0</v>
          </cell>
          <cell r="M49">
            <v>1.4066666666666665</v>
          </cell>
          <cell r="N49">
            <v>0.16055555555555556</v>
          </cell>
          <cell r="O49">
            <v>1.9444444444444446E-3</v>
          </cell>
          <cell r="P49">
            <v>0</v>
          </cell>
          <cell r="Q49">
            <v>164.41472222222225</v>
          </cell>
          <cell r="R49">
            <v>0</v>
          </cell>
          <cell r="S49">
            <v>164.41472222222225</v>
          </cell>
          <cell r="T49">
            <v>28.521666666666665</v>
          </cell>
          <cell r="U49">
            <v>135.89305555555558</v>
          </cell>
          <cell r="V49">
            <v>0.82652607819318691</v>
          </cell>
        </row>
        <row r="50">
          <cell r="A50">
            <v>453</v>
          </cell>
          <cell r="B50">
            <v>162.815</v>
          </cell>
          <cell r="C50">
            <v>0</v>
          </cell>
          <cell r="D50">
            <v>0</v>
          </cell>
          <cell r="E50">
            <v>1.4069444444444446</v>
          </cell>
          <cell r="F50">
            <v>0.49694444444444447</v>
          </cell>
          <cell r="G50">
            <v>0</v>
          </cell>
          <cell r="H50">
            <v>0.37916666666666671</v>
          </cell>
          <cell r="I50">
            <v>0</v>
          </cell>
          <cell r="J50">
            <v>1.9738888888888888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167.07194444444443</v>
          </cell>
          <cell r="R50">
            <v>0</v>
          </cell>
          <cell r="S50">
            <v>167.07194444444443</v>
          </cell>
          <cell r="T50">
            <v>4.2569444444444446</v>
          </cell>
          <cell r="U50">
            <v>162.81499999999997</v>
          </cell>
          <cell r="V50">
            <v>0.97452029149119046</v>
          </cell>
        </row>
        <row r="51">
          <cell r="A51">
            <v>454</v>
          </cell>
          <cell r="B51">
            <v>89.385277777777773</v>
          </cell>
          <cell r="C51">
            <v>2.7297222222222222</v>
          </cell>
          <cell r="D51">
            <v>0</v>
          </cell>
          <cell r="E51">
            <v>4.57</v>
          </cell>
          <cell r="F51">
            <v>0.2036111111111111</v>
          </cell>
          <cell r="G51">
            <v>0.24055555555555558</v>
          </cell>
          <cell r="H51">
            <v>0.14277777777777778</v>
          </cell>
          <cell r="I51">
            <v>0</v>
          </cell>
          <cell r="J51">
            <v>46.11</v>
          </cell>
          <cell r="K51">
            <v>17.751944444444444</v>
          </cell>
          <cell r="L51">
            <v>0</v>
          </cell>
          <cell r="M51">
            <v>0</v>
          </cell>
          <cell r="N51">
            <v>2.5000000000000001E-3</v>
          </cell>
          <cell r="O51">
            <v>2.5669444444444447</v>
          </cell>
          <cell r="P51">
            <v>0</v>
          </cell>
          <cell r="Q51">
            <v>163.70333333333332</v>
          </cell>
          <cell r="R51">
            <v>0.24055555555555558</v>
          </cell>
          <cell r="S51">
            <v>163.46277777777777</v>
          </cell>
          <cell r="T51">
            <v>74.077500000000001</v>
          </cell>
          <cell r="U51">
            <v>89.385277777777773</v>
          </cell>
          <cell r="V51">
            <v>0.54682343584846027</v>
          </cell>
        </row>
        <row r="52">
          <cell r="A52">
            <v>455</v>
          </cell>
          <cell r="B52">
            <v>154.29583333333332</v>
          </cell>
          <cell r="C52">
            <v>0</v>
          </cell>
          <cell r="D52">
            <v>0</v>
          </cell>
          <cell r="E52">
            <v>3.2558333333333334</v>
          </cell>
          <cell r="F52">
            <v>0</v>
          </cell>
          <cell r="G52">
            <v>0</v>
          </cell>
          <cell r="H52">
            <v>0.30499999999999999</v>
          </cell>
          <cell r="I52">
            <v>6.3333333333333325E-2</v>
          </cell>
          <cell r="J52">
            <v>3.6527777777777777</v>
          </cell>
          <cell r="K52">
            <v>0.25722222222222224</v>
          </cell>
          <cell r="L52">
            <v>0</v>
          </cell>
          <cell r="M52">
            <v>2.1338888888888889</v>
          </cell>
          <cell r="N52">
            <v>0</v>
          </cell>
          <cell r="O52">
            <v>1.415</v>
          </cell>
          <cell r="P52">
            <v>0</v>
          </cell>
          <cell r="Q52">
            <v>165.37888888888887</v>
          </cell>
          <cell r="R52">
            <v>0</v>
          </cell>
          <cell r="S52">
            <v>165.37888888888887</v>
          </cell>
          <cell r="T52">
            <v>11.083055555555557</v>
          </cell>
          <cell r="U52">
            <v>154.29583333333332</v>
          </cell>
          <cell r="V52">
            <v>0.93298385525493654</v>
          </cell>
        </row>
        <row r="53">
          <cell r="B53">
            <v>5912.9322222222208</v>
          </cell>
          <cell r="C53">
            <v>120.49277777777777</v>
          </cell>
          <cell r="D53">
            <v>38.040555555555557</v>
          </cell>
          <cell r="E53">
            <v>200.01416666666668</v>
          </cell>
          <cell r="F53">
            <v>13.964722222222223</v>
          </cell>
          <cell r="G53">
            <v>0.24055555555555558</v>
          </cell>
          <cell r="H53">
            <v>156.01027777777782</v>
          </cell>
          <cell r="I53">
            <v>12.118055555555555</v>
          </cell>
          <cell r="J53">
            <v>601.82472222222214</v>
          </cell>
          <cell r="K53">
            <v>460.46083333333326</v>
          </cell>
          <cell r="L53">
            <v>54.664722222222217</v>
          </cell>
          <cell r="M53">
            <v>348.52222222222218</v>
          </cell>
          <cell r="N53">
            <v>24.884166666666665</v>
          </cell>
          <cell r="O53">
            <v>192.69138888888889</v>
          </cell>
          <cell r="P53">
            <v>46.79527777777777</v>
          </cell>
          <cell r="Q53">
            <v>8183.656666666664</v>
          </cell>
          <cell r="R53">
            <v>47.035833333333322</v>
          </cell>
          <cell r="S53">
            <v>8136.6208333333307</v>
          </cell>
          <cell r="T53">
            <v>2223.6886111111112</v>
          </cell>
          <cell r="U53">
            <v>5912.9322222222199</v>
          </cell>
          <cell r="V53">
            <v>0.72670612817530889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BF51B-086B-4F02-A017-C3FE5F01C494}">
  <dimension ref="A1:AL56"/>
  <sheetViews>
    <sheetView tabSelected="1" topLeftCell="C1" zoomScaleNormal="100" workbookViewId="0">
      <selection activeCell="AL39" sqref="AL39"/>
    </sheetView>
  </sheetViews>
  <sheetFormatPr defaultRowHeight="12.75" x14ac:dyDescent="0.2"/>
  <cols>
    <col min="2" max="2" width="4" bestFit="1" customWidth="1"/>
    <col min="3" max="3" width="10" bestFit="1" customWidth="1"/>
    <col min="4" max="4" width="22" bestFit="1" customWidth="1"/>
    <col min="5" max="5" width="15" customWidth="1"/>
    <col min="6" max="6" width="9.625" customWidth="1"/>
    <col min="7" max="7" width="11.375" bestFit="1" customWidth="1"/>
    <col min="8" max="8" width="9.625" customWidth="1"/>
    <col min="9" max="9" width="12.375" customWidth="1"/>
    <col min="10" max="29" width="12.5" hidden="1" customWidth="1"/>
    <col min="30" max="33" width="12.5" customWidth="1"/>
    <col min="34" max="36" width="12.375" customWidth="1"/>
    <col min="37" max="37" width="11.5" bestFit="1" customWidth="1"/>
    <col min="38" max="38" width="14" customWidth="1"/>
  </cols>
  <sheetData>
    <row r="1" spans="1:38" ht="42.6" customHeight="1" x14ac:dyDescent="0.2">
      <c r="A1" s="2" t="s">
        <v>36</v>
      </c>
      <c r="B1" s="2" t="s">
        <v>50</v>
      </c>
      <c r="C1" s="3" t="s">
        <v>0</v>
      </c>
      <c r="D1" s="2" t="s">
        <v>1</v>
      </c>
      <c r="E1" s="3" t="s">
        <v>2</v>
      </c>
      <c r="F1" s="3" t="s">
        <v>17</v>
      </c>
      <c r="G1" s="3" t="s">
        <v>38</v>
      </c>
      <c r="H1" s="3" t="s">
        <v>39</v>
      </c>
      <c r="I1" s="3" t="s">
        <v>37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76</v>
      </c>
      <c r="AG1" s="3" t="s">
        <v>77</v>
      </c>
      <c r="AH1" s="39" t="s">
        <v>72</v>
      </c>
      <c r="AI1" s="39" t="s">
        <v>73</v>
      </c>
      <c r="AJ1" s="39" t="s">
        <v>74</v>
      </c>
      <c r="AK1" s="39" t="s">
        <v>75</v>
      </c>
      <c r="AL1" s="42" t="s">
        <v>78</v>
      </c>
    </row>
    <row r="2" spans="1:38" x14ac:dyDescent="0.2">
      <c r="A2" s="28">
        <v>1</v>
      </c>
      <c r="B2" s="28" t="s">
        <v>51</v>
      </c>
      <c r="C2" s="21">
        <v>333</v>
      </c>
      <c r="D2" s="29" t="s">
        <v>3</v>
      </c>
      <c r="E2" s="30">
        <v>1250</v>
      </c>
      <c r="F2" s="29" t="s">
        <v>16</v>
      </c>
      <c r="G2" s="28"/>
      <c r="H2" s="31">
        <f>24*7</f>
        <v>168</v>
      </c>
      <c r="I2" s="32" t="str">
        <f>VLOOKUP(E2,'tonnage class'!A:B,2,FALSE)</f>
        <v>&lt;150T</v>
      </c>
      <c r="J2" s="5">
        <v>0.45184038598499027</v>
      </c>
      <c r="K2" s="5">
        <v>0.69034362788523274</v>
      </c>
      <c r="L2" s="5">
        <v>0.88687684565295188</v>
      </c>
      <c r="M2" s="5">
        <v>0.44310572284225846</v>
      </c>
      <c r="N2" s="5">
        <v>0.75464189547219196</v>
      </c>
      <c r="O2" s="5">
        <v>0.40917414579071748</v>
      </c>
      <c r="P2" s="5">
        <v>0.16620639570787055</v>
      </c>
      <c r="Q2" s="5">
        <v>0.73558255866377553</v>
      </c>
      <c r="R2" s="5">
        <v>0.78442413648823561</v>
      </c>
      <c r="S2" s="5">
        <v>0.75031389997478615</v>
      </c>
      <c r="T2" s="5">
        <v>0.88014380065685438</v>
      </c>
      <c r="U2" s="5">
        <v>0.56499461296940956</v>
      </c>
      <c r="V2" s="5">
        <v>0.58731810138616802</v>
      </c>
      <c r="W2" s="5">
        <v>0.22315270324505243</v>
      </c>
      <c r="X2" s="5">
        <v>0.6719420891913257</v>
      </c>
      <c r="Y2" s="5">
        <v>0.65625339692374585</v>
      </c>
      <c r="Z2" s="5">
        <v>0.59140275511643325</v>
      </c>
      <c r="AA2" s="5">
        <v>0.68452961586427463</v>
      </c>
      <c r="AB2" s="5">
        <v>0.72965997447796715</v>
      </c>
      <c r="AC2" s="5">
        <v>0.76034054470638424</v>
      </c>
      <c r="AD2" s="5">
        <v>0.63400642144797681</v>
      </c>
      <c r="AE2" s="41"/>
      <c r="AF2" s="5">
        <f>VLOOKUP(C2,[1]Arkusz1!$A:$V,22,FALSE)</f>
        <v>0.79024007103097371</v>
      </c>
      <c r="AG2" s="5">
        <f>VLOOKUP(C2,[2]Arkusz1!$A:$V,22,FALSE)</f>
        <v>0.60444191011563864</v>
      </c>
      <c r="AH2" s="6">
        <f>AVERAGE(AD2:AG2)</f>
        <v>0.67622946753152979</v>
      </c>
      <c r="AI2" s="6">
        <f>MAX(AD2:AG2)</f>
        <v>0.79024007103097371</v>
      </c>
      <c r="AJ2" s="6">
        <f>AH2+(AI2-AH2)/2</f>
        <v>0.73323476928125175</v>
      </c>
      <c r="AK2" s="7">
        <f>H2*AJ2</f>
        <v>123.1834412392503</v>
      </c>
      <c r="AL2" s="40">
        <f>AJ2</f>
        <v>0.73323476928125175</v>
      </c>
    </row>
    <row r="3" spans="1:38" x14ac:dyDescent="0.2">
      <c r="A3" s="28">
        <v>2</v>
      </c>
      <c r="B3" s="28" t="s">
        <v>52</v>
      </c>
      <c r="C3" s="21">
        <v>334</v>
      </c>
      <c r="D3" s="29" t="s">
        <v>4</v>
      </c>
      <c r="E3" s="30">
        <v>3000</v>
      </c>
      <c r="F3" s="29" t="s">
        <v>16</v>
      </c>
      <c r="G3" s="28"/>
      <c r="H3" s="31">
        <f t="shared" ref="H3:H52" si="0">24*7</f>
        <v>168</v>
      </c>
      <c r="I3" s="32" t="str">
        <f>VLOOKUP(E3,'tonnage class'!A:B,2,FALSE)</f>
        <v>250T-440T</v>
      </c>
      <c r="J3" s="5">
        <v>0.6552648531826023</v>
      </c>
      <c r="K3" s="5">
        <v>0.24478098226137349</v>
      </c>
      <c r="L3" s="5">
        <v>0.46049986172449081</v>
      </c>
      <c r="M3" s="5">
        <v>0.75605028358002491</v>
      </c>
      <c r="N3" s="5">
        <v>0.669051047736969</v>
      </c>
      <c r="O3" s="5">
        <v>0.66251685347351796</v>
      </c>
      <c r="P3" s="5">
        <v>0.40766928944954001</v>
      </c>
      <c r="Q3" s="5">
        <v>0.4307619672782918</v>
      </c>
      <c r="R3" s="5">
        <v>0.4749544968197128</v>
      </c>
      <c r="S3" s="5">
        <v>0.41194099198513179</v>
      </c>
      <c r="T3" s="5">
        <v>0.77027776109285306</v>
      </c>
      <c r="U3" s="5">
        <v>0.76862044893137138</v>
      </c>
      <c r="V3" s="5">
        <v>0.49475250048634539</v>
      </c>
      <c r="W3" s="5">
        <v>0.63381568951667677</v>
      </c>
      <c r="X3" s="5">
        <v>0.75092767825508344</v>
      </c>
      <c r="Y3" s="5">
        <v>0.83886180963492318</v>
      </c>
      <c r="Z3" s="5">
        <v>0.7899409082779032</v>
      </c>
      <c r="AA3" s="5">
        <v>0.92474807120382752</v>
      </c>
      <c r="AB3" s="5">
        <v>0.94995277766983577</v>
      </c>
      <c r="AC3" s="5">
        <v>0.63221012931795562</v>
      </c>
      <c r="AD3" s="5">
        <v>0.41558523019127636</v>
      </c>
      <c r="AE3" s="5">
        <v>0.90831973289359036</v>
      </c>
      <c r="AF3" s="5">
        <f>VLOOKUP(C3,[1]Arkusz1!$A:$V,22,FALSE)</f>
        <v>0.9453318451734497</v>
      </c>
      <c r="AG3" s="5">
        <f>VLOOKUP(C3,[2]Arkusz1!$A:$V,22,FALSE)</f>
        <v>0.61056854567836405</v>
      </c>
      <c r="AH3" s="6">
        <f t="shared" ref="AH3:AH52" si="1">AVERAGE(AD3:AG3)</f>
        <v>0.71995133848417014</v>
      </c>
      <c r="AI3" s="6">
        <f t="shared" ref="AI3:AI52" si="2">MAX(AD3:AG3)</f>
        <v>0.9453318451734497</v>
      </c>
      <c r="AJ3" s="6">
        <f t="shared" ref="AJ3:AJ52" si="3">AH3+(AI3-AH3)/2</f>
        <v>0.83264159182880992</v>
      </c>
      <c r="AK3" s="7">
        <f t="shared" ref="AK3:AK52" si="4">H3*AJ3</f>
        <v>139.88378742724007</v>
      </c>
      <c r="AL3" s="40">
        <f t="shared" ref="AL3:AL52" si="5">AJ3</f>
        <v>0.83264159182880992</v>
      </c>
    </row>
    <row r="4" spans="1:38" x14ac:dyDescent="0.2">
      <c r="A4" s="28">
        <v>3</v>
      </c>
      <c r="B4" s="28" t="s">
        <v>52</v>
      </c>
      <c r="C4" s="21">
        <v>336</v>
      </c>
      <c r="D4" s="29" t="s">
        <v>3</v>
      </c>
      <c r="E4" s="30">
        <v>1250</v>
      </c>
      <c r="F4" s="29" t="s">
        <v>16</v>
      </c>
      <c r="G4" s="28"/>
      <c r="H4" s="31">
        <f t="shared" si="0"/>
        <v>168</v>
      </c>
      <c r="I4" s="32" t="str">
        <f>VLOOKUP(E4,'tonnage class'!A:B,2,FALSE)</f>
        <v>&lt;150T</v>
      </c>
      <c r="J4" s="5">
        <v>0.75001794558897428</v>
      </c>
      <c r="K4" s="5">
        <v>0.68010469527005768</v>
      </c>
      <c r="L4" s="5">
        <v>0.6886156070457401</v>
      </c>
      <c r="M4" s="5">
        <v>0.5195264116575592</v>
      </c>
      <c r="N4" s="5">
        <v>0.93966889847139889</v>
      </c>
      <c r="O4" s="5">
        <v>0.52283180931918094</v>
      </c>
      <c r="P4" s="5">
        <v>0.31854362683105908</v>
      </c>
      <c r="Q4" s="5">
        <v>0.68627943127482272</v>
      </c>
      <c r="R4" s="5">
        <v>0.34268377143403023</v>
      </c>
      <c r="S4" s="5">
        <v>0.46080255949144749</v>
      </c>
      <c r="T4" s="5">
        <v>0.56087117667068898</v>
      </c>
      <c r="U4" s="5">
        <v>0.60956702078130953</v>
      </c>
      <c r="V4" s="5">
        <v>0.51116607539306147</v>
      </c>
      <c r="W4" s="5">
        <v>0.67652450345368731</v>
      </c>
      <c r="X4" s="5">
        <v>0.68273509468239124</v>
      </c>
      <c r="Y4" s="5">
        <v>0.70173958566050565</v>
      </c>
      <c r="Z4" s="5">
        <v>0.56590383218767415</v>
      </c>
      <c r="AA4" s="5">
        <v>0.77155732466351012</v>
      </c>
      <c r="AB4" s="5">
        <v>0.97589473461131815</v>
      </c>
      <c r="AC4" s="5">
        <v>0.6326850270368124</v>
      </c>
      <c r="AD4" s="5">
        <v>0.52522096921670225</v>
      </c>
      <c r="AE4" s="5">
        <v>0.69183874139626356</v>
      </c>
      <c r="AF4" s="5">
        <f>VLOOKUP(C4,[1]Arkusz1!$A:$V,22,FALSE)</f>
        <v>0.8278424760257318</v>
      </c>
      <c r="AG4" s="5">
        <f>VLOOKUP(C4,[2]Arkusz1!$A:$V,22,FALSE)</f>
        <v>0.80539132424511772</v>
      </c>
      <c r="AH4" s="6">
        <f t="shared" si="1"/>
        <v>0.71257337772095375</v>
      </c>
      <c r="AI4" s="6">
        <f t="shared" si="2"/>
        <v>0.8278424760257318</v>
      </c>
      <c r="AJ4" s="6">
        <f t="shared" si="3"/>
        <v>0.77020792687334283</v>
      </c>
      <c r="AK4" s="7">
        <f t="shared" si="4"/>
        <v>129.39493171472159</v>
      </c>
      <c r="AL4" s="40">
        <f t="shared" si="5"/>
        <v>0.77020792687334283</v>
      </c>
    </row>
    <row r="5" spans="1:38" x14ac:dyDescent="0.2">
      <c r="A5" s="28">
        <v>4</v>
      </c>
      <c r="B5" s="28" t="s">
        <v>52</v>
      </c>
      <c r="C5" s="21">
        <v>345</v>
      </c>
      <c r="D5" s="29" t="s">
        <v>5</v>
      </c>
      <c r="E5" s="30">
        <v>1300</v>
      </c>
      <c r="F5" s="29" t="s">
        <v>16</v>
      </c>
      <c r="G5" s="28"/>
      <c r="H5" s="31">
        <f t="shared" si="0"/>
        <v>168</v>
      </c>
      <c r="I5" s="32" t="str">
        <f>VLOOKUP(E5,'tonnage class'!A:B,2,FALSE)</f>
        <v>&lt;150T</v>
      </c>
      <c r="J5" s="5">
        <v>0.61688469278036395</v>
      </c>
      <c r="K5" s="5">
        <v>0.33041139391361429</v>
      </c>
      <c r="L5" s="5">
        <v>0.58407898271997916</v>
      </c>
      <c r="M5" s="5">
        <v>0.58123756106386826</v>
      </c>
      <c r="N5" s="5">
        <v>0.24336184331182578</v>
      </c>
      <c r="O5" s="5">
        <v>0.34454494814186032</v>
      </c>
      <c r="P5" s="5">
        <v>0.52384379590221053</v>
      </c>
      <c r="Q5" s="5">
        <v>0.65677921509798387</v>
      </c>
      <c r="R5" s="5">
        <v>0.7540848483894701</v>
      </c>
      <c r="S5" s="5">
        <v>0.98941590117657252</v>
      </c>
      <c r="T5" s="5">
        <v>0.61648274156462235</v>
      </c>
      <c r="U5" s="5">
        <v>0.76747316625449358</v>
      </c>
      <c r="V5" s="5">
        <v>0.98423261800145512</v>
      </c>
      <c r="W5" s="5">
        <v>0.99063464666246226</v>
      </c>
      <c r="X5" s="5">
        <v>0.98736237275188077</v>
      </c>
      <c r="Y5" s="5">
        <v>0.97377325020866901</v>
      </c>
      <c r="Z5" s="5">
        <v>0.73738458198780665</v>
      </c>
      <c r="AA5" s="5">
        <v>0.85826764888332141</v>
      </c>
      <c r="AB5" s="5">
        <v>0.85755435388665968</v>
      </c>
      <c r="AC5" s="5">
        <v>0.87271437111652672</v>
      </c>
      <c r="AD5" s="5">
        <v>0.37901812055858192</v>
      </c>
      <c r="AE5" s="5">
        <v>0.89718886905727724</v>
      </c>
      <c r="AF5" s="5">
        <f>VLOOKUP(C5,[1]Arkusz1!$A:$V,22,FALSE)</f>
        <v>0.71815549449902338</v>
      </c>
      <c r="AG5" s="5">
        <f>VLOOKUP(C5,[2]Arkusz1!$A:$V,22,FALSE)</f>
        <v>0.43564471048508047</v>
      </c>
      <c r="AH5" s="6">
        <f t="shared" si="1"/>
        <v>0.60750179864999077</v>
      </c>
      <c r="AI5" s="6">
        <f t="shared" si="2"/>
        <v>0.89718886905727724</v>
      </c>
      <c r="AJ5" s="6">
        <f t="shared" si="3"/>
        <v>0.752345333853634</v>
      </c>
      <c r="AK5" s="7">
        <f t="shared" si="4"/>
        <v>126.39401608741051</v>
      </c>
      <c r="AL5" s="40">
        <f t="shared" si="5"/>
        <v>0.752345333853634</v>
      </c>
    </row>
    <row r="6" spans="1:38" x14ac:dyDescent="0.2">
      <c r="A6" s="28">
        <v>5</v>
      </c>
      <c r="B6" s="28" t="s">
        <v>51</v>
      </c>
      <c r="C6" s="21">
        <v>346</v>
      </c>
      <c r="D6" s="29" t="s">
        <v>6</v>
      </c>
      <c r="E6" s="30">
        <v>2000</v>
      </c>
      <c r="F6" s="29" t="s">
        <v>16</v>
      </c>
      <c r="G6" s="28"/>
      <c r="H6" s="31">
        <f t="shared" si="0"/>
        <v>168</v>
      </c>
      <c r="I6" s="32" t="str">
        <f>VLOOKUP(E6,'tonnage class'!A:B,2,FALSE)</f>
        <v>150T-250T</v>
      </c>
      <c r="J6" s="5">
        <v>0.95485978040892627</v>
      </c>
      <c r="K6" s="5">
        <v>0.94918502775432367</v>
      </c>
      <c r="L6" s="5">
        <v>0.16810049486105827</v>
      </c>
      <c r="M6" s="5">
        <v>0</v>
      </c>
      <c r="N6" s="5">
        <v>0.27764320380421237</v>
      </c>
      <c r="O6" s="5">
        <v>0.34565791544072261</v>
      </c>
      <c r="P6" s="5">
        <v>0.64015144103778188</v>
      </c>
      <c r="Q6" s="5">
        <v>0.69904493341292229</v>
      </c>
      <c r="R6" s="5">
        <v>0.9470040301714</v>
      </c>
      <c r="S6" s="5">
        <v>0.70555789071948538</v>
      </c>
      <c r="T6" s="5">
        <v>0.62061692916784861</v>
      </c>
      <c r="U6" s="5">
        <v>0.61322332159050685</v>
      </c>
      <c r="V6" s="5">
        <v>0.72398422767015269</v>
      </c>
      <c r="W6" s="5">
        <v>0.69607268013114443</v>
      </c>
      <c r="X6" s="5">
        <v>0.66954517422665294</v>
      </c>
      <c r="Y6" s="5">
        <v>0.46417408329482157</v>
      </c>
      <c r="Z6" s="5">
        <v>0.52693669111480956</v>
      </c>
      <c r="AA6" s="5">
        <v>0.82719600407378691</v>
      </c>
      <c r="AB6" s="5">
        <v>0.77217162097509451</v>
      </c>
      <c r="AC6" s="5">
        <v>0.60588465872899211</v>
      </c>
      <c r="AD6" s="5">
        <v>0.85468241876091089</v>
      </c>
      <c r="AE6" s="5">
        <v>0.76759765960504966</v>
      </c>
      <c r="AF6" s="5">
        <f>VLOOKUP(C6,[1]Arkusz1!$A:$V,22,FALSE)</f>
        <v>0.84500701541384238</v>
      </c>
      <c r="AG6" s="5">
        <f>VLOOKUP(C6,[2]Arkusz1!$A:$V,22,FALSE)</f>
        <v>0.49865841523516752</v>
      </c>
      <c r="AH6" s="6">
        <f t="shared" si="1"/>
        <v>0.74148637725374256</v>
      </c>
      <c r="AI6" s="6">
        <f t="shared" si="2"/>
        <v>0.85468241876091089</v>
      </c>
      <c r="AJ6" s="6">
        <f t="shared" si="3"/>
        <v>0.79808439800732667</v>
      </c>
      <c r="AK6" s="7">
        <f t="shared" si="4"/>
        <v>134.07817886523088</v>
      </c>
      <c r="AL6" s="40">
        <f t="shared" si="5"/>
        <v>0.79808439800732667</v>
      </c>
    </row>
    <row r="7" spans="1:38" x14ac:dyDescent="0.2">
      <c r="A7" s="28">
        <v>6</v>
      </c>
      <c r="B7" s="28" t="s">
        <v>52</v>
      </c>
      <c r="C7" s="21">
        <v>350</v>
      </c>
      <c r="D7" s="29" t="s">
        <v>7</v>
      </c>
      <c r="E7" s="30">
        <v>9000</v>
      </c>
      <c r="F7" s="29" t="s">
        <v>16</v>
      </c>
      <c r="G7" s="28"/>
      <c r="H7" s="31">
        <f t="shared" si="0"/>
        <v>168</v>
      </c>
      <c r="I7" s="32" t="str">
        <f>VLOOKUP(E7,'tonnage class'!A:B,2,FALSE)</f>
        <v>800T-1200T</v>
      </c>
      <c r="J7" s="5">
        <v>0.61906950674819983</v>
      </c>
      <c r="K7" s="5">
        <v>0.81146889719563509</v>
      </c>
      <c r="L7" s="5">
        <v>0.70800874130912794</v>
      </c>
      <c r="M7" s="5">
        <v>0.81048295264250791</v>
      </c>
      <c r="N7" s="5">
        <v>0.83981918541182976</v>
      </c>
      <c r="O7" s="5">
        <v>0.54624492412908765</v>
      </c>
      <c r="P7" s="5">
        <v>0.49433053534931359</v>
      </c>
      <c r="Q7" s="5">
        <v>0.27152076843620626</v>
      </c>
      <c r="R7" s="5">
        <v>0.66435597637282684</v>
      </c>
      <c r="S7" s="5">
        <v>0.79380163888693345</v>
      </c>
      <c r="T7" s="5">
        <v>0.87220260521380666</v>
      </c>
      <c r="U7" s="5">
        <v>0.45932749473047169</v>
      </c>
      <c r="V7" s="5">
        <v>0.55567169957413864</v>
      </c>
      <c r="W7" s="5">
        <v>0.73347107438016523</v>
      </c>
      <c r="X7" s="5">
        <v>0.1691174014417135</v>
      </c>
      <c r="Y7" s="5">
        <v>0</v>
      </c>
      <c r="Z7" s="5">
        <v>0</v>
      </c>
      <c r="AA7" s="5">
        <v>0.15236792958520684</v>
      </c>
      <c r="AB7" s="5">
        <v>0.7205298747751463</v>
      </c>
      <c r="AC7" s="5">
        <v>0.87655868309549179</v>
      </c>
      <c r="AD7" s="5">
        <v>0.36163498562828783</v>
      </c>
      <c r="AE7" s="5">
        <v>0.42077612080995591</v>
      </c>
      <c r="AF7" s="5">
        <f>VLOOKUP(C7,[1]Arkusz1!$A:$V,22,FALSE)</f>
        <v>0.55429353197039277</v>
      </c>
      <c r="AG7" s="5">
        <f>VLOOKUP(C7,[2]Arkusz1!$A:$V,22,FALSE)</f>
        <v>0.49585656348035173</v>
      </c>
      <c r="AH7" s="6">
        <f t="shared" si="1"/>
        <v>0.45814030047224708</v>
      </c>
      <c r="AI7" s="6">
        <f t="shared" si="2"/>
        <v>0.55429353197039277</v>
      </c>
      <c r="AJ7" s="6">
        <f t="shared" si="3"/>
        <v>0.50621691622131992</v>
      </c>
      <c r="AK7" s="7">
        <f t="shared" si="4"/>
        <v>85.044441925181744</v>
      </c>
      <c r="AL7" s="40">
        <f t="shared" si="5"/>
        <v>0.50621691622131992</v>
      </c>
    </row>
    <row r="8" spans="1:38" x14ac:dyDescent="0.2">
      <c r="A8" s="28">
        <v>7</v>
      </c>
      <c r="B8" s="28" t="s">
        <v>52</v>
      </c>
      <c r="C8" s="21">
        <v>351</v>
      </c>
      <c r="D8" s="29" t="s">
        <v>8</v>
      </c>
      <c r="E8" s="30">
        <v>4200</v>
      </c>
      <c r="F8" s="29" t="s">
        <v>16</v>
      </c>
      <c r="G8" s="28"/>
      <c r="H8" s="31">
        <f t="shared" si="0"/>
        <v>168</v>
      </c>
      <c r="I8" s="32" t="str">
        <f>VLOOKUP(E8,'tonnage class'!A:B,2,FALSE)</f>
        <v>250T-440T</v>
      </c>
      <c r="J8" s="5">
        <v>0.66249774118731497</v>
      </c>
      <c r="K8" s="5">
        <v>0.69268032281381187</v>
      </c>
      <c r="L8" s="5">
        <v>0.53322464927832358</v>
      </c>
      <c r="M8" s="5">
        <v>0.71776089333772775</v>
      </c>
      <c r="N8" s="5">
        <v>0.80074161430384849</v>
      </c>
      <c r="O8" s="5">
        <v>0.71874103112417664</v>
      </c>
      <c r="P8" s="5">
        <v>0.68899420961989621</v>
      </c>
      <c r="Q8" s="5">
        <v>0.24180075581845697</v>
      </c>
      <c r="R8" s="5">
        <v>0.42070197142629095</v>
      </c>
      <c r="S8" s="5">
        <v>0.94603204004884245</v>
      </c>
      <c r="T8" s="5">
        <v>0.51344961799048583</v>
      </c>
      <c r="U8" s="5">
        <v>0.82952489557868969</v>
      </c>
      <c r="V8" s="5">
        <v>0.59129226213856223</v>
      </c>
      <c r="W8" s="5">
        <v>0.66012418571948939</v>
      </c>
      <c r="X8" s="5">
        <v>0.39253334794160333</v>
      </c>
      <c r="Y8" s="5">
        <v>0.7363079427497663</v>
      </c>
      <c r="Z8" s="5">
        <v>0.57655732812415217</v>
      </c>
      <c r="AA8" s="5">
        <v>0.50812705528884528</v>
      </c>
      <c r="AB8" s="5">
        <v>0.69440005165706165</v>
      </c>
      <c r="AC8" s="5">
        <v>0.56942717485502126</v>
      </c>
      <c r="AD8" s="5">
        <v>0.72569259568084177</v>
      </c>
      <c r="AE8" s="5">
        <v>0.60299291528113463</v>
      </c>
      <c r="AF8" s="5">
        <f>VLOOKUP(C8,[1]Arkusz1!$A:$V,22,FALSE)</f>
        <v>0.86190574676694964</v>
      </c>
      <c r="AG8" s="5">
        <f>VLOOKUP(C8,[2]Arkusz1!$A:$V,22,FALSE)</f>
        <v>0.71168329041988521</v>
      </c>
      <c r="AH8" s="6">
        <f t="shared" si="1"/>
        <v>0.72556863703720287</v>
      </c>
      <c r="AI8" s="6">
        <f t="shared" si="2"/>
        <v>0.86190574676694964</v>
      </c>
      <c r="AJ8" s="6">
        <f t="shared" si="3"/>
        <v>0.79373719190207626</v>
      </c>
      <c r="AK8" s="7">
        <f t="shared" si="4"/>
        <v>133.34784823954882</v>
      </c>
      <c r="AL8" s="40">
        <f t="shared" si="5"/>
        <v>0.79373719190207626</v>
      </c>
    </row>
    <row r="9" spans="1:38" x14ac:dyDescent="0.2">
      <c r="A9" s="28">
        <v>8</v>
      </c>
      <c r="B9" s="28" t="s">
        <v>52</v>
      </c>
      <c r="C9" s="21">
        <v>353</v>
      </c>
      <c r="D9" s="29" t="s">
        <v>9</v>
      </c>
      <c r="E9" s="30">
        <v>11000</v>
      </c>
      <c r="F9" s="29" t="s">
        <v>16</v>
      </c>
      <c r="G9" s="28"/>
      <c r="H9" s="31">
        <f t="shared" si="0"/>
        <v>168</v>
      </c>
      <c r="I9" s="32" t="str">
        <f>VLOOKUP(E9,'tonnage class'!A:B,2,FALSE)</f>
        <v>800T-1200T</v>
      </c>
      <c r="J9" s="5">
        <v>0.78545421383987679</v>
      </c>
      <c r="K9" s="5">
        <v>0.65149084836632887</v>
      </c>
      <c r="L9" s="5">
        <v>0.53686766239358341</v>
      </c>
      <c r="M9" s="5">
        <v>0.43036162368986869</v>
      </c>
      <c r="N9" s="5">
        <v>0.89961022910923094</v>
      </c>
      <c r="O9" s="5">
        <v>0.4843773043559868</v>
      </c>
      <c r="P9" s="5">
        <v>0.45989579442742956</v>
      </c>
      <c r="Q9" s="5">
        <v>0.56009070294784591</v>
      </c>
      <c r="R9" s="5">
        <v>0.62459628543499512</v>
      </c>
      <c r="S9" s="5">
        <v>0.71537772735986049</v>
      </c>
      <c r="T9" s="5">
        <v>0.96490050675028682</v>
      </c>
      <c r="U9" s="5">
        <v>0.65531889351923311</v>
      </c>
      <c r="V9" s="5">
        <v>0.83999286604768442</v>
      </c>
      <c r="W9" s="5">
        <v>0.51642549142456995</v>
      </c>
      <c r="X9" s="5">
        <v>0.74459366292506057</v>
      </c>
      <c r="Y9" s="5">
        <v>0.82750291010616428</v>
      </c>
      <c r="Z9" s="5">
        <v>0.64685496628090922</v>
      </c>
      <c r="AA9" s="5">
        <v>0.66595377942166578</v>
      </c>
      <c r="AB9" s="5">
        <v>0.39304096332695948</v>
      </c>
      <c r="AC9" s="5">
        <v>0.63074004437894882</v>
      </c>
      <c r="AD9" s="5">
        <v>0.82830237750238966</v>
      </c>
      <c r="AE9" s="5">
        <v>0.47035646331812286</v>
      </c>
      <c r="AF9" s="5">
        <f>VLOOKUP(C9,[1]Arkusz1!$A:$V,22,FALSE)</f>
        <v>0.84203223161219054</v>
      </c>
      <c r="AG9" s="5">
        <f>VLOOKUP(C9,[2]Arkusz1!$A:$V,22,FALSE)</f>
        <v>0.91567635080641796</v>
      </c>
      <c r="AH9" s="6">
        <f t="shared" si="1"/>
        <v>0.76409185580978023</v>
      </c>
      <c r="AI9" s="6">
        <f t="shared" si="2"/>
        <v>0.91567635080641796</v>
      </c>
      <c r="AJ9" s="6">
        <f t="shared" si="3"/>
        <v>0.83988410330809904</v>
      </c>
      <c r="AK9" s="7">
        <f t="shared" si="4"/>
        <v>141.10052935576064</v>
      </c>
      <c r="AL9" s="40">
        <f t="shared" si="5"/>
        <v>0.83988410330809904</v>
      </c>
    </row>
    <row r="10" spans="1:38" x14ac:dyDescent="0.2">
      <c r="A10" s="28">
        <v>9</v>
      </c>
      <c r="B10" s="28" t="s">
        <v>52</v>
      </c>
      <c r="C10" s="21">
        <v>354</v>
      </c>
      <c r="D10" s="29" t="s">
        <v>10</v>
      </c>
      <c r="E10" s="30">
        <v>3000</v>
      </c>
      <c r="F10" s="29" t="s">
        <v>16</v>
      </c>
      <c r="G10" s="28"/>
      <c r="H10" s="31">
        <f t="shared" si="0"/>
        <v>168</v>
      </c>
      <c r="I10" s="32" t="str">
        <f>VLOOKUP(E10,'tonnage class'!A:B,2,FALSE)</f>
        <v>250T-440T</v>
      </c>
      <c r="J10" s="5">
        <v>0.79020398017573512</v>
      </c>
      <c r="K10" s="5">
        <v>0.59807359433984986</v>
      </c>
      <c r="L10" s="5">
        <v>0.61335599632547089</v>
      </c>
      <c r="M10" s="5">
        <v>0.71290783944134628</v>
      </c>
      <c r="N10" s="5">
        <v>0.4475993591585723</v>
      </c>
      <c r="O10" s="5">
        <v>0.32152717354197052</v>
      </c>
      <c r="P10" s="5">
        <v>0.3113197936298871</v>
      </c>
      <c r="Q10" s="5">
        <v>0.14190266804263318</v>
      </c>
      <c r="R10" s="5">
        <v>0</v>
      </c>
      <c r="S10" s="5">
        <v>0.82150536451774336</v>
      </c>
      <c r="T10" s="5">
        <v>0.41478980820305122</v>
      </c>
      <c r="U10" s="5">
        <v>0.70124562516908073</v>
      </c>
      <c r="V10" s="5">
        <v>0.96639256765475257</v>
      </c>
      <c r="W10" s="5">
        <v>0.72319605664998687</v>
      </c>
      <c r="X10" s="5">
        <v>0.88220102619423946</v>
      </c>
      <c r="Y10" s="5">
        <v>0.90466641987495899</v>
      </c>
      <c r="Z10" s="5">
        <v>0.84820418841033884</v>
      </c>
      <c r="AA10" s="5">
        <v>0.94695429257849995</v>
      </c>
      <c r="AB10" s="5">
        <v>0.94153459034527009</v>
      </c>
      <c r="AC10" s="5">
        <v>0.93619354008493105</v>
      </c>
      <c r="AD10" s="5">
        <v>0.92335587042551359</v>
      </c>
      <c r="AE10" s="5">
        <v>0.9450354992554868</v>
      </c>
      <c r="AF10" s="5">
        <f>VLOOKUP(C10,[1]Arkusz1!$A:$V,22,FALSE)</f>
        <v>0.97394724179097514</v>
      </c>
      <c r="AG10" s="5">
        <f>VLOOKUP(C10,[2]Arkusz1!$A:$V,22,FALSE)</f>
        <v>0.79002253670500122</v>
      </c>
      <c r="AH10" s="6">
        <f t="shared" si="1"/>
        <v>0.90809028704424422</v>
      </c>
      <c r="AI10" s="6">
        <f t="shared" si="2"/>
        <v>0.97394724179097514</v>
      </c>
      <c r="AJ10" s="6">
        <f t="shared" si="3"/>
        <v>0.94101876441760968</v>
      </c>
      <c r="AK10" s="7">
        <f t="shared" si="4"/>
        <v>158.09115242215842</v>
      </c>
      <c r="AL10" s="40">
        <f t="shared" si="5"/>
        <v>0.94101876441760968</v>
      </c>
    </row>
    <row r="11" spans="1:38" x14ac:dyDescent="0.2">
      <c r="A11" s="28">
        <v>10</v>
      </c>
      <c r="B11" s="28" t="s">
        <v>52</v>
      </c>
      <c r="C11" s="21">
        <v>356</v>
      </c>
      <c r="D11" s="29" t="s">
        <v>8</v>
      </c>
      <c r="E11" s="30">
        <v>4200</v>
      </c>
      <c r="F11" s="29" t="s">
        <v>16</v>
      </c>
      <c r="G11" s="28"/>
      <c r="H11" s="31">
        <f t="shared" si="0"/>
        <v>168</v>
      </c>
      <c r="I11" s="32" t="str">
        <f>VLOOKUP(E11,'tonnage class'!A:B,2,FALSE)</f>
        <v>250T-440T</v>
      </c>
      <c r="J11" s="5">
        <v>0.68188531894440663</v>
      </c>
      <c r="K11" s="5">
        <v>0.74856141981970015</v>
      </c>
      <c r="L11" s="5">
        <v>0.56080926561174427</v>
      </c>
      <c r="M11" s="5">
        <v>0.66396165040232846</v>
      </c>
      <c r="N11" s="5">
        <v>0.59548791267919599</v>
      </c>
      <c r="O11" s="5">
        <v>0.60274902283723275</v>
      </c>
      <c r="P11" s="5">
        <v>0.42357432578068377</v>
      </c>
      <c r="Q11" s="5">
        <v>0.1602439706239453</v>
      </c>
      <c r="R11" s="5">
        <v>0.61677861549006174</v>
      </c>
      <c r="S11" s="5">
        <v>0.6557390970923006</v>
      </c>
      <c r="T11" s="5">
        <v>0.86694720708790307</v>
      </c>
      <c r="U11" s="5">
        <v>0.67489990102761044</v>
      </c>
      <c r="V11" s="5">
        <v>0.56820834366982287</v>
      </c>
      <c r="W11" s="5">
        <v>0.66873414668629372</v>
      </c>
      <c r="X11" s="5">
        <v>0.61607012936912675</v>
      </c>
      <c r="Y11" s="5">
        <v>0.84804445645405735</v>
      </c>
      <c r="Z11" s="5">
        <v>0.73013984385284503</v>
      </c>
      <c r="AA11" s="5">
        <v>0.83804682319737489</v>
      </c>
      <c r="AB11" s="5">
        <v>0.77794829238447583</v>
      </c>
      <c r="AC11" s="5">
        <v>0.64383657994733368</v>
      </c>
      <c r="AD11" s="5">
        <v>0.61979027444116619</v>
      </c>
      <c r="AE11" s="5">
        <v>0.97146113701644432</v>
      </c>
      <c r="AF11" s="5">
        <f>VLOOKUP(C11,[1]Arkusz1!$A:$V,22,FALSE)</f>
        <v>0.88986209560501861</v>
      </c>
      <c r="AG11" s="5">
        <f>VLOOKUP(C11,[2]Arkusz1!$A:$V,22,FALSE)</f>
        <v>0.70902608651987253</v>
      </c>
      <c r="AH11" s="6">
        <f t="shared" si="1"/>
        <v>0.79753489839562541</v>
      </c>
      <c r="AI11" s="6">
        <f t="shared" si="2"/>
        <v>0.97146113701644432</v>
      </c>
      <c r="AJ11" s="6">
        <f t="shared" si="3"/>
        <v>0.88449801770603487</v>
      </c>
      <c r="AK11" s="7">
        <f t="shared" si="4"/>
        <v>148.59566697461386</v>
      </c>
      <c r="AL11" s="40">
        <f t="shared" si="5"/>
        <v>0.88449801770603487</v>
      </c>
    </row>
    <row r="12" spans="1:38" x14ac:dyDescent="0.2">
      <c r="A12" s="28">
        <v>11</v>
      </c>
      <c r="B12" s="20" t="s">
        <v>53</v>
      </c>
      <c r="C12" s="21">
        <v>362</v>
      </c>
      <c r="D12" s="22" t="s">
        <v>11</v>
      </c>
      <c r="E12" s="23">
        <v>4200</v>
      </c>
      <c r="F12" s="22" t="s">
        <v>16</v>
      </c>
      <c r="G12" s="20"/>
      <c r="H12" s="24">
        <f t="shared" si="0"/>
        <v>168</v>
      </c>
      <c r="I12" s="25" t="str">
        <f>VLOOKUP(E12,'tonnage class'!A:B,2,FALSE)</f>
        <v>250T-440T</v>
      </c>
      <c r="J12" s="5">
        <v>0.88489662782500655</v>
      </c>
      <c r="K12" s="5">
        <v>0.90995848661252343</v>
      </c>
      <c r="L12" s="5">
        <v>0.79345322362071802</v>
      </c>
      <c r="M12" s="5">
        <v>0.77856514959128909</v>
      </c>
      <c r="N12" s="5">
        <v>0.89777431616731984</v>
      </c>
      <c r="O12" s="5">
        <v>0.8899153388121982</v>
      </c>
      <c r="P12" s="5">
        <v>0.95743755830047406</v>
      </c>
      <c r="Q12" s="5">
        <v>0.73538476127258068</v>
      </c>
      <c r="R12" s="5">
        <v>0.85812342123279595</v>
      </c>
      <c r="S12" s="5">
        <v>0.72068260277483243</v>
      </c>
      <c r="T12" s="5">
        <v>0.93312094954372782</v>
      </c>
      <c r="U12" s="5">
        <v>0.97506467484396508</v>
      </c>
      <c r="V12" s="5">
        <v>0.96134152029382114</v>
      </c>
      <c r="W12" s="5">
        <v>0.9246240651355222</v>
      </c>
      <c r="X12" s="5">
        <v>0.84128702325565252</v>
      </c>
      <c r="Y12" s="5">
        <v>0.70527844325852718</v>
      </c>
      <c r="Z12" s="5">
        <v>0.80333115666104138</v>
      </c>
      <c r="AA12" s="5">
        <v>0.88401544217848893</v>
      </c>
      <c r="AB12" s="5">
        <v>0.90780459178668715</v>
      </c>
      <c r="AC12" s="5">
        <v>0.90651844280613347</v>
      </c>
      <c r="AD12" s="5">
        <v>0.91444050001952393</v>
      </c>
      <c r="AE12" s="5">
        <v>0.90769490495323635</v>
      </c>
      <c r="AF12" s="5">
        <f>VLOOKUP(C12,[1]Arkusz1!$A:$V,22,FALSE)</f>
        <v>0.88602968598493326</v>
      </c>
      <c r="AG12" s="5">
        <f>VLOOKUP(C12,[2]Arkusz1!$A:$V,22,FALSE)</f>
        <v>0.92144146620694045</v>
      </c>
      <c r="AH12" s="6">
        <f t="shared" si="1"/>
        <v>0.90740163929115847</v>
      </c>
      <c r="AI12" s="6">
        <f t="shared" si="2"/>
        <v>0.92144146620694045</v>
      </c>
      <c r="AJ12" s="6">
        <f t="shared" si="3"/>
        <v>0.91442155274904946</v>
      </c>
      <c r="AK12" s="7">
        <f t="shared" si="4"/>
        <v>153.6228208618403</v>
      </c>
      <c r="AL12" s="40">
        <f t="shared" si="5"/>
        <v>0.91442155274904946</v>
      </c>
    </row>
    <row r="13" spans="1:38" x14ac:dyDescent="0.2">
      <c r="A13" s="28">
        <v>12</v>
      </c>
      <c r="B13" s="20" t="s">
        <v>53</v>
      </c>
      <c r="C13" s="21">
        <v>363</v>
      </c>
      <c r="D13" s="22" t="s">
        <v>11</v>
      </c>
      <c r="E13" s="23">
        <v>4200</v>
      </c>
      <c r="F13" s="22" t="s">
        <v>16</v>
      </c>
      <c r="G13" s="20"/>
      <c r="H13" s="24">
        <f t="shared" si="0"/>
        <v>168</v>
      </c>
      <c r="I13" s="25" t="str">
        <f>VLOOKUP(E13,'tonnage class'!A:B,2,FALSE)</f>
        <v>250T-440T</v>
      </c>
      <c r="J13" s="5">
        <v>0.90721717006322899</v>
      </c>
      <c r="K13" s="5">
        <v>0.83226664380302962</v>
      </c>
      <c r="L13" s="5">
        <v>0.85165212275713309</v>
      </c>
      <c r="M13" s="5">
        <v>0.65978151731438317</v>
      </c>
      <c r="N13" s="5">
        <v>0.72764286253750499</v>
      </c>
      <c r="O13" s="5">
        <v>0.9445303246270903</v>
      </c>
      <c r="P13" s="5">
        <v>0.73119944697852135</v>
      </c>
      <c r="Q13" s="5">
        <v>0.70513347109988356</v>
      </c>
      <c r="R13" s="5">
        <v>0.88910209162032039</v>
      </c>
      <c r="S13" s="5">
        <v>0.86763356255799462</v>
      </c>
      <c r="T13" s="5">
        <v>0.80442702554416112</v>
      </c>
      <c r="U13" s="5">
        <v>0.86103672484224603</v>
      </c>
      <c r="V13" s="5">
        <v>0.67453578249867263</v>
      </c>
      <c r="W13" s="5">
        <v>0.78268235732699587</v>
      </c>
      <c r="X13" s="5">
        <v>0.97560547355113614</v>
      </c>
      <c r="Y13" s="5">
        <v>0.90378831328193765</v>
      </c>
      <c r="Z13" s="5">
        <v>0.94383125313760452</v>
      </c>
      <c r="AA13" s="5">
        <v>0.86752500458402959</v>
      </c>
      <c r="AB13" s="5">
        <v>0.76987688782700081</v>
      </c>
      <c r="AC13" s="5">
        <v>0.74496537063012336</v>
      </c>
      <c r="AD13" s="5">
        <v>0.9563653167534869</v>
      </c>
      <c r="AE13" s="5">
        <v>0.96716276593593953</v>
      </c>
      <c r="AF13" s="5">
        <f>VLOOKUP(C13,[1]Arkusz1!$A:$V,22,FALSE)</f>
        <v>0.92301737281403085</v>
      </c>
      <c r="AG13" s="5">
        <f>VLOOKUP(C13,[2]Arkusz1!$A:$V,22,FALSE)</f>
        <v>0.88912578154852273</v>
      </c>
      <c r="AH13" s="6">
        <f t="shared" si="1"/>
        <v>0.93391780926299506</v>
      </c>
      <c r="AI13" s="6">
        <f t="shared" si="2"/>
        <v>0.96716276593593953</v>
      </c>
      <c r="AJ13" s="6">
        <f t="shared" si="3"/>
        <v>0.95054028759946729</v>
      </c>
      <c r="AK13" s="7">
        <f t="shared" si="4"/>
        <v>159.69076831671052</v>
      </c>
      <c r="AL13" s="40">
        <f t="shared" si="5"/>
        <v>0.95054028759946729</v>
      </c>
    </row>
    <row r="14" spans="1:38" x14ac:dyDescent="0.2">
      <c r="A14" s="28">
        <v>13</v>
      </c>
      <c r="B14" s="20" t="s">
        <v>53</v>
      </c>
      <c r="C14" s="21">
        <v>364</v>
      </c>
      <c r="D14" s="22" t="s">
        <v>11</v>
      </c>
      <c r="E14" s="23">
        <v>4200</v>
      </c>
      <c r="F14" s="22" t="s">
        <v>16</v>
      </c>
      <c r="G14" s="20"/>
      <c r="H14" s="24">
        <f t="shared" si="0"/>
        <v>168</v>
      </c>
      <c r="I14" s="25" t="str">
        <f>VLOOKUP(E14,'tonnage class'!A:B,2,FALSE)</f>
        <v>250T-440T</v>
      </c>
      <c r="J14" s="5">
        <v>0.69736605461313705</v>
      </c>
      <c r="K14" s="5">
        <v>0.80252357577856093</v>
      </c>
      <c r="L14" s="5">
        <v>0.57498387582233301</v>
      </c>
      <c r="M14" s="5">
        <v>0.71015434144810119</v>
      </c>
      <c r="N14" s="5">
        <v>0.83316361681033757</v>
      </c>
      <c r="O14" s="5">
        <v>0.90673943040163296</v>
      </c>
      <c r="P14" s="5">
        <v>0.98288747183094738</v>
      </c>
      <c r="Q14" s="5">
        <v>0.92563299559922219</v>
      </c>
      <c r="R14" s="5">
        <v>0.8123294401790101</v>
      </c>
      <c r="S14" s="5">
        <v>0.59230084499774249</v>
      </c>
      <c r="T14" s="5">
        <v>0.92412625460556674</v>
      </c>
      <c r="U14" s="5">
        <v>0.7226783677412062</v>
      </c>
      <c r="V14" s="5">
        <v>0.82932287538874028</v>
      </c>
      <c r="W14" s="5">
        <v>0.33645953154057034</v>
      </c>
      <c r="X14" s="5">
        <v>0.77460554453643582</v>
      </c>
      <c r="Y14" s="5">
        <v>0.90330974083884186</v>
      </c>
      <c r="Z14" s="5">
        <v>0.92346670587897262</v>
      </c>
      <c r="AA14" s="5">
        <v>0.89649694459670703</v>
      </c>
      <c r="AB14" s="5">
        <v>0.94733254277713019</v>
      </c>
      <c r="AC14" s="5">
        <v>0.78648183553201512</v>
      </c>
      <c r="AD14" s="5">
        <v>0.93017289496513178</v>
      </c>
      <c r="AE14" s="5">
        <v>0.75605430919382444</v>
      </c>
      <c r="AF14" s="5">
        <f>VLOOKUP(C14,[1]Arkusz1!$A:$V,22,FALSE)</f>
        <v>0.84570595812168781</v>
      </c>
      <c r="AG14" s="5">
        <f>VLOOKUP(C14,[2]Arkusz1!$A:$V,22,FALSE)</f>
        <v>0.84991133322585843</v>
      </c>
      <c r="AH14" s="6">
        <f t="shared" si="1"/>
        <v>0.84546112387662564</v>
      </c>
      <c r="AI14" s="6">
        <f t="shared" si="2"/>
        <v>0.93017289496513178</v>
      </c>
      <c r="AJ14" s="6">
        <f t="shared" si="3"/>
        <v>0.88781700942087871</v>
      </c>
      <c r="AK14" s="7">
        <f t="shared" si="4"/>
        <v>149.15325758270762</v>
      </c>
      <c r="AL14" s="40">
        <f t="shared" si="5"/>
        <v>0.88781700942087871</v>
      </c>
    </row>
    <row r="15" spans="1:38" x14ac:dyDescent="0.2">
      <c r="A15" s="28">
        <v>14</v>
      </c>
      <c r="B15" s="20" t="s">
        <v>53</v>
      </c>
      <c r="C15" s="21">
        <v>365</v>
      </c>
      <c r="D15" s="22" t="s">
        <v>11</v>
      </c>
      <c r="E15" s="23">
        <v>4200</v>
      </c>
      <c r="F15" s="22" t="s">
        <v>16</v>
      </c>
      <c r="G15" s="20"/>
      <c r="H15" s="24">
        <f t="shared" si="0"/>
        <v>168</v>
      </c>
      <c r="I15" s="25" t="str">
        <f>VLOOKUP(E15,'tonnage class'!A:B,2,FALSE)</f>
        <v>250T-440T</v>
      </c>
      <c r="J15" s="5">
        <v>0.88013250287618516</v>
      </c>
      <c r="K15" s="5">
        <v>0.87044938518900816</v>
      </c>
      <c r="L15" s="5">
        <v>0.95377796431466588</v>
      </c>
      <c r="M15" s="5">
        <v>0.56947044301565342</v>
      </c>
      <c r="N15" s="5">
        <v>0.88564537577466484</v>
      </c>
      <c r="O15" s="5">
        <v>0.90094300805293603</v>
      </c>
      <c r="P15" s="5">
        <v>0.96631053686284074</v>
      </c>
      <c r="Q15" s="5">
        <v>0.88028614023570984</v>
      </c>
      <c r="R15" s="5">
        <v>0.59133839446396863</v>
      </c>
      <c r="S15" s="5">
        <v>0.85328194651714273</v>
      </c>
      <c r="T15" s="5">
        <v>0.8683698695645562</v>
      </c>
      <c r="U15" s="5">
        <v>0.71799093179852658</v>
      </c>
      <c r="V15" s="5">
        <v>0.78165265616753321</v>
      </c>
      <c r="W15" s="5">
        <v>0.93220074916299267</v>
      </c>
      <c r="X15" s="5">
        <v>0.83555003961095831</v>
      </c>
      <c r="Y15" s="5">
        <v>0.87404504041035402</v>
      </c>
      <c r="Z15" s="5">
        <v>0.80736954323046228</v>
      </c>
      <c r="AA15" s="5">
        <v>0.65738436044489601</v>
      </c>
      <c r="AB15" s="5">
        <v>0.83398931094680462</v>
      </c>
      <c r="AC15" s="5">
        <v>0.75014158230371997</v>
      </c>
      <c r="AD15" s="5">
        <v>0.9797904853051268</v>
      </c>
      <c r="AE15" s="5">
        <v>0.8244389735030252</v>
      </c>
      <c r="AF15" s="5">
        <f>VLOOKUP(C15,[1]Arkusz1!$A:$V,22,FALSE)</f>
        <v>0.28112711202480495</v>
      </c>
      <c r="AG15" s="5">
        <f>VLOOKUP(C15,[2]Arkusz1!$A:$V,22,FALSE)</f>
        <v>0.81325684614622462</v>
      </c>
      <c r="AH15" s="6">
        <f t="shared" si="1"/>
        <v>0.72465335424479538</v>
      </c>
      <c r="AI15" s="6">
        <f t="shared" si="2"/>
        <v>0.9797904853051268</v>
      </c>
      <c r="AJ15" s="6">
        <f t="shared" si="3"/>
        <v>0.85222191977496109</v>
      </c>
      <c r="AK15" s="7">
        <f t="shared" si="4"/>
        <v>143.17328252219346</v>
      </c>
      <c r="AL15" s="40">
        <f t="shared" si="5"/>
        <v>0.85222191977496109</v>
      </c>
    </row>
    <row r="16" spans="1:38" x14ac:dyDescent="0.2">
      <c r="A16" s="28">
        <v>15</v>
      </c>
      <c r="B16" s="20" t="s">
        <v>52</v>
      </c>
      <c r="C16" s="21">
        <v>366</v>
      </c>
      <c r="D16" s="22" t="s">
        <v>12</v>
      </c>
      <c r="E16" s="23">
        <v>2200</v>
      </c>
      <c r="F16" s="22" t="s">
        <v>16</v>
      </c>
      <c r="G16" s="20"/>
      <c r="H16" s="24">
        <f t="shared" si="0"/>
        <v>168</v>
      </c>
      <c r="I16" s="25" t="str">
        <f>VLOOKUP(E16,'tonnage class'!A:B,2,FALSE)</f>
        <v>150T-250T</v>
      </c>
      <c r="J16" s="5">
        <v>0.97093357690443893</v>
      </c>
      <c r="K16" s="5">
        <v>0.9845792473430629</v>
      </c>
      <c r="L16" s="5">
        <v>0.98098087330666572</v>
      </c>
      <c r="M16" s="5">
        <v>0.92409362870557132</v>
      </c>
      <c r="N16" s="5">
        <v>0.98238782813242909</v>
      </c>
      <c r="O16" s="5">
        <v>0.95525459602378426</v>
      </c>
      <c r="P16" s="5">
        <v>0.98923403920333786</v>
      </c>
      <c r="Q16" s="5">
        <v>0.98830563615580769</v>
      </c>
      <c r="R16" s="5">
        <v>0.9819511327744771</v>
      </c>
      <c r="S16" s="5">
        <v>0.97458763200697485</v>
      </c>
      <c r="T16" s="5">
        <v>0.94653049664295352</v>
      </c>
      <c r="U16" s="5">
        <v>0.94890857459173306</v>
      </c>
      <c r="V16" s="5">
        <v>0.96980067412924975</v>
      </c>
      <c r="W16" s="5">
        <v>0.92393812087816807</v>
      </c>
      <c r="X16" s="5">
        <v>0.66268583594928376</v>
      </c>
      <c r="Y16" s="5">
        <v>0.76150060103388006</v>
      </c>
      <c r="Z16" s="5">
        <v>0.77094869754292972</v>
      </c>
      <c r="AA16" s="5">
        <v>0.70631692190199857</v>
      </c>
      <c r="AB16" s="5">
        <v>0.84413274268038752</v>
      </c>
      <c r="AC16" s="5">
        <v>0.88957237719436222</v>
      </c>
      <c r="AD16" s="5">
        <v>0.73653497749485486</v>
      </c>
      <c r="AE16" s="5">
        <v>0.98779916156636161</v>
      </c>
      <c r="AF16" s="5">
        <f>VLOOKUP(C16,[1]Arkusz1!$A:$V,22,FALSE)</f>
        <v>0.6844270795003714</v>
      </c>
      <c r="AG16" s="5">
        <f>VLOOKUP(C16,[2]Arkusz1!$A:$V,22,FALSE)</f>
        <v>0.79033970009845167</v>
      </c>
      <c r="AH16" s="6">
        <f t="shared" si="1"/>
        <v>0.79977522966500991</v>
      </c>
      <c r="AI16" s="6">
        <f t="shared" si="2"/>
        <v>0.98779916156636161</v>
      </c>
      <c r="AJ16" s="6">
        <f t="shared" si="3"/>
        <v>0.89378719561568576</v>
      </c>
      <c r="AK16" s="7">
        <f t="shared" si="4"/>
        <v>150.1562488634352</v>
      </c>
      <c r="AL16" s="40">
        <f t="shared" si="5"/>
        <v>0.89378719561568576</v>
      </c>
    </row>
    <row r="17" spans="1:38" x14ac:dyDescent="0.2">
      <c r="A17" s="28">
        <v>16</v>
      </c>
      <c r="B17" s="20" t="s">
        <v>52</v>
      </c>
      <c r="C17" s="21">
        <v>367</v>
      </c>
      <c r="D17" s="22" t="s">
        <v>8</v>
      </c>
      <c r="E17" s="23">
        <v>4200</v>
      </c>
      <c r="F17" s="22" t="s">
        <v>16</v>
      </c>
      <c r="G17" s="20"/>
      <c r="H17" s="24">
        <f t="shared" si="0"/>
        <v>168</v>
      </c>
      <c r="I17" s="25" t="str">
        <f>VLOOKUP(E17,'tonnage class'!A:B,2,FALSE)</f>
        <v>250T-440T</v>
      </c>
      <c r="J17" s="5">
        <v>0.73839449846072069</v>
      </c>
      <c r="K17" s="5">
        <v>0.56270731308761512</v>
      </c>
      <c r="L17" s="5">
        <v>0.85902131218741529</v>
      </c>
      <c r="M17" s="5">
        <v>0.83117359345281205</v>
      </c>
      <c r="N17" s="5">
        <v>0.72175609756097558</v>
      </c>
      <c r="O17" s="5">
        <v>0.57724415610853308</v>
      </c>
      <c r="P17" s="5">
        <v>0.72261611923021274</v>
      </c>
      <c r="Q17" s="5">
        <v>0.46507218092983987</v>
      </c>
      <c r="R17" s="5">
        <v>0.35587088546936779</v>
      </c>
      <c r="S17" s="5">
        <v>0.65878224433678156</v>
      </c>
      <c r="T17" s="5">
        <v>0.80479839278746768</v>
      </c>
      <c r="U17" s="5">
        <v>0.66826468261316019</v>
      </c>
      <c r="V17" s="5">
        <v>0.73209696884247333</v>
      </c>
      <c r="W17" s="5">
        <v>0.59297696877039374</v>
      </c>
      <c r="X17" s="5">
        <v>0.88306530307908127</v>
      </c>
      <c r="Y17" s="5">
        <v>0.66719551501051588</v>
      </c>
      <c r="Z17" s="5">
        <v>0.95927883695079075</v>
      </c>
      <c r="AA17" s="5">
        <v>0.97085075722375969</v>
      </c>
      <c r="AB17" s="5">
        <v>0.95222874574522376</v>
      </c>
      <c r="AC17" s="5">
        <v>0.80168673205711971</v>
      </c>
      <c r="AD17" s="5">
        <v>0.9077918091804601</v>
      </c>
      <c r="AE17" s="5">
        <v>0.88568249692568957</v>
      </c>
      <c r="AF17" s="5">
        <f>VLOOKUP(C17,[1]Arkusz1!$A:$V,22,FALSE)</f>
        <v>0.83069210677348704</v>
      </c>
      <c r="AG17" s="5">
        <f>VLOOKUP(C17,[2]Arkusz1!$A:$V,22,FALSE)</f>
        <v>0.81129353183750574</v>
      </c>
      <c r="AH17" s="6">
        <f t="shared" si="1"/>
        <v>0.85886498617928553</v>
      </c>
      <c r="AI17" s="6">
        <f t="shared" si="2"/>
        <v>0.9077918091804601</v>
      </c>
      <c r="AJ17" s="6">
        <f t="shared" si="3"/>
        <v>0.88332839767987281</v>
      </c>
      <c r="AK17" s="7">
        <f t="shared" si="4"/>
        <v>148.39917081021864</v>
      </c>
      <c r="AL17" s="40">
        <f t="shared" si="5"/>
        <v>0.88332839767987281</v>
      </c>
    </row>
    <row r="18" spans="1:38" x14ac:dyDescent="0.2">
      <c r="A18" s="28">
        <v>17</v>
      </c>
      <c r="B18" s="20" t="s">
        <v>53</v>
      </c>
      <c r="C18" s="21">
        <v>368</v>
      </c>
      <c r="D18" s="22" t="s">
        <v>11</v>
      </c>
      <c r="E18" s="23">
        <v>4200</v>
      </c>
      <c r="F18" s="22" t="s">
        <v>16</v>
      </c>
      <c r="G18" s="20"/>
      <c r="H18" s="24">
        <f t="shared" si="0"/>
        <v>168</v>
      </c>
      <c r="I18" s="25" t="str">
        <f>VLOOKUP(E18,'tonnage class'!A:B,2,FALSE)</f>
        <v>250T-440T</v>
      </c>
      <c r="J18" s="5">
        <v>0.87173344245204687</v>
      </c>
      <c r="K18" s="5">
        <v>0.99611288399524434</v>
      </c>
      <c r="L18" s="5">
        <v>0.99098448103673364</v>
      </c>
      <c r="M18" s="5">
        <v>0.85687513546236582</v>
      </c>
      <c r="N18" s="5">
        <v>0.91462017703534126</v>
      </c>
      <c r="O18" s="5">
        <v>0.65350222551681081</v>
      </c>
      <c r="P18" s="5">
        <v>0.82843650185938245</v>
      </c>
      <c r="Q18" s="5">
        <v>0.82404449852544759</v>
      </c>
      <c r="R18" s="5">
        <v>0.7367995796881095</v>
      </c>
      <c r="S18" s="5">
        <v>0.9758355613879498</v>
      </c>
      <c r="T18" s="5">
        <v>0.81212413176956966</v>
      </c>
      <c r="U18" s="5">
        <v>0.91526516191408347</v>
      </c>
      <c r="V18" s="5">
        <v>0.91691936241537275</v>
      </c>
      <c r="W18" s="5">
        <v>0.93604527888923084</v>
      </c>
      <c r="X18" s="5">
        <v>0.84397101298649058</v>
      </c>
      <c r="Y18" s="5">
        <v>0.9137852619794522</v>
      </c>
      <c r="Z18" s="5">
        <v>0.7295580054728551</v>
      </c>
      <c r="AA18" s="5">
        <v>0.96042053079482848</v>
      </c>
      <c r="AB18" s="5">
        <v>0.72606349934113701</v>
      </c>
      <c r="AC18" s="5">
        <v>0.78744003382640304</v>
      </c>
      <c r="AD18" s="5">
        <v>0.77471527196087431</v>
      </c>
      <c r="AE18" s="5">
        <v>0.87051941270997268</v>
      </c>
      <c r="AF18" s="5">
        <f>VLOOKUP(C18,[1]Arkusz1!$A:$V,22,FALSE)</f>
        <v>0.91563621116983329</v>
      </c>
      <c r="AG18" s="5">
        <f>VLOOKUP(C18,[2]Arkusz1!$A:$V,22,FALSE)</f>
        <v>0.89017434108462123</v>
      </c>
      <c r="AH18" s="6">
        <f t="shared" si="1"/>
        <v>0.86276130923132532</v>
      </c>
      <c r="AI18" s="6">
        <f t="shared" si="2"/>
        <v>0.91563621116983329</v>
      </c>
      <c r="AJ18" s="6">
        <f t="shared" si="3"/>
        <v>0.88919876020057931</v>
      </c>
      <c r="AK18" s="7">
        <f t="shared" si="4"/>
        <v>149.38539171369732</v>
      </c>
      <c r="AL18" s="40">
        <f t="shared" si="5"/>
        <v>0.88919876020057931</v>
      </c>
    </row>
    <row r="19" spans="1:38" x14ac:dyDescent="0.2">
      <c r="A19" s="28">
        <v>18</v>
      </c>
      <c r="B19" s="20" t="s">
        <v>52</v>
      </c>
      <c r="C19" s="21">
        <v>369</v>
      </c>
      <c r="D19" s="22" t="s">
        <v>13</v>
      </c>
      <c r="E19" s="23">
        <v>2800</v>
      </c>
      <c r="F19" s="22" t="s">
        <v>16</v>
      </c>
      <c r="G19" s="20"/>
      <c r="H19" s="24">
        <f t="shared" si="0"/>
        <v>168</v>
      </c>
      <c r="I19" s="25" t="str">
        <f>VLOOKUP(E19,'tonnage class'!A:B,2,FALSE)</f>
        <v>250T-440T</v>
      </c>
      <c r="J19" s="5">
        <v>0.98724882841438943</v>
      </c>
      <c r="K19" s="5">
        <v>0.95156921862402577</v>
      </c>
      <c r="L19" s="5">
        <v>0.99123338375657621</v>
      </c>
      <c r="M19" s="5">
        <v>0.93705514554282965</v>
      </c>
      <c r="N19" s="5">
        <v>0.978258694521151</v>
      </c>
      <c r="O19" s="5">
        <v>0.98966773319178014</v>
      </c>
      <c r="P19" s="5">
        <v>0.67534702177661765</v>
      </c>
      <c r="Q19" s="5">
        <v>0.53796136730847599</v>
      </c>
      <c r="R19" s="5">
        <v>0.89873327696428984</v>
      </c>
      <c r="S19" s="5">
        <v>0.6429255636636696</v>
      </c>
      <c r="T19" s="5">
        <v>0.50361449150795401</v>
      </c>
      <c r="U19" s="5">
        <v>0.43489738061690458</v>
      </c>
      <c r="V19" s="5">
        <v>0.53457514204166556</v>
      </c>
      <c r="W19" s="5">
        <v>0.66908198574990119</v>
      </c>
      <c r="X19" s="5">
        <v>0.62530611561670901</v>
      </c>
      <c r="Y19" s="5">
        <v>0.89751409392272807</v>
      </c>
      <c r="Z19" s="5">
        <v>0.91706999208261086</v>
      </c>
      <c r="AA19" s="5">
        <v>0.92998023228771942</v>
      </c>
      <c r="AB19" s="5">
        <v>0.8613198106408243</v>
      </c>
      <c r="AC19" s="5">
        <v>0.83518996567131643</v>
      </c>
      <c r="AD19" s="5">
        <v>0.88463417033270797</v>
      </c>
      <c r="AE19" s="5">
        <v>0.87969379532634973</v>
      </c>
      <c r="AF19" s="5">
        <f>VLOOKUP(C19,[1]Arkusz1!$A:$V,22,FALSE)</f>
        <v>0.98203525568500849</v>
      </c>
      <c r="AG19" s="5">
        <f>VLOOKUP(C19,[2]Arkusz1!$A:$V,22,FALSE)</f>
        <v>0.56236501170317144</v>
      </c>
      <c r="AH19" s="6">
        <f t="shared" si="1"/>
        <v>0.82718205826180946</v>
      </c>
      <c r="AI19" s="6">
        <f t="shared" si="2"/>
        <v>0.98203525568500849</v>
      </c>
      <c r="AJ19" s="6">
        <f t="shared" si="3"/>
        <v>0.90460865697340898</v>
      </c>
      <c r="AK19" s="7">
        <f t="shared" si="4"/>
        <v>151.97425437153271</v>
      </c>
      <c r="AL19" s="40">
        <f t="shared" si="5"/>
        <v>0.90460865697340898</v>
      </c>
    </row>
    <row r="20" spans="1:38" x14ac:dyDescent="0.2">
      <c r="A20" s="28">
        <v>19</v>
      </c>
      <c r="B20" s="20" t="s">
        <v>53</v>
      </c>
      <c r="C20" s="21">
        <v>370</v>
      </c>
      <c r="D20" s="22" t="s">
        <v>11</v>
      </c>
      <c r="E20" s="23">
        <v>4200</v>
      </c>
      <c r="F20" s="22" t="s">
        <v>16</v>
      </c>
      <c r="G20" s="20"/>
      <c r="H20" s="24">
        <f t="shared" si="0"/>
        <v>168</v>
      </c>
      <c r="I20" s="25" t="str">
        <f>VLOOKUP(E20,'tonnage class'!A:B,2,FALSE)</f>
        <v>250T-440T</v>
      </c>
      <c r="J20" s="5">
        <v>0.89370552946487924</v>
      </c>
      <c r="K20" s="5">
        <v>0.78916012020878368</v>
      </c>
      <c r="L20" s="5">
        <v>0.87984510606498068</v>
      </c>
      <c r="M20" s="5">
        <v>0.69866862575098698</v>
      </c>
      <c r="N20" s="5">
        <v>0.68904594232059002</v>
      </c>
      <c r="O20" s="5">
        <v>0.4514080760584166</v>
      </c>
      <c r="P20" s="5">
        <v>0.72290089626080434</v>
      </c>
      <c r="Q20" s="5">
        <v>0.73556888582948166</v>
      </c>
      <c r="R20" s="5">
        <v>0.638484325990058</v>
      </c>
      <c r="S20" s="5">
        <v>0.47761481751634677</v>
      </c>
      <c r="T20" s="5">
        <v>0.8088198342266546</v>
      </c>
      <c r="U20" s="5">
        <v>0.41597355867944347</v>
      </c>
      <c r="V20" s="5">
        <v>0.61651678343616023</v>
      </c>
      <c r="W20" s="5">
        <v>0.92308983656257848</v>
      </c>
      <c r="X20" s="5">
        <v>0.69440467936599781</v>
      </c>
      <c r="Y20" s="5">
        <v>0.76101432410484804</v>
      </c>
      <c r="Z20" s="5">
        <v>0.85605820664414423</v>
      </c>
      <c r="AA20" s="5">
        <v>0.82500071733468816</v>
      </c>
      <c r="AB20" s="5">
        <v>0.7794996201062161</v>
      </c>
      <c r="AC20" s="5">
        <v>0.85503476003015322</v>
      </c>
      <c r="AD20" s="5">
        <v>0.87844961916439246</v>
      </c>
      <c r="AE20" s="5">
        <v>0.60813654975582798</v>
      </c>
      <c r="AF20" s="5">
        <f>VLOOKUP(C20,[1]Arkusz1!$A:$V,22,FALSE)</f>
        <v>0.71413282904097208</v>
      </c>
      <c r="AG20" s="5">
        <f>VLOOKUP(C20,[2]Arkusz1!$A:$V,22,FALSE)</f>
        <v>0.72197198917115779</v>
      </c>
      <c r="AH20" s="6">
        <f t="shared" si="1"/>
        <v>0.73067274678308758</v>
      </c>
      <c r="AI20" s="6">
        <f t="shared" si="2"/>
        <v>0.87844961916439246</v>
      </c>
      <c r="AJ20" s="6">
        <f t="shared" si="3"/>
        <v>0.80456118297374002</v>
      </c>
      <c r="AK20" s="7">
        <f t="shared" si="4"/>
        <v>135.16627873958834</v>
      </c>
      <c r="AL20" s="40">
        <f t="shared" si="5"/>
        <v>0.80456118297374002</v>
      </c>
    </row>
    <row r="21" spans="1:38" x14ac:dyDescent="0.2">
      <c r="A21" s="28">
        <v>20</v>
      </c>
      <c r="B21" s="20" t="s">
        <v>52</v>
      </c>
      <c r="C21" s="21">
        <v>371</v>
      </c>
      <c r="D21" s="22" t="s">
        <v>14</v>
      </c>
      <c r="E21" s="23">
        <v>5800</v>
      </c>
      <c r="F21" s="22" t="s">
        <v>16</v>
      </c>
      <c r="G21" s="20"/>
      <c r="H21" s="24">
        <f t="shared" si="0"/>
        <v>168</v>
      </c>
      <c r="I21" s="25" t="str">
        <f>VLOOKUP(E21,'tonnage class'!A:B,2,FALSE)</f>
        <v>440T-550T</v>
      </c>
      <c r="J21" s="5">
        <v>0.74663116548914354</v>
      </c>
      <c r="K21" s="5">
        <v>0.53300893502710056</v>
      </c>
      <c r="L21" s="5">
        <v>0.50612769094322674</v>
      </c>
      <c r="M21" s="5">
        <v>0.75128388879148489</v>
      </c>
      <c r="N21" s="5">
        <v>0.82444308718597659</v>
      </c>
      <c r="O21" s="5">
        <v>0.84620844097612458</v>
      </c>
      <c r="P21" s="5">
        <v>0.75706428279881433</v>
      </c>
      <c r="Q21" s="5">
        <v>0.89178306792960582</v>
      </c>
      <c r="R21" s="5">
        <v>0.89813422520110853</v>
      </c>
      <c r="S21" s="5">
        <v>0.47498867036458892</v>
      </c>
      <c r="T21" s="5">
        <v>0.80755699468313991</v>
      </c>
      <c r="U21" s="5">
        <v>0.75130232700571975</v>
      </c>
      <c r="V21" s="5">
        <v>0.87496396559468503</v>
      </c>
      <c r="W21" s="5">
        <v>0.87162039269606018</v>
      </c>
      <c r="X21" s="5">
        <v>0.84978498632033717</v>
      </c>
      <c r="Y21" s="5">
        <v>0.8992739961886077</v>
      </c>
      <c r="Z21" s="5">
        <v>0.8015998662424042</v>
      </c>
      <c r="AA21" s="5">
        <v>0.92653983073616342</v>
      </c>
      <c r="AB21" s="5">
        <v>0.6337608413438468</v>
      </c>
      <c r="AC21" s="5">
        <v>0.6876325676426952</v>
      </c>
      <c r="AD21" s="5">
        <v>0.84048621054180994</v>
      </c>
      <c r="AE21" s="5">
        <v>0.90094333993142761</v>
      </c>
      <c r="AF21" s="5">
        <f>VLOOKUP(C21,[1]Arkusz1!$A:$V,22,FALSE)</f>
        <v>0.97639136541584071</v>
      </c>
      <c r="AG21" s="5">
        <f>VLOOKUP(C21,[2]Arkusz1!$A:$V,22,FALSE)</f>
        <v>0.60483071738643257</v>
      </c>
      <c r="AH21" s="6">
        <f t="shared" si="1"/>
        <v>0.83066290831887768</v>
      </c>
      <c r="AI21" s="6">
        <f t="shared" si="2"/>
        <v>0.97639136541584071</v>
      </c>
      <c r="AJ21" s="6">
        <f t="shared" si="3"/>
        <v>0.90352713686735919</v>
      </c>
      <c r="AK21" s="7">
        <f t="shared" si="4"/>
        <v>151.79255899371634</v>
      </c>
      <c r="AL21" s="40">
        <f t="shared" si="5"/>
        <v>0.90352713686735919</v>
      </c>
    </row>
    <row r="22" spans="1:38" x14ac:dyDescent="0.2">
      <c r="A22" s="28">
        <v>21</v>
      </c>
      <c r="B22" s="20" t="s">
        <v>52</v>
      </c>
      <c r="C22" s="21">
        <v>372</v>
      </c>
      <c r="D22" s="22" t="s">
        <v>15</v>
      </c>
      <c r="E22" s="23">
        <v>7500</v>
      </c>
      <c r="F22" s="22" t="s">
        <v>16</v>
      </c>
      <c r="G22" s="20"/>
      <c r="H22" s="24">
        <f t="shared" si="0"/>
        <v>168</v>
      </c>
      <c r="I22" s="25" t="str">
        <f>VLOOKUP(E22,'tonnage class'!A:B,2,FALSE)</f>
        <v>550T-800T</v>
      </c>
      <c r="J22" s="5">
        <v>0.76799068965389639</v>
      </c>
      <c r="K22" s="5">
        <v>0.55019935115081331</v>
      </c>
      <c r="L22" s="5">
        <v>0.49633546215888319</v>
      </c>
      <c r="M22" s="5">
        <v>0.83370047047945395</v>
      </c>
      <c r="N22" s="5">
        <v>0.77764238311274414</v>
      </c>
      <c r="O22" s="5">
        <v>0.86210612310360202</v>
      </c>
      <c r="P22" s="5">
        <v>0.72539896134110204</v>
      </c>
      <c r="Q22" s="5">
        <v>0.90458921149950222</v>
      </c>
      <c r="R22" s="5">
        <v>0.86795749849448323</v>
      </c>
      <c r="S22" s="5">
        <v>0.60379147915500864</v>
      </c>
      <c r="T22" s="5">
        <v>0.83427111710840096</v>
      </c>
      <c r="U22" s="5">
        <v>0.75216975499261773</v>
      </c>
      <c r="V22" s="5">
        <v>0.86228654163169638</v>
      </c>
      <c r="W22" s="5">
        <v>0.90372988341290439</v>
      </c>
      <c r="X22" s="5">
        <v>0.91532018740736565</v>
      </c>
      <c r="Y22" s="5">
        <v>0.91172048447749898</v>
      </c>
      <c r="Z22" s="5">
        <v>0.87785494464030955</v>
      </c>
      <c r="AA22" s="5">
        <v>0.85787432325079938</v>
      </c>
      <c r="AB22" s="5">
        <v>0.67774221044923255</v>
      </c>
      <c r="AC22" s="5">
        <v>0.79166624710924938</v>
      </c>
      <c r="AD22" s="5">
        <v>0.6784384916613001</v>
      </c>
      <c r="AE22" s="5">
        <v>0.55776203334076913</v>
      </c>
      <c r="AF22" s="41"/>
      <c r="AG22" s="41"/>
      <c r="AH22" s="6">
        <f t="shared" si="1"/>
        <v>0.61810026250103456</v>
      </c>
      <c r="AI22" s="6">
        <f t="shared" si="2"/>
        <v>0.6784384916613001</v>
      </c>
      <c r="AJ22" s="6">
        <f t="shared" si="3"/>
        <v>0.64826937708116739</v>
      </c>
      <c r="AK22" s="7">
        <f t="shared" si="4"/>
        <v>108.90925534963613</v>
      </c>
      <c r="AL22" s="40">
        <f t="shared" si="5"/>
        <v>0.64826937708116739</v>
      </c>
    </row>
    <row r="23" spans="1:38" x14ac:dyDescent="0.2">
      <c r="A23" s="28">
        <v>22</v>
      </c>
      <c r="B23" s="20" t="s">
        <v>53</v>
      </c>
      <c r="C23" s="21">
        <v>373</v>
      </c>
      <c r="D23" s="22" t="s">
        <v>11</v>
      </c>
      <c r="E23" s="23">
        <v>4200</v>
      </c>
      <c r="F23" s="22" t="s">
        <v>16</v>
      </c>
      <c r="G23" s="20"/>
      <c r="H23" s="24">
        <f t="shared" si="0"/>
        <v>168</v>
      </c>
      <c r="I23" s="25" t="str">
        <f>VLOOKUP(E23,'tonnage class'!A:B,2,FALSE)</f>
        <v>250T-440T</v>
      </c>
      <c r="J23" s="5">
        <v>0.796135385981942</v>
      </c>
      <c r="K23" s="5">
        <v>0.54863846622555212</v>
      </c>
      <c r="L23" s="5">
        <v>0.67952508454531557</v>
      </c>
      <c r="M23" s="5">
        <v>0.6080240577007866</v>
      </c>
      <c r="N23" s="5">
        <v>0.74166050751416601</v>
      </c>
      <c r="O23" s="5">
        <v>0.45388407751517129</v>
      </c>
      <c r="P23" s="5">
        <v>0.96036713039309396</v>
      </c>
      <c r="Q23" s="5">
        <v>0.93703336541014082</v>
      </c>
      <c r="R23" s="5">
        <v>0.97915569149479875</v>
      </c>
      <c r="S23" s="5">
        <v>0.90870458500677309</v>
      </c>
      <c r="T23" s="5">
        <v>0.97662290348261394</v>
      </c>
      <c r="U23" s="5">
        <v>0.92080243519772575</v>
      </c>
      <c r="V23" s="5">
        <v>0.94697864083506311</v>
      </c>
      <c r="W23" s="5">
        <v>0.97179891428552501</v>
      </c>
      <c r="X23" s="5">
        <v>0.73068465425518603</v>
      </c>
      <c r="Y23" s="5">
        <v>0.93114796734955185</v>
      </c>
      <c r="Z23" s="5">
        <v>0.93469891253728254</v>
      </c>
      <c r="AA23" s="5">
        <v>0.92834269710313644</v>
      </c>
      <c r="AB23" s="5">
        <v>0.97267441079250749</v>
      </c>
      <c r="AC23" s="5">
        <v>0.85482858599643585</v>
      </c>
      <c r="AD23" s="5">
        <v>0.93404421064975751</v>
      </c>
      <c r="AE23" s="5">
        <v>0.89274750575594775</v>
      </c>
      <c r="AF23" s="5">
        <f>VLOOKUP(C23,[1]Arkusz1!$A:$V,22,FALSE)</f>
        <v>0.78714798955159193</v>
      </c>
      <c r="AG23" s="5">
        <f>VLOOKUP(C23,[2]Arkusz1!$A:$V,22,FALSE)</f>
        <v>0.8107816998331151</v>
      </c>
      <c r="AH23" s="6">
        <f t="shared" si="1"/>
        <v>0.85618035144760307</v>
      </c>
      <c r="AI23" s="6">
        <f t="shared" si="2"/>
        <v>0.93404421064975751</v>
      </c>
      <c r="AJ23" s="6">
        <f t="shared" si="3"/>
        <v>0.89511228104868024</v>
      </c>
      <c r="AK23" s="7">
        <f t="shared" si="4"/>
        <v>150.37886321617827</v>
      </c>
      <c r="AL23" s="40">
        <f t="shared" si="5"/>
        <v>0.89511228104868024</v>
      </c>
    </row>
    <row r="24" spans="1:38" x14ac:dyDescent="0.2">
      <c r="A24" s="28">
        <v>23</v>
      </c>
      <c r="B24" s="20" t="s">
        <v>52</v>
      </c>
      <c r="C24" s="21">
        <v>374</v>
      </c>
      <c r="D24" s="22" t="s">
        <v>12</v>
      </c>
      <c r="E24" s="23">
        <v>2200</v>
      </c>
      <c r="F24" s="22" t="s">
        <v>16</v>
      </c>
      <c r="G24" s="20"/>
      <c r="H24" s="24">
        <f t="shared" si="0"/>
        <v>168</v>
      </c>
      <c r="I24" s="25" t="str">
        <f>VLOOKUP(E24,'tonnage class'!A:B,2,FALSE)</f>
        <v>150T-250T</v>
      </c>
      <c r="J24" s="5">
        <v>0.74374109918509967</v>
      </c>
      <c r="K24" s="5">
        <v>0.5562626850370247</v>
      </c>
      <c r="L24" s="5">
        <v>0.89617356061509124</v>
      </c>
      <c r="M24" s="5">
        <v>0.98930046702972463</v>
      </c>
      <c r="N24" s="5">
        <v>0.74919215646653692</v>
      </c>
      <c r="O24" s="5">
        <v>0.54004957347066185</v>
      </c>
      <c r="P24" s="5">
        <v>0.37597261640834839</v>
      </c>
      <c r="Q24" s="5">
        <v>0.54291492067463043</v>
      </c>
      <c r="R24" s="5">
        <v>0.56712926904670025</v>
      </c>
      <c r="S24" s="5">
        <v>0.6361028328487206</v>
      </c>
      <c r="T24" s="5">
        <v>0.61322628951747093</v>
      </c>
      <c r="U24" s="5">
        <v>0.60137176173302398</v>
      </c>
      <c r="V24" s="5">
        <v>0.90434297283798315</v>
      </c>
      <c r="W24" s="5">
        <v>0.61154122851840897</v>
      </c>
      <c r="X24" s="5">
        <v>0.84262313196693051</v>
      </c>
      <c r="Y24" s="5">
        <v>0.35971318572317218</v>
      </c>
      <c r="Z24" s="5">
        <v>0.63566124122878076</v>
      </c>
      <c r="AA24" s="5">
        <v>0.63198392930589209</v>
      </c>
      <c r="AB24" s="5">
        <v>0.98844117637147288</v>
      </c>
      <c r="AC24" s="5">
        <v>0.95914927362613256</v>
      </c>
      <c r="AD24" s="5">
        <v>0.90689104986479907</v>
      </c>
      <c r="AE24" s="5">
        <v>0.60738041079325888</v>
      </c>
      <c r="AF24" s="5">
        <f>VLOOKUP(C24,[1]Arkusz1!$A:$V,22,FALSE)</f>
        <v>0.89109905864979322</v>
      </c>
      <c r="AG24" s="5">
        <f>VLOOKUP(C24,[2]Arkusz1!$A:$V,22,FALSE)</f>
        <v>0.57442084829886908</v>
      </c>
      <c r="AH24" s="6">
        <f t="shared" si="1"/>
        <v>0.74494784190167995</v>
      </c>
      <c r="AI24" s="6">
        <f t="shared" si="2"/>
        <v>0.90689104986479907</v>
      </c>
      <c r="AJ24" s="6">
        <f t="shared" si="3"/>
        <v>0.82591944588323951</v>
      </c>
      <c r="AK24" s="7">
        <f t="shared" si="4"/>
        <v>138.75446690838425</v>
      </c>
      <c r="AL24" s="40">
        <f t="shared" si="5"/>
        <v>0.82591944588323951</v>
      </c>
    </row>
    <row r="25" spans="1:38" x14ac:dyDescent="0.2">
      <c r="A25" s="28">
        <v>24</v>
      </c>
      <c r="B25" s="20" t="s">
        <v>52</v>
      </c>
      <c r="C25" s="21">
        <v>375</v>
      </c>
      <c r="D25" s="22" t="s">
        <v>15</v>
      </c>
      <c r="E25" s="23">
        <v>7500</v>
      </c>
      <c r="F25" s="22" t="s">
        <v>16</v>
      </c>
      <c r="G25" s="20"/>
      <c r="H25" s="24">
        <f t="shared" si="0"/>
        <v>168</v>
      </c>
      <c r="I25" s="25" t="str">
        <f>VLOOKUP(E25,'tonnage class'!A:B,2,FALSE)</f>
        <v>550T-800T</v>
      </c>
      <c r="J25" s="5">
        <v>0.77173813117510692</v>
      </c>
      <c r="K25" s="5">
        <v>0.8081883477508941</v>
      </c>
      <c r="L25" s="5">
        <v>0.64137338569908775</v>
      </c>
      <c r="M25" s="5">
        <v>0.62821831393402239</v>
      </c>
      <c r="N25" s="5">
        <v>0.21274659377099411</v>
      </c>
      <c r="O25" s="5">
        <v>0.9420298597496608</v>
      </c>
      <c r="P25" s="5">
        <v>0.2381906866333281</v>
      </c>
      <c r="Q25" s="5">
        <v>0.61420200951877302</v>
      </c>
      <c r="R25" s="5">
        <v>0.95973878350739039</v>
      </c>
      <c r="S25" s="5">
        <v>0.69059477892124421</v>
      </c>
      <c r="T25" s="5">
        <v>0.82887101580785483</v>
      </c>
      <c r="U25" s="5">
        <v>0.22400775353956806</v>
      </c>
      <c r="V25" s="5">
        <v>0.89324555860190713</v>
      </c>
      <c r="W25" s="5">
        <v>0.55459261938733817</v>
      </c>
      <c r="X25" s="5">
        <v>0.55050411269641331</v>
      </c>
      <c r="Y25" s="5">
        <v>0.76634567914436602</v>
      </c>
      <c r="Z25" s="5">
        <v>0.66788443491084581</v>
      </c>
      <c r="AA25" s="5">
        <v>0.80712445218483686</v>
      </c>
      <c r="AB25" s="5">
        <v>0.50896509042882376</v>
      </c>
      <c r="AC25" s="5">
        <v>0.68486890154525537</v>
      </c>
      <c r="AD25" s="5">
        <v>0.90998400464349039</v>
      </c>
      <c r="AE25" s="5">
        <v>0.8989779306872534</v>
      </c>
      <c r="AF25" s="5">
        <f>VLOOKUP(C25,[1]Arkusz1!$A:$V,22,FALSE)</f>
        <v>0.9737185470594184</v>
      </c>
      <c r="AG25" s="5">
        <f>VLOOKUP(C25,[2]Arkusz1!$A:$V,22,FALSE)</f>
        <v>0.81540271309510137</v>
      </c>
      <c r="AH25" s="6">
        <f t="shared" si="1"/>
        <v>0.89952079887131586</v>
      </c>
      <c r="AI25" s="6">
        <f t="shared" si="2"/>
        <v>0.9737185470594184</v>
      </c>
      <c r="AJ25" s="6">
        <f t="shared" si="3"/>
        <v>0.93661967296536708</v>
      </c>
      <c r="AK25" s="7">
        <f t="shared" si="4"/>
        <v>157.35210505818168</v>
      </c>
      <c r="AL25" s="40">
        <f t="shared" si="5"/>
        <v>0.93661967296536708</v>
      </c>
    </row>
    <row r="26" spans="1:38" x14ac:dyDescent="0.2">
      <c r="A26" s="28">
        <v>25</v>
      </c>
      <c r="B26" s="20" t="s">
        <v>52</v>
      </c>
      <c r="C26" s="21">
        <v>376</v>
      </c>
      <c r="D26" s="22" t="s">
        <v>11</v>
      </c>
      <c r="E26" s="23">
        <v>4200</v>
      </c>
      <c r="F26" s="22" t="s">
        <v>16</v>
      </c>
      <c r="G26" s="20"/>
      <c r="H26" s="24">
        <f t="shared" si="0"/>
        <v>168</v>
      </c>
      <c r="I26" s="25" t="str">
        <f>VLOOKUP(E26,'tonnage class'!A:B,2,FALSE)</f>
        <v>250T-440T</v>
      </c>
      <c r="J26" s="5">
        <v>0.99904275580153035</v>
      </c>
      <c r="K26" s="5">
        <v>0.99986406444008646</v>
      </c>
      <c r="L26" s="5">
        <v>0.8695031911325839</v>
      </c>
      <c r="M26" s="5">
        <v>0.862653980495521</v>
      </c>
      <c r="N26" s="5">
        <v>0.98723907664961197</v>
      </c>
      <c r="O26" s="5">
        <v>0.9139011111315668</v>
      </c>
      <c r="P26" s="5">
        <v>0.94324611540339487</v>
      </c>
      <c r="Q26" s="5">
        <v>0.85708073425734288</v>
      </c>
      <c r="R26" s="5">
        <v>0.9010901840764467</v>
      </c>
      <c r="S26" s="5">
        <v>0.29522667293908439</v>
      </c>
      <c r="T26" s="5">
        <v>0.62280629166473589</v>
      </c>
      <c r="U26" s="5">
        <v>0.77015828978026246</v>
      </c>
      <c r="V26" s="5">
        <v>0.88535552356117586</v>
      </c>
      <c r="W26" s="5">
        <v>0.80575965092166091</v>
      </c>
      <c r="X26" s="5">
        <v>0.91545951120526792</v>
      </c>
      <c r="Y26" s="5">
        <v>0.97681131644071451</v>
      </c>
      <c r="Z26" s="5">
        <v>0.96021408078057569</v>
      </c>
      <c r="AA26" s="5">
        <v>0.96837078736372417</v>
      </c>
      <c r="AB26" s="5">
        <v>0.96274231121801068</v>
      </c>
      <c r="AC26" s="5">
        <v>0.96790144557438407</v>
      </c>
      <c r="AD26" s="5">
        <v>0.86321735078117301</v>
      </c>
      <c r="AE26" s="5">
        <v>0.84849118779289834</v>
      </c>
      <c r="AF26" s="5">
        <f>VLOOKUP(C26,[1]Arkusz1!$A:$V,22,FALSE)</f>
        <v>0.82947863175280456</v>
      </c>
      <c r="AG26" s="5">
        <f>VLOOKUP(C26,[2]Arkusz1!$A:$V,22,FALSE)</f>
        <v>0.91707428416843484</v>
      </c>
      <c r="AH26" s="6">
        <f t="shared" si="1"/>
        <v>0.86456536362382774</v>
      </c>
      <c r="AI26" s="6">
        <f t="shared" si="2"/>
        <v>0.91707428416843484</v>
      </c>
      <c r="AJ26" s="6">
        <f t="shared" si="3"/>
        <v>0.89081982389613135</v>
      </c>
      <c r="AK26" s="7">
        <f t="shared" si="4"/>
        <v>149.65773041455006</v>
      </c>
      <c r="AL26" s="40">
        <f t="shared" si="5"/>
        <v>0.89081982389613135</v>
      </c>
    </row>
    <row r="27" spans="1:38" x14ac:dyDescent="0.2">
      <c r="A27" s="28">
        <v>26</v>
      </c>
      <c r="B27" s="20" t="s">
        <v>52</v>
      </c>
      <c r="C27" s="21">
        <v>377</v>
      </c>
      <c r="D27" s="22" t="s">
        <v>14</v>
      </c>
      <c r="E27" s="23">
        <v>5800</v>
      </c>
      <c r="F27" s="22" t="s">
        <v>16</v>
      </c>
      <c r="G27" s="20"/>
      <c r="H27" s="24">
        <f t="shared" si="0"/>
        <v>168</v>
      </c>
      <c r="I27" s="25" t="str">
        <f>VLOOKUP(E27,'tonnage class'!A:B,2,FALSE)</f>
        <v>440T-550T</v>
      </c>
      <c r="J27" s="5">
        <v>0.40895450051373528</v>
      </c>
      <c r="K27" s="5">
        <v>0.71978623106203843</v>
      </c>
      <c r="L27" s="5">
        <v>0.91123484343004402</v>
      </c>
      <c r="M27" s="5">
        <v>0.74352812794192058</v>
      </c>
      <c r="N27" s="5">
        <v>0.75607166690259053</v>
      </c>
      <c r="O27" s="5">
        <v>0.81878110854495689</v>
      </c>
      <c r="P27" s="5">
        <v>0.57297929133446157</v>
      </c>
      <c r="Q27" s="5">
        <v>0.52580174450448391</v>
      </c>
      <c r="R27" s="5">
        <v>0.50046599368943478</v>
      </c>
      <c r="S27" s="5">
        <v>0.48444520275265879</v>
      </c>
      <c r="T27" s="5">
        <v>0.38819276918778317</v>
      </c>
      <c r="U27" s="5">
        <v>0.72655338285941995</v>
      </c>
      <c r="V27" s="5">
        <v>0.70762349558117177</v>
      </c>
      <c r="W27" s="5">
        <v>0.5826864323980625</v>
      </c>
      <c r="X27" s="5">
        <v>0.90451763492515846</v>
      </c>
      <c r="Y27" s="5">
        <v>0.73171455208068481</v>
      </c>
      <c r="Z27" s="5">
        <v>0.54969703933250647</v>
      </c>
      <c r="AA27" s="5">
        <v>0.79560303280837252</v>
      </c>
      <c r="AB27" s="5">
        <v>0.71806037097850328</v>
      </c>
      <c r="AC27" s="5">
        <v>0.96614676665697419</v>
      </c>
      <c r="AD27" s="5">
        <v>0.86786777233427359</v>
      </c>
      <c r="AE27" s="5">
        <v>0.94781553600606183</v>
      </c>
      <c r="AF27" s="5">
        <f>VLOOKUP(C27,[1]Arkusz1!$A:$V,22,FALSE)</f>
        <v>0.64941188690463403</v>
      </c>
      <c r="AG27" s="5">
        <f>VLOOKUP(C27,[2]Arkusz1!$A:$V,22,FALSE)</f>
        <v>0.76635167623318845</v>
      </c>
      <c r="AH27" s="6">
        <f t="shared" si="1"/>
        <v>0.80786171786953942</v>
      </c>
      <c r="AI27" s="6">
        <f t="shared" si="2"/>
        <v>0.94781553600606183</v>
      </c>
      <c r="AJ27" s="6">
        <f t="shared" si="3"/>
        <v>0.87783862693780068</v>
      </c>
      <c r="AK27" s="7">
        <f t="shared" si="4"/>
        <v>147.4768893255505</v>
      </c>
      <c r="AL27" s="40">
        <f t="shared" si="5"/>
        <v>0.87783862693780068</v>
      </c>
    </row>
    <row r="28" spans="1:38" x14ac:dyDescent="0.2">
      <c r="A28" s="28">
        <v>27</v>
      </c>
      <c r="B28" s="20" t="s">
        <v>52</v>
      </c>
      <c r="C28" s="21">
        <v>378</v>
      </c>
      <c r="D28" s="22" t="s">
        <v>11</v>
      </c>
      <c r="E28" s="23">
        <v>4200</v>
      </c>
      <c r="F28" s="22" t="s">
        <v>16</v>
      </c>
      <c r="G28" s="20"/>
      <c r="H28" s="24">
        <f t="shared" si="0"/>
        <v>168</v>
      </c>
      <c r="I28" s="25" t="str">
        <f>VLOOKUP(E28,'tonnage class'!A:B,2,FALSE)</f>
        <v>250T-440T</v>
      </c>
      <c r="J28" s="5">
        <v>0.52273071875604549</v>
      </c>
      <c r="K28" s="5">
        <v>0.64071440893525022</v>
      </c>
      <c r="L28" s="5">
        <v>0.45895119576098758</v>
      </c>
      <c r="M28" s="5">
        <v>0.81672161779739616</v>
      </c>
      <c r="N28" s="5">
        <v>0.15133958088761151</v>
      </c>
      <c r="O28" s="5">
        <v>0.80827291763255371</v>
      </c>
      <c r="P28" s="5">
        <v>0.60169663298432641</v>
      </c>
      <c r="Q28" s="5">
        <v>0.72837232173925714</v>
      </c>
      <c r="R28" s="5">
        <v>0.99224219526509116</v>
      </c>
      <c r="S28" s="5">
        <v>0.78006666049439866</v>
      </c>
      <c r="T28" s="5">
        <v>0.91132147251459183</v>
      </c>
      <c r="U28" s="5">
        <v>0.79479631744713253</v>
      </c>
      <c r="V28" s="5">
        <v>0.68845292784620338</v>
      </c>
      <c r="W28" s="5">
        <v>0.45259720036026635</v>
      </c>
      <c r="X28" s="5">
        <v>0.60727842525450026</v>
      </c>
      <c r="Y28" s="5">
        <v>0.8719371614120317</v>
      </c>
      <c r="Z28" s="5">
        <v>0.66121256194785616</v>
      </c>
      <c r="AA28" s="5">
        <v>0.81445515072434671</v>
      </c>
      <c r="AB28" s="5">
        <v>0.9065406966910895</v>
      </c>
      <c r="AC28" s="5">
        <v>0.98232778874951709</v>
      </c>
      <c r="AD28" s="5">
        <v>0.93007192230991076</v>
      </c>
      <c r="AE28" s="5">
        <v>0.88099701557772814</v>
      </c>
      <c r="AF28" s="5">
        <f>VLOOKUP(C28,[1]Arkusz1!$A:$V,22,FALSE)</f>
        <v>0.98446685505928322</v>
      </c>
      <c r="AG28" s="5">
        <f>VLOOKUP(C28,[2]Arkusz1!$A:$V,22,FALSE)</f>
        <v>0.79673781080845407</v>
      </c>
      <c r="AH28" s="6">
        <f t="shared" si="1"/>
        <v>0.89806840093884399</v>
      </c>
      <c r="AI28" s="6">
        <f t="shared" si="2"/>
        <v>0.98446685505928322</v>
      </c>
      <c r="AJ28" s="6">
        <f t="shared" si="3"/>
        <v>0.94126762799906361</v>
      </c>
      <c r="AK28" s="7">
        <f t="shared" si="4"/>
        <v>158.13296150384269</v>
      </c>
      <c r="AL28" s="40">
        <f t="shared" si="5"/>
        <v>0.94126762799906361</v>
      </c>
    </row>
    <row r="29" spans="1:38" x14ac:dyDescent="0.2">
      <c r="A29" s="28">
        <v>28</v>
      </c>
      <c r="B29" s="20" t="s">
        <v>52</v>
      </c>
      <c r="C29" s="21">
        <v>379</v>
      </c>
      <c r="D29" s="22" t="s">
        <v>9</v>
      </c>
      <c r="E29" s="23">
        <v>11000</v>
      </c>
      <c r="F29" s="22" t="s">
        <v>16</v>
      </c>
      <c r="G29" s="20"/>
      <c r="H29" s="24">
        <f t="shared" si="0"/>
        <v>168</v>
      </c>
      <c r="I29" s="25" t="str">
        <f>VLOOKUP(E29,'tonnage class'!A:B,2,FALSE)</f>
        <v>800T-1200T</v>
      </c>
      <c r="J29" s="5">
        <v>0.9093195191872453</v>
      </c>
      <c r="K29" s="5">
        <v>0.70803189747192674</v>
      </c>
      <c r="L29" s="5">
        <v>0.93359788497739482</v>
      </c>
      <c r="M29" s="5">
        <v>0.17385808530996633</v>
      </c>
      <c r="N29" s="5">
        <v>0.25605669376945278</v>
      </c>
      <c r="O29" s="5">
        <v>0.51994720188343191</v>
      </c>
      <c r="P29" s="5">
        <v>0.37590703275693726</v>
      </c>
      <c r="Q29" s="5">
        <v>0.52795816886245939</v>
      </c>
      <c r="R29" s="5">
        <v>0.68751773155544937</v>
      </c>
      <c r="S29" s="5">
        <v>0.48679549688018492</v>
      </c>
      <c r="T29" s="5">
        <v>0.27301606281637375</v>
      </c>
      <c r="U29" s="5">
        <v>0.81173772026158975</v>
      </c>
      <c r="V29" s="5">
        <v>0.79038196196082489</v>
      </c>
      <c r="W29" s="5">
        <v>0.93752923209487038</v>
      </c>
      <c r="X29" s="5">
        <v>0.42846066768480556</v>
      </c>
      <c r="Y29" s="5">
        <v>0.38536088581517558</v>
      </c>
      <c r="Z29" s="5">
        <v>0.25741311238011977</v>
      </c>
      <c r="AA29" s="5">
        <v>0.57731194920133111</v>
      </c>
      <c r="AB29" s="5">
        <v>0.83505650565583245</v>
      </c>
      <c r="AC29" s="5">
        <v>0.69524718600112911</v>
      </c>
      <c r="AD29" s="5">
        <v>0.81785131247312648</v>
      </c>
      <c r="AE29" s="5">
        <v>0.81309227782130322</v>
      </c>
      <c r="AF29" s="5">
        <f>VLOOKUP(C29,[1]Arkusz1!$A:$V,22,FALSE)</f>
        <v>0.47811968005474997</v>
      </c>
      <c r="AG29" s="41"/>
      <c r="AH29" s="6">
        <f t="shared" si="1"/>
        <v>0.70302109011639313</v>
      </c>
      <c r="AI29" s="6">
        <f t="shared" si="2"/>
        <v>0.81785131247312648</v>
      </c>
      <c r="AJ29" s="6">
        <f t="shared" si="3"/>
        <v>0.76043620129475986</v>
      </c>
      <c r="AK29" s="7">
        <f t="shared" si="4"/>
        <v>127.75328181751965</v>
      </c>
      <c r="AL29" s="40">
        <f t="shared" si="5"/>
        <v>0.76043620129475986</v>
      </c>
    </row>
    <row r="30" spans="1:38" x14ac:dyDescent="0.2">
      <c r="A30" s="28">
        <v>29</v>
      </c>
      <c r="B30" s="20" t="s">
        <v>51</v>
      </c>
      <c r="C30" s="26">
        <v>402</v>
      </c>
      <c r="D30" s="22" t="s">
        <v>18</v>
      </c>
      <c r="E30" s="24">
        <v>3800</v>
      </c>
      <c r="F30" s="22" t="s">
        <v>16</v>
      </c>
      <c r="G30" s="20"/>
      <c r="H30" s="24">
        <f t="shared" si="0"/>
        <v>168</v>
      </c>
      <c r="I30" s="25" t="str">
        <f>VLOOKUP(E30,'tonnage class'!A:B,2,FALSE)</f>
        <v>250T-440T</v>
      </c>
      <c r="J30" s="5">
        <v>0</v>
      </c>
      <c r="K30" s="5">
        <v>6.1919316829603957E-2</v>
      </c>
      <c r="L30" s="5">
        <v>0</v>
      </c>
      <c r="M30" s="5">
        <v>1.6203703703703064E-3</v>
      </c>
      <c r="N30" s="5">
        <v>6.0714285714286321E-3</v>
      </c>
      <c r="O30" s="5">
        <v>0.37376609962705715</v>
      </c>
      <c r="P30" s="5">
        <v>0.61931395467402839</v>
      </c>
      <c r="Q30" s="5">
        <v>0.4310055210404754</v>
      </c>
      <c r="R30" s="5">
        <v>0.46695295849232005</v>
      </c>
      <c r="S30" s="5">
        <v>0.17222371941444656</v>
      </c>
      <c r="T30" s="5">
        <v>0</v>
      </c>
      <c r="U30" s="5">
        <v>0</v>
      </c>
      <c r="V30" s="5">
        <v>0.3004437995082177</v>
      </c>
      <c r="W30" s="5">
        <v>0.54986825704324693</v>
      </c>
      <c r="X30" s="5">
        <v>0.74713195827453804</v>
      </c>
      <c r="Y30" s="5">
        <v>0.71317476071122177</v>
      </c>
      <c r="Z30" s="5">
        <v>0.84753007991342</v>
      </c>
      <c r="AA30" s="5">
        <v>0.85235815998895059</v>
      </c>
      <c r="AB30" s="5">
        <v>0.76710019519221739</v>
      </c>
      <c r="AC30" s="5">
        <v>0.80533144241404353</v>
      </c>
      <c r="AD30" s="5">
        <v>0.59432479184360809</v>
      </c>
      <c r="AE30" s="5">
        <v>0.76227171462042154</v>
      </c>
      <c r="AF30" s="5">
        <f>VLOOKUP(C30,[1]Arkusz1!$A:$V,22,FALSE)</f>
        <v>0.91093144960971262</v>
      </c>
      <c r="AG30" s="5">
        <f>VLOOKUP(C30,[2]Arkusz1!$A:$V,22,FALSE)</f>
        <v>0.60875130762670637</v>
      </c>
      <c r="AH30" s="6">
        <f t="shared" si="1"/>
        <v>0.7190698159251121</v>
      </c>
      <c r="AI30" s="6">
        <f t="shared" si="2"/>
        <v>0.91093144960971262</v>
      </c>
      <c r="AJ30" s="6">
        <f t="shared" si="3"/>
        <v>0.81500063276741241</v>
      </c>
      <c r="AK30" s="7">
        <f t="shared" si="4"/>
        <v>136.9201063049253</v>
      </c>
      <c r="AL30" s="40">
        <f t="shared" si="5"/>
        <v>0.81500063276741241</v>
      </c>
    </row>
    <row r="31" spans="1:38" x14ac:dyDescent="0.2">
      <c r="A31" s="28">
        <v>30</v>
      </c>
      <c r="B31" s="20" t="s">
        <v>51</v>
      </c>
      <c r="C31" s="26">
        <v>405</v>
      </c>
      <c r="D31" s="22" t="s">
        <v>19</v>
      </c>
      <c r="E31" s="24">
        <v>5500</v>
      </c>
      <c r="F31" s="22" t="s">
        <v>16</v>
      </c>
      <c r="G31" s="20"/>
      <c r="H31" s="24">
        <f t="shared" si="0"/>
        <v>168</v>
      </c>
      <c r="I31" s="25" t="str">
        <f>VLOOKUP(E31,'tonnage class'!A:B,2,FALSE)</f>
        <v>440T-550T</v>
      </c>
      <c r="J31" s="5">
        <v>0</v>
      </c>
      <c r="K31" s="5">
        <v>0</v>
      </c>
      <c r="L31" s="5">
        <v>0.49502352515381842</v>
      </c>
      <c r="M31" s="5">
        <v>0.44443968789419896</v>
      </c>
      <c r="N31" s="5">
        <v>0.72722660663296712</v>
      </c>
      <c r="O31" s="5">
        <v>0.92225220625774929</v>
      </c>
      <c r="P31" s="5">
        <v>0</v>
      </c>
      <c r="Q31" s="5">
        <v>0.76861435946059842</v>
      </c>
      <c r="R31" s="5">
        <v>0.90345490553506869</v>
      </c>
      <c r="S31" s="5">
        <v>0.63103415429230647</v>
      </c>
      <c r="T31" s="5">
        <v>0.93657167008815367</v>
      </c>
      <c r="U31" s="5">
        <v>0.74777135508162074</v>
      </c>
      <c r="V31" s="5">
        <v>0.80947238584727221</v>
      </c>
      <c r="W31" s="5">
        <v>0.79093219685411642</v>
      </c>
      <c r="X31" s="5">
        <v>0.55418921725637216</v>
      </c>
      <c r="Y31" s="5">
        <v>0.83046293426309492</v>
      </c>
      <c r="Z31" s="5">
        <v>0.78953027474306281</v>
      </c>
      <c r="AA31" s="5">
        <v>0.88856615743812994</v>
      </c>
      <c r="AB31" s="5">
        <v>0.89600755693091094</v>
      </c>
      <c r="AC31" s="5">
        <v>0.84820200947405633</v>
      </c>
      <c r="AD31" s="5">
        <v>0.84263017048108768</v>
      </c>
      <c r="AE31" s="5">
        <v>0.87710695996516908</v>
      </c>
      <c r="AF31" s="5">
        <f>VLOOKUP(C31,[1]Arkusz1!$A:$V,22,FALSE)</f>
        <v>0.79617831174215992</v>
      </c>
      <c r="AG31" s="5">
        <f>VLOOKUP(C31,[2]Arkusz1!$A:$V,22,FALSE)</f>
        <v>0.76976477135358601</v>
      </c>
      <c r="AH31" s="6">
        <f t="shared" si="1"/>
        <v>0.82142005338550073</v>
      </c>
      <c r="AI31" s="6">
        <f t="shared" si="2"/>
        <v>0.87710695996516908</v>
      </c>
      <c r="AJ31" s="6">
        <f t="shared" si="3"/>
        <v>0.8492635066753349</v>
      </c>
      <c r="AK31" s="7">
        <f t="shared" si="4"/>
        <v>142.67626912145627</v>
      </c>
      <c r="AL31" s="40">
        <f t="shared" si="5"/>
        <v>0.8492635066753349</v>
      </c>
    </row>
    <row r="32" spans="1:38" x14ac:dyDescent="0.2">
      <c r="A32" s="28">
        <v>31</v>
      </c>
      <c r="B32" s="20" t="s">
        <v>52</v>
      </c>
      <c r="C32" s="26">
        <v>406</v>
      </c>
      <c r="D32" s="22" t="s">
        <v>20</v>
      </c>
      <c r="E32" s="24">
        <v>2100</v>
      </c>
      <c r="F32" s="22" t="s">
        <v>16</v>
      </c>
      <c r="G32" s="20"/>
      <c r="H32" s="24">
        <f t="shared" si="0"/>
        <v>168</v>
      </c>
      <c r="I32" s="25" t="str">
        <f>VLOOKUP(E32,'tonnage class'!A:B,2,FALSE)</f>
        <v>150T-250T</v>
      </c>
      <c r="J32" s="5">
        <v>0</v>
      </c>
      <c r="K32" s="5">
        <v>0.98287537557982263</v>
      </c>
      <c r="L32" s="5">
        <v>0.94291912970087877</v>
      </c>
      <c r="M32" s="5">
        <v>0.97752241019073938</v>
      </c>
      <c r="N32" s="5">
        <v>0.99994510585421115</v>
      </c>
      <c r="O32" s="5">
        <v>0.9968085933172276</v>
      </c>
      <c r="P32" s="5">
        <v>0.9180184818048055</v>
      </c>
      <c r="Q32" s="5">
        <v>0.77222738379303146</v>
      </c>
      <c r="R32" s="5">
        <v>0.99994550440538488</v>
      </c>
      <c r="S32" s="5">
        <v>0.97869186258692764</v>
      </c>
      <c r="T32" s="5">
        <v>0.61781095206164383</v>
      </c>
      <c r="U32" s="5">
        <v>0.496286364929312</v>
      </c>
      <c r="V32" s="5">
        <v>0.42909556124531767</v>
      </c>
      <c r="W32" s="5">
        <v>0.99078042608442196</v>
      </c>
      <c r="X32" s="5">
        <v>0.97351207715837806</v>
      </c>
      <c r="Y32" s="5">
        <v>0.54061686031744449</v>
      </c>
      <c r="Z32" s="5">
        <v>0.65632284356769954</v>
      </c>
      <c r="AA32" s="5">
        <v>0.7997506765179847</v>
      </c>
      <c r="AB32" s="5">
        <v>0.83161100378771891</v>
      </c>
      <c r="AC32" s="5">
        <v>0.89057551398357393</v>
      </c>
      <c r="AD32" s="5">
        <v>0.97771154615258249</v>
      </c>
      <c r="AE32" s="5">
        <v>0.98149621174458612</v>
      </c>
      <c r="AF32" s="5">
        <f>VLOOKUP(C32,[1]Arkusz1!$A:$V,22,FALSE)</f>
        <v>0.73013069161015298</v>
      </c>
      <c r="AG32" s="5">
        <f>VLOOKUP(C32,[2]Arkusz1!$A:$V,22,FALSE)</f>
        <v>0.96221965732025228</v>
      </c>
      <c r="AH32" s="6">
        <f t="shared" si="1"/>
        <v>0.91288952670689349</v>
      </c>
      <c r="AI32" s="6">
        <f t="shared" si="2"/>
        <v>0.98149621174458612</v>
      </c>
      <c r="AJ32" s="6">
        <f t="shared" si="3"/>
        <v>0.94719286922573986</v>
      </c>
      <c r="AK32" s="7">
        <f t="shared" si="4"/>
        <v>159.1284020299243</v>
      </c>
      <c r="AL32" s="40">
        <f t="shared" si="5"/>
        <v>0.94719286922573986</v>
      </c>
    </row>
    <row r="33" spans="1:38" x14ac:dyDescent="0.2">
      <c r="A33" s="28">
        <v>32</v>
      </c>
      <c r="B33" s="20" t="s">
        <v>53</v>
      </c>
      <c r="C33" s="26">
        <v>407</v>
      </c>
      <c r="D33" s="22" t="s">
        <v>21</v>
      </c>
      <c r="E33" s="24">
        <v>4200</v>
      </c>
      <c r="F33" s="22" t="s">
        <v>16</v>
      </c>
      <c r="G33" s="20"/>
      <c r="H33" s="24">
        <f t="shared" si="0"/>
        <v>168</v>
      </c>
      <c r="I33" s="25" t="str">
        <f>VLOOKUP(E33,'tonnage class'!A:B,2,FALSE)</f>
        <v>250T-440T</v>
      </c>
      <c r="J33" s="5">
        <v>0.91962340346402249</v>
      </c>
      <c r="K33" s="5">
        <v>0.99725112965560725</v>
      </c>
      <c r="L33" s="5">
        <v>0.99145258965882554</v>
      </c>
      <c r="M33" s="5">
        <v>0.94380175425745572</v>
      </c>
      <c r="N33" s="5">
        <v>0.85077274726156704</v>
      </c>
      <c r="O33" s="5">
        <v>0.4526273918757206</v>
      </c>
      <c r="P33" s="5">
        <v>0.57086995783177441</v>
      </c>
      <c r="Q33" s="5">
        <v>0.14981167159833758</v>
      </c>
      <c r="R33" s="5">
        <v>0.20734892051486334</v>
      </c>
      <c r="S33" s="5">
        <v>0.38102380491581195</v>
      </c>
      <c r="T33" s="5">
        <v>0.26024366171773033</v>
      </c>
      <c r="U33" s="5">
        <v>0.40687989808064401</v>
      </c>
      <c r="V33" s="5">
        <v>0.75044803707751928</v>
      </c>
      <c r="W33" s="5">
        <v>0.79523556255074812</v>
      </c>
      <c r="X33" s="5">
        <v>0.95869706057185611</v>
      </c>
      <c r="Y33" s="5">
        <v>0.75024495478347708</v>
      </c>
      <c r="Z33" s="5">
        <v>0.68912520322995607</v>
      </c>
      <c r="AA33" s="5">
        <v>0.83427014859087845</v>
      </c>
      <c r="AB33" s="5">
        <v>0.94879787936353954</v>
      </c>
      <c r="AC33" s="5">
        <v>0.81587251798015592</v>
      </c>
      <c r="AD33" s="5">
        <v>0.81202633909557398</v>
      </c>
      <c r="AE33" s="5">
        <v>0.63977755483719145</v>
      </c>
      <c r="AF33" s="5">
        <f>VLOOKUP(C33,[1]Arkusz1!$A:$V,22,FALSE)</f>
        <v>0.86849719055946717</v>
      </c>
      <c r="AG33" s="5">
        <f>VLOOKUP(C33,[2]Arkusz1!$A:$V,22,FALSE)</f>
        <v>0.53394205938904116</v>
      </c>
      <c r="AH33" s="6">
        <f t="shared" si="1"/>
        <v>0.71356078597031836</v>
      </c>
      <c r="AI33" s="6">
        <f t="shared" si="2"/>
        <v>0.86849719055946717</v>
      </c>
      <c r="AJ33" s="6">
        <f t="shared" si="3"/>
        <v>0.79102898826489276</v>
      </c>
      <c r="AK33" s="7">
        <f t="shared" si="4"/>
        <v>132.89287002850199</v>
      </c>
      <c r="AL33" s="40">
        <f t="shared" si="5"/>
        <v>0.79102898826489276</v>
      </c>
    </row>
    <row r="34" spans="1:38" x14ac:dyDescent="0.2">
      <c r="A34" s="28">
        <v>33</v>
      </c>
      <c r="B34" s="20" t="s">
        <v>52</v>
      </c>
      <c r="C34" s="26">
        <v>408</v>
      </c>
      <c r="D34" s="22" t="s">
        <v>22</v>
      </c>
      <c r="E34" s="24">
        <v>7000</v>
      </c>
      <c r="F34" s="22" t="s">
        <v>16</v>
      </c>
      <c r="G34" s="20"/>
      <c r="H34" s="24">
        <f t="shared" si="0"/>
        <v>168</v>
      </c>
      <c r="I34" s="25" t="str">
        <f>VLOOKUP(E34,'tonnage class'!A:B,2,FALSE)</f>
        <v>550T-800T</v>
      </c>
      <c r="J34" s="5">
        <v>0.62172586025374244</v>
      </c>
      <c r="K34" s="5">
        <v>0.93321979019152235</v>
      </c>
      <c r="L34" s="5">
        <v>0.75019496334689073</v>
      </c>
      <c r="M34" s="5">
        <v>0.76748368478466344</v>
      </c>
      <c r="N34" s="5">
        <v>0.68405790574120495</v>
      </c>
      <c r="O34" s="5">
        <v>0.56582483756985624</v>
      </c>
      <c r="P34" s="5">
        <v>0.1517419974728863</v>
      </c>
      <c r="Q34" s="5">
        <v>0.49517416335043934</v>
      </c>
      <c r="R34" s="5">
        <v>0.14919800570683567</v>
      </c>
      <c r="S34" s="5">
        <v>0.35023027840511245</v>
      </c>
      <c r="T34" s="5">
        <v>0.60592511021355377</v>
      </c>
      <c r="U34" s="5">
        <v>0.28288829300406237</v>
      </c>
      <c r="V34" s="5">
        <v>0.48481105126959362</v>
      </c>
      <c r="W34" s="5">
        <v>0.59652594181451368</v>
      </c>
      <c r="X34" s="5">
        <v>0.44863132743183637</v>
      </c>
      <c r="Y34" s="5">
        <v>0.77890135355769741</v>
      </c>
      <c r="Z34" s="5">
        <v>0.35145545937090672</v>
      </c>
      <c r="AA34" s="5">
        <v>0.62750829692685584</v>
      </c>
      <c r="AB34" s="5">
        <v>0.74447926207458592</v>
      </c>
      <c r="AC34" s="5">
        <v>0.55583404516776813</v>
      </c>
      <c r="AD34" s="5">
        <v>0.6944319122099375</v>
      </c>
      <c r="AE34" s="5">
        <v>0.48634241682358176</v>
      </c>
      <c r="AF34" s="5">
        <f>VLOOKUP(C34,[1]Arkusz1!$A:$V,22,FALSE)</f>
        <v>0.85488251754256606</v>
      </c>
      <c r="AG34" s="5">
        <f>VLOOKUP(C34,[2]Arkusz1!$A:$V,22,FALSE)</f>
        <v>0.80463428838063944</v>
      </c>
      <c r="AH34" s="6">
        <f t="shared" si="1"/>
        <v>0.71007278373918115</v>
      </c>
      <c r="AI34" s="6">
        <f t="shared" si="2"/>
        <v>0.85488251754256606</v>
      </c>
      <c r="AJ34" s="6">
        <f t="shared" si="3"/>
        <v>0.7824776506408736</v>
      </c>
      <c r="AK34" s="7">
        <f t="shared" si="4"/>
        <v>131.45624530766676</v>
      </c>
      <c r="AL34" s="40">
        <f t="shared" si="5"/>
        <v>0.7824776506408736</v>
      </c>
    </row>
    <row r="35" spans="1:38" x14ac:dyDescent="0.2">
      <c r="A35" s="28">
        <v>34</v>
      </c>
      <c r="B35" s="20" t="s">
        <v>53</v>
      </c>
      <c r="C35" s="26">
        <v>411</v>
      </c>
      <c r="D35" s="22" t="s">
        <v>19</v>
      </c>
      <c r="E35" s="24">
        <v>5500</v>
      </c>
      <c r="F35" s="22" t="s">
        <v>16</v>
      </c>
      <c r="G35" s="27"/>
      <c r="H35" s="24">
        <f t="shared" si="0"/>
        <v>168</v>
      </c>
      <c r="I35" s="25" t="str">
        <f>VLOOKUP(E35,'tonnage class'!A:B,2,FALSE)</f>
        <v>440T-550T</v>
      </c>
      <c r="J35" s="5">
        <v>0</v>
      </c>
      <c r="K35" s="5">
        <v>0</v>
      </c>
      <c r="L35" s="5">
        <v>0</v>
      </c>
      <c r="M35" s="5">
        <v>0.37141062725013041</v>
      </c>
      <c r="N35" s="5">
        <v>0.25418170776964333</v>
      </c>
      <c r="O35" s="5">
        <v>0.64991180430645479</v>
      </c>
      <c r="P35" s="5">
        <v>0.42905470439696075</v>
      </c>
      <c r="Q35" s="5">
        <v>0.2641863287558654</v>
      </c>
      <c r="R35" s="5">
        <v>0.44037269384670319</v>
      </c>
      <c r="S35" s="5">
        <v>0.60990335945925367</v>
      </c>
      <c r="T35" s="5">
        <v>0.48054672296802203</v>
      </c>
      <c r="U35" s="5">
        <v>0.90710702896908113</v>
      </c>
      <c r="V35" s="5">
        <v>0.45301829938218496</v>
      </c>
      <c r="W35" s="5">
        <v>0.73346261145174596</v>
      </c>
      <c r="X35" s="5">
        <v>0.71213728312750968</v>
      </c>
      <c r="Y35" s="5">
        <v>0.87163942406616512</v>
      </c>
      <c r="Z35" s="5">
        <v>0.65497173148506449</v>
      </c>
      <c r="AA35" s="5">
        <v>0.93420638763328179</v>
      </c>
      <c r="AB35" s="5">
        <v>0.75855914096896737</v>
      </c>
      <c r="AC35" s="5">
        <v>0.88453928973391571</v>
      </c>
      <c r="AD35" s="5">
        <v>0.82503225942001335</v>
      </c>
      <c r="AE35" s="5">
        <v>0.76096935119053866</v>
      </c>
      <c r="AF35" s="5">
        <f>VLOOKUP(C35,[1]Arkusz1!$A:$V,22,FALSE)</f>
        <v>0.93575550424644494</v>
      </c>
      <c r="AG35" s="5">
        <f>VLOOKUP(C35,[2]Arkusz1!$A:$V,22,FALSE)</f>
        <v>0.85930778970267074</v>
      </c>
      <c r="AH35" s="6">
        <f t="shared" si="1"/>
        <v>0.84526622613991687</v>
      </c>
      <c r="AI35" s="6">
        <f t="shared" si="2"/>
        <v>0.93575550424644494</v>
      </c>
      <c r="AJ35" s="6">
        <f t="shared" si="3"/>
        <v>0.8905108651931809</v>
      </c>
      <c r="AK35" s="7">
        <f t="shared" si="4"/>
        <v>149.60582535245439</v>
      </c>
      <c r="AL35" s="40">
        <f t="shared" si="5"/>
        <v>0.8905108651931809</v>
      </c>
    </row>
    <row r="36" spans="1:38" x14ac:dyDescent="0.2">
      <c r="A36" s="28">
        <v>35</v>
      </c>
      <c r="B36" s="20" t="s">
        <v>52</v>
      </c>
      <c r="C36" s="26">
        <v>412</v>
      </c>
      <c r="D36" s="22" t="s">
        <v>23</v>
      </c>
      <c r="E36" s="24">
        <v>4000</v>
      </c>
      <c r="F36" s="22" t="s">
        <v>16</v>
      </c>
      <c r="G36" s="20"/>
      <c r="H36" s="24">
        <f t="shared" si="0"/>
        <v>168</v>
      </c>
      <c r="I36" s="25" t="str">
        <f>VLOOKUP(E36,'tonnage class'!A:B,2,FALSE)</f>
        <v>250T-440T</v>
      </c>
      <c r="J36" s="5">
        <v>0.82228553373761748</v>
      </c>
      <c r="K36" s="5">
        <v>0.95784551588795097</v>
      </c>
      <c r="L36" s="5">
        <v>0.91570525032385874</v>
      </c>
      <c r="M36" s="5">
        <v>0.58193606231640538</v>
      </c>
      <c r="N36" s="5">
        <v>0.46717302202846495</v>
      </c>
      <c r="O36" s="5">
        <v>0.90506729688647802</v>
      </c>
      <c r="P36" s="5">
        <v>0.99106075101650315</v>
      </c>
      <c r="Q36" s="5">
        <v>0.74372784937782721</v>
      </c>
      <c r="R36" s="5">
        <v>0.60863646157763807</v>
      </c>
      <c r="S36" s="5">
        <v>0.9280301958251751</v>
      </c>
      <c r="T36" s="5">
        <v>0.52983673150003574</v>
      </c>
      <c r="U36" s="5">
        <v>0.47021166167757683</v>
      </c>
      <c r="V36" s="5">
        <v>0.24029585509594154</v>
      </c>
      <c r="W36" s="5">
        <v>0.57466486207785505</v>
      </c>
      <c r="X36" s="5">
        <v>0.72070473572410343</v>
      </c>
      <c r="Y36" s="5">
        <v>0.40764454792394234</v>
      </c>
      <c r="Z36" s="5">
        <v>0.76297069786460392</v>
      </c>
      <c r="AA36" s="5">
        <v>0.641131752874884</v>
      </c>
      <c r="AB36" s="5">
        <v>0.57283990925620487</v>
      </c>
      <c r="AC36" s="5">
        <v>0.53144964534865691</v>
      </c>
      <c r="AD36" s="5">
        <v>0.77967385526615529</v>
      </c>
      <c r="AE36" s="5">
        <v>0.86876448284037588</v>
      </c>
      <c r="AF36" s="5">
        <f>VLOOKUP(C36,[1]Arkusz1!$A:$V,22,FALSE)</f>
        <v>0.8087345056212164</v>
      </c>
      <c r="AG36" s="5">
        <f>VLOOKUP(C36,[2]Arkusz1!$A:$V,22,FALSE)</f>
        <v>0.66790103487319619</v>
      </c>
      <c r="AH36" s="6">
        <f t="shared" si="1"/>
        <v>0.78126846965023589</v>
      </c>
      <c r="AI36" s="6">
        <f t="shared" si="2"/>
        <v>0.86876448284037588</v>
      </c>
      <c r="AJ36" s="6">
        <f t="shared" si="3"/>
        <v>0.82501647624530583</v>
      </c>
      <c r="AK36" s="7">
        <f t="shared" si="4"/>
        <v>138.60276800921139</v>
      </c>
      <c r="AL36" s="40">
        <f t="shared" si="5"/>
        <v>0.82501647624530583</v>
      </c>
    </row>
    <row r="37" spans="1:38" x14ac:dyDescent="0.2">
      <c r="A37" s="28">
        <v>36</v>
      </c>
      <c r="B37" s="20" t="s">
        <v>53</v>
      </c>
      <c r="C37" s="26">
        <v>415</v>
      </c>
      <c r="D37" s="22" t="s">
        <v>21</v>
      </c>
      <c r="E37" s="24">
        <v>4200</v>
      </c>
      <c r="F37" s="22" t="s">
        <v>16</v>
      </c>
      <c r="G37" s="20"/>
      <c r="H37" s="24">
        <f t="shared" si="0"/>
        <v>168</v>
      </c>
      <c r="I37" s="25" t="str">
        <f>VLOOKUP(E37,'tonnage class'!A:B,2,FALSE)</f>
        <v>250T-440T</v>
      </c>
      <c r="J37" s="5">
        <v>0.90474429036496473</v>
      </c>
      <c r="K37" s="5">
        <v>0.94674208673307636</v>
      </c>
      <c r="L37" s="5">
        <v>0.78179513021928027</v>
      </c>
      <c r="M37" s="5">
        <v>0.50736547791050413</v>
      </c>
      <c r="N37" s="5">
        <v>0.75986632394232467</v>
      </c>
      <c r="O37" s="5">
        <v>0.2225279458328385</v>
      </c>
      <c r="P37" s="5">
        <v>0.41683255147069059</v>
      </c>
      <c r="Q37" s="5">
        <v>0.77947181639895591</v>
      </c>
      <c r="R37" s="5">
        <v>0.99864283221528549</v>
      </c>
      <c r="S37" s="5">
        <v>0.34629425292097632</v>
      </c>
      <c r="T37" s="5">
        <v>0.58130965387866163</v>
      </c>
      <c r="U37" s="5">
        <v>0.72432485408872627</v>
      </c>
      <c r="V37" s="5">
        <v>0.74863196991116288</v>
      </c>
      <c r="W37" s="5">
        <v>0.59821850804795274</v>
      </c>
      <c r="X37" s="5">
        <v>0.76386542313299644</v>
      </c>
      <c r="Y37" s="5">
        <v>0.86316032882808924</v>
      </c>
      <c r="Z37" s="5">
        <v>0.94199119019964506</v>
      </c>
      <c r="AA37" s="5">
        <v>0.90363465855807201</v>
      </c>
      <c r="AB37" s="5">
        <v>0.88272280320329788</v>
      </c>
      <c r="AC37" s="5">
        <v>0.54067650077438112</v>
      </c>
      <c r="AD37" s="5">
        <v>0.88589330113922016</v>
      </c>
      <c r="AE37" s="5">
        <v>0.47335312937547769</v>
      </c>
      <c r="AF37" s="5">
        <f>VLOOKUP(C37,[1]Arkusz1!$A:$V,22,FALSE)</f>
        <v>0.77730898566125328</v>
      </c>
      <c r="AG37" s="5">
        <f>VLOOKUP(C37,[2]Arkusz1!$A:$V,22,FALSE)</f>
        <v>0.87228889616991667</v>
      </c>
      <c r="AH37" s="6">
        <f t="shared" si="1"/>
        <v>0.75221107808646692</v>
      </c>
      <c r="AI37" s="6">
        <f t="shared" si="2"/>
        <v>0.88589330113922016</v>
      </c>
      <c r="AJ37" s="6">
        <f t="shared" si="3"/>
        <v>0.81905218961284354</v>
      </c>
      <c r="AK37" s="7">
        <f t="shared" si="4"/>
        <v>137.60076785495772</v>
      </c>
      <c r="AL37" s="40">
        <f t="shared" si="5"/>
        <v>0.81905218961284354</v>
      </c>
    </row>
    <row r="38" spans="1:38" x14ac:dyDescent="0.2">
      <c r="A38" s="28">
        <v>37</v>
      </c>
      <c r="B38" s="20" t="s">
        <v>51</v>
      </c>
      <c r="C38" s="26">
        <v>416</v>
      </c>
      <c r="D38" s="22" t="s">
        <v>79</v>
      </c>
      <c r="E38" s="24">
        <v>3000</v>
      </c>
      <c r="F38" s="22" t="s">
        <v>16</v>
      </c>
      <c r="G38" s="20"/>
      <c r="H38" s="24"/>
      <c r="I38" s="25"/>
      <c r="J38" s="5"/>
      <c r="K38" s="5"/>
      <c r="L38" s="5"/>
      <c r="M38" s="5"/>
      <c r="N38" s="5"/>
      <c r="O38" s="5"/>
      <c r="P38" s="5"/>
      <c r="Q38" s="5"/>
      <c r="R38" s="5"/>
      <c r="S38" s="5"/>
      <c r="T38" s="43"/>
      <c r="U38" s="5"/>
      <c r="V38" s="43"/>
      <c r="W38" s="5"/>
      <c r="X38" s="43"/>
      <c r="Y38" s="5"/>
      <c r="Z38" s="5"/>
      <c r="AA38" s="5"/>
      <c r="AB38" s="5"/>
      <c r="AC38" s="5"/>
      <c r="AD38" s="5">
        <v>0.9</v>
      </c>
      <c r="AE38" s="5">
        <v>0.9</v>
      </c>
      <c r="AF38" s="5">
        <v>0.9</v>
      </c>
      <c r="AG38" s="5">
        <v>0.9</v>
      </c>
      <c r="AH38" s="5">
        <v>0.9</v>
      </c>
      <c r="AI38" s="5">
        <v>0.9</v>
      </c>
      <c r="AJ38" s="5">
        <v>0.9</v>
      </c>
      <c r="AK38" s="7">
        <v>140</v>
      </c>
      <c r="AL38" s="40">
        <v>0.9</v>
      </c>
    </row>
    <row r="39" spans="1:38" x14ac:dyDescent="0.2">
      <c r="A39" s="28">
        <v>38</v>
      </c>
      <c r="B39" s="33" t="s">
        <v>51</v>
      </c>
      <c r="C39" s="34">
        <v>421</v>
      </c>
      <c r="D39" s="35" t="s">
        <v>24</v>
      </c>
      <c r="E39" s="36">
        <v>1050</v>
      </c>
      <c r="F39" s="35" t="s">
        <v>16</v>
      </c>
      <c r="G39" s="37"/>
      <c r="H39" s="36">
        <f t="shared" si="0"/>
        <v>168</v>
      </c>
      <c r="I39" s="38" t="str">
        <f>VLOOKUP(E39,'tonnage class'!A:B,2,FALSE)</f>
        <v>&lt;150T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8">
        <v>0</v>
      </c>
      <c r="U39" s="5">
        <v>0</v>
      </c>
      <c r="V39" s="8">
        <v>0</v>
      </c>
      <c r="W39" s="9">
        <v>0</v>
      </c>
      <c r="X39" s="8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0.8</v>
      </c>
      <c r="AE39" s="5">
        <v>0.8</v>
      </c>
      <c r="AF39" s="5">
        <v>0.8</v>
      </c>
      <c r="AG39" s="41">
        <v>0.8</v>
      </c>
      <c r="AH39" s="6">
        <f t="shared" si="1"/>
        <v>0.8</v>
      </c>
      <c r="AI39" s="6">
        <f t="shared" si="2"/>
        <v>0.8</v>
      </c>
      <c r="AJ39" s="6">
        <f t="shared" si="3"/>
        <v>0.8</v>
      </c>
      <c r="AK39" s="7">
        <f t="shared" si="4"/>
        <v>134.4</v>
      </c>
      <c r="AL39" s="40">
        <f>AG39</f>
        <v>0.8</v>
      </c>
    </row>
    <row r="40" spans="1:38" x14ac:dyDescent="0.2">
      <c r="A40" s="28">
        <v>39</v>
      </c>
      <c r="B40" s="28" t="s">
        <v>51</v>
      </c>
      <c r="C40" s="26">
        <v>422</v>
      </c>
      <c r="D40" s="29" t="s">
        <v>25</v>
      </c>
      <c r="E40" s="31">
        <v>10000</v>
      </c>
      <c r="F40" s="29" t="s">
        <v>16</v>
      </c>
      <c r="G40" s="28"/>
      <c r="H40" s="31">
        <f t="shared" si="0"/>
        <v>168</v>
      </c>
      <c r="I40" s="32" t="str">
        <f>VLOOKUP(E40,'tonnage class'!A:B,2,FALSE)</f>
        <v>800T-1200T</v>
      </c>
      <c r="J40" s="5">
        <v>0.97499193396606887</v>
      </c>
      <c r="K40" s="5">
        <v>0.96684657159969578</v>
      </c>
      <c r="L40" s="5">
        <v>0.93654613376797102</v>
      </c>
      <c r="M40" s="5">
        <v>0.93543600226155788</v>
      </c>
      <c r="N40" s="5">
        <v>0.79321224468197704</v>
      </c>
      <c r="O40" s="5">
        <v>0.52171012693393337</v>
      </c>
      <c r="P40" s="5">
        <v>0.48782240078993522</v>
      </c>
      <c r="Q40" s="5">
        <v>0.55906950260382682</v>
      </c>
      <c r="R40" s="5">
        <v>0.76727462097939747</v>
      </c>
      <c r="S40" s="5">
        <v>0.54166511315760046</v>
      </c>
      <c r="T40" s="5">
        <v>0.70896373592663464</v>
      </c>
      <c r="U40" s="5">
        <v>0.83496738736454557</v>
      </c>
      <c r="V40" s="5">
        <v>0.56517108651580727</v>
      </c>
      <c r="W40" s="9">
        <v>0.46334645934302654</v>
      </c>
      <c r="X40" s="9">
        <v>0.7435557751032873</v>
      </c>
      <c r="Y40" s="5">
        <v>0.89862961131988062</v>
      </c>
      <c r="Z40" s="5">
        <v>0.86984360912684655</v>
      </c>
      <c r="AA40" s="5">
        <v>0.73816667739062403</v>
      </c>
      <c r="AB40" s="5">
        <v>0.86367522627435944</v>
      </c>
      <c r="AC40" s="5">
        <v>0.9422867433294525</v>
      </c>
      <c r="AD40" s="5">
        <v>0.78735853478872297</v>
      </c>
      <c r="AE40" s="5">
        <v>0.69477309170675439</v>
      </c>
      <c r="AF40" s="5">
        <f>VLOOKUP(C40,[1]Arkusz1!$A:$V,22,FALSE)</f>
        <v>0.82931060034490178</v>
      </c>
      <c r="AG40" s="5">
        <f>VLOOKUP(C40,[2]Arkusz1!$A:$V,22,FALSE)</f>
        <v>0.61548235951482144</v>
      </c>
      <c r="AH40" s="6">
        <f t="shared" si="1"/>
        <v>0.73173114658880012</v>
      </c>
      <c r="AI40" s="6">
        <f t="shared" si="2"/>
        <v>0.82931060034490178</v>
      </c>
      <c r="AJ40" s="6">
        <f t="shared" si="3"/>
        <v>0.78052087346685095</v>
      </c>
      <c r="AK40" s="7">
        <f t="shared" si="4"/>
        <v>131.12750674243097</v>
      </c>
      <c r="AL40" s="40">
        <f t="shared" si="5"/>
        <v>0.78052087346685095</v>
      </c>
    </row>
    <row r="41" spans="1:38" x14ac:dyDescent="0.2">
      <c r="A41" s="28">
        <v>40</v>
      </c>
      <c r="B41" s="28" t="s">
        <v>52</v>
      </c>
      <c r="C41" s="26">
        <v>423</v>
      </c>
      <c r="D41" s="29" t="s">
        <v>23</v>
      </c>
      <c r="E41" s="31">
        <v>4000</v>
      </c>
      <c r="F41" s="29" t="s">
        <v>16</v>
      </c>
      <c r="G41" s="28"/>
      <c r="H41" s="31">
        <f t="shared" si="0"/>
        <v>168</v>
      </c>
      <c r="I41" s="32" t="str">
        <f>VLOOKUP(E41,'tonnage class'!A:B,2,FALSE)</f>
        <v>250T-440T</v>
      </c>
      <c r="J41" s="5">
        <v>0</v>
      </c>
      <c r="K41" s="5">
        <v>0</v>
      </c>
      <c r="L41" s="5">
        <v>0</v>
      </c>
      <c r="M41" s="5">
        <v>0.31176998409513651</v>
      </c>
      <c r="N41" s="5">
        <v>0.84266324860424968</v>
      </c>
      <c r="O41" s="5">
        <v>0.74489002051064424</v>
      </c>
      <c r="P41" s="5">
        <v>0.2377171297130041</v>
      </c>
      <c r="Q41" s="5">
        <v>0.3867679902846079</v>
      </c>
      <c r="R41" s="5">
        <v>0.798368193197867</v>
      </c>
      <c r="S41" s="5">
        <v>0.94290259540588006</v>
      </c>
      <c r="T41" s="5">
        <v>0.62654331813398834</v>
      </c>
      <c r="U41" s="5">
        <v>0.75659475770047679</v>
      </c>
      <c r="V41" s="5">
        <v>0.85738446654203426</v>
      </c>
      <c r="W41" s="5">
        <v>0.28859304562404231</v>
      </c>
      <c r="X41" s="9">
        <v>0.69145208773893918</v>
      </c>
      <c r="Y41" s="5">
        <v>0.88404752790350294</v>
      </c>
      <c r="Z41" s="5">
        <v>0.56943011795064624</v>
      </c>
      <c r="AA41" s="5">
        <v>0.82058030898480239</v>
      </c>
      <c r="AB41" s="5">
        <v>0.79817385292550758</v>
      </c>
      <c r="AC41" s="5">
        <v>0.69849162207828774</v>
      </c>
      <c r="AD41" s="5">
        <v>0.87447638491405233</v>
      </c>
      <c r="AE41" s="5">
        <v>0.78873795153254467</v>
      </c>
      <c r="AF41" s="5">
        <f>VLOOKUP(C41,[1]Arkusz1!$A:$V,22,FALSE)</f>
        <v>0.79546523519949641</v>
      </c>
      <c r="AG41" s="5">
        <f>VLOOKUP(C41,[2]Arkusz1!$A:$V,22,FALSE)</f>
        <v>0.97884051206827583</v>
      </c>
      <c r="AH41" s="6">
        <f t="shared" si="1"/>
        <v>0.85938002092859223</v>
      </c>
      <c r="AI41" s="6">
        <f t="shared" si="2"/>
        <v>0.97884051206827583</v>
      </c>
      <c r="AJ41" s="6">
        <f t="shared" si="3"/>
        <v>0.91911026649843408</v>
      </c>
      <c r="AK41" s="7">
        <f t="shared" si="4"/>
        <v>154.41052477173693</v>
      </c>
      <c r="AL41" s="40">
        <f t="shared" si="5"/>
        <v>0.91911026649843408</v>
      </c>
    </row>
    <row r="42" spans="1:38" x14ac:dyDescent="0.2">
      <c r="A42" s="28">
        <v>41</v>
      </c>
      <c r="B42" s="28" t="s">
        <v>53</v>
      </c>
      <c r="C42" s="26">
        <v>425</v>
      </c>
      <c r="D42" s="29" t="s">
        <v>19</v>
      </c>
      <c r="E42" s="31">
        <v>5500</v>
      </c>
      <c r="F42" s="29" t="s">
        <v>16</v>
      </c>
      <c r="G42" s="28"/>
      <c r="H42" s="31">
        <f t="shared" si="0"/>
        <v>168</v>
      </c>
      <c r="I42" s="32" t="str">
        <f>VLOOKUP(E42,'tonnage class'!A:B,2,FALSE)</f>
        <v>440T-550T</v>
      </c>
      <c r="J42" s="5">
        <v>0.96644373811409789</v>
      </c>
      <c r="K42" s="5">
        <v>0.98075267286323486</v>
      </c>
      <c r="L42" s="5">
        <v>0.98732611549228289</v>
      </c>
      <c r="M42" s="5">
        <v>0.69081334752121371</v>
      </c>
      <c r="N42" s="5">
        <v>0.90094101260379889</v>
      </c>
      <c r="O42" s="5">
        <v>0.91583642335379956</v>
      </c>
      <c r="P42" s="5">
        <v>0.98134373331955849</v>
      </c>
      <c r="Q42" s="5">
        <v>0.99078089632845168</v>
      </c>
      <c r="R42" s="5">
        <v>0.91688022776435152</v>
      </c>
      <c r="S42" s="5">
        <v>0.95209731543624165</v>
      </c>
      <c r="T42" s="5">
        <v>0.98198557231498773</v>
      </c>
      <c r="U42" s="5">
        <v>0.81396087631196312</v>
      </c>
      <c r="V42" s="5">
        <v>0.95128420300551686</v>
      </c>
      <c r="W42" s="5">
        <v>0.70463143337106804</v>
      </c>
      <c r="X42" s="5">
        <v>0.87997531831864384</v>
      </c>
      <c r="Y42" s="5">
        <v>0.8357289665867188</v>
      </c>
      <c r="Z42" s="5">
        <v>0.92559488575825732</v>
      </c>
      <c r="AA42" s="5">
        <v>0.97038429759034117</v>
      </c>
      <c r="AB42" s="5">
        <v>0.88313684214207167</v>
      </c>
      <c r="AC42" s="5">
        <v>0.94495412844036697</v>
      </c>
      <c r="AD42" s="5">
        <v>0.79347725962342186</v>
      </c>
      <c r="AE42" s="5">
        <v>0.72382119328904515</v>
      </c>
      <c r="AF42" s="5">
        <f>VLOOKUP(C42,[1]Arkusz1!$A:$V,22,FALSE)</f>
        <v>0.84883572000059893</v>
      </c>
      <c r="AG42" s="5">
        <f>VLOOKUP(C42,[2]Arkusz1!$A:$V,22,FALSE)</f>
        <v>0.95451160075362873</v>
      </c>
      <c r="AH42" s="6">
        <f t="shared" si="1"/>
        <v>0.83016144341667364</v>
      </c>
      <c r="AI42" s="6">
        <f t="shared" si="2"/>
        <v>0.95451160075362873</v>
      </c>
      <c r="AJ42" s="6">
        <f t="shared" si="3"/>
        <v>0.89233652208515113</v>
      </c>
      <c r="AK42" s="7">
        <f t="shared" si="4"/>
        <v>149.91253571030538</v>
      </c>
      <c r="AL42" s="40">
        <f t="shared" si="5"/>
        <v>0.89233652208515113</v>
      </c>
    </row>
    <row r="43" spans="1:38" x14ac:dyDescent="0.2">
      <c r="A43" s="28">
        <v>42</v>
      </c>
      <c r="B43" s="28" t="s">
        <v>52</v>
      </c>
      <c r="C43" s="26">
        <v>426</v>
      </c>
      <c r="D43" s="29" t="s">
        <v>26</v>
      </c>
      <c r="E43" s="31">
        <v>1500</v>
      </c>
      <c r="F43" s="29" t="s">
        <v>16</v>
      </c>
      <c r="G43" s="28"/>
      <c r="H43" s="31">
        <f t="shared" si="0"/>
        <v>168</v>
      </c>
      <c r="I43" s="32" t="str">
        <f>VLOOKUP(E43,'tonnage class'!A:B,2,FALSE)</f>
        <v>&lt;150T</v>
      </c>
      <c r="J43" s="5">
        <v>0.73358352439699293</v>
      </c>
      <c r="K43" s="5">
        <v>0.59791440335614809</v>
      </c>
      <c r="L43" s="5">
        <v>0.96674841669187894</v>
      </c>
      <c r="M43" s="5">
        <v>0.97005432237199718</v>
      </c>
      <c r="N43" s="5">
        <v>0.5835103003285641</v>
      </c>
      <c r="O43" s="5">
        <v>0.65811410779163526</v>
      </c>
      <c r="P43" s="5">
        <v>0.92424094775381782</v>
      </c>
      <c r="Q43" s="5">
        <v>0.89078232263910684</v>
      </c>
      <c r="R43" s="5">
        <v>0.90572219106683372</v>
      </c>
      <c r="S43" s="5">
        <v>0.64074434414216919</v>
      </c>
      <c r="T43" s="5">
        <v>0.59826157701960136</v>
      </c>
      <c r="U43" s="5">
        <v>0.62502563442011971</v>
      </c>
      <c r="V43" s="5">
        <v>0.96231428362843663</v>
      </c>
      <c r="W43" s="5">
        <v>0.80726674717989566</v>
      </c>
      <c r="X43" s="5">
        <v>0.33892459394989127</v>
      </c>
      <c r="Y43" s="5">
        <v>0.81156423942506317</v>
      </c>
      <c r="Z43" s="5">
        <v>0.68219204231957364</v>
      </c>
      <c r="AA43" s="5">
        <v>0.82807618170311781</v>
      </c>
      <c r="AB43" s="5">
        <v>0.83752992736274001</v>
      </c>
      <c r="AC43" s="5">
        <v>0.54202705350519942</v>
      </c>
      <c r="AD43" s="5">
        <v>0.88360589599597694</v>
      </c>
      <c r="AE43" s="5">
        <v>0.75047800494393679</v>
      </c>
      <c r="AF43" s="5">
        <f>VLOOKUP(C43,[1]Arkusz1!$A:$V,22,FALSE)</f>
        <v>0.70600907126322898</v>
      </c>
      <c r="AG43" s="5">
        <f>VLOOKUP(C43,[2]Arkusz1!$A:$V,22,FALSE)</f>
        <v>0.82307952329649448</v>
      </c>
      <c r="AH43" s="6">
        <f t="shared" si="1"/>
        <v>0.7907931238749093</v>
      </c>
      <c r="AI43" s="6">
        <f t="shared" si="2"/>
        <v>0.88360589599597694</v>
      </c>
      <c r="AJ43" s="6">
        <f t="shared" si="3"/>
        <v>0.83719950993544312</v>
      </c>
      <c r="AK43" s="7">
        <f t="shared" si="4"/>
        <v>140.64951766915445</v>
      </c>
      <c r="AL43" s="40">
        <f t="shared" si="5"/>
        <v>0.83719950993544312</v>
      </c>
    </row>
    <row r="44" spans="1:38" x14ac:dyDescent="0.2">
      <c r="A44" s="28">
        <v>43</v>
      </c>
      <c r="B44" s="28" t="s">
        <v>53</v>
      </c>
      <c r="C44" s="26">
        <v>427</v>
      </c>
      <c r="D44" s="29" t="s">
        <v>27</v>
      </c>
      <c r="E44" s="31">
        <v>4200</v>
      </c>
      <c r="F44" s="29" t="s">
        <v>16</v>
      </c>
      <c r="G44" s="28"/>
      <c r="H44" s="31">
        <f t="shared" si="0"/>
        <v>168</v>
      </c>
      <c r="I44" s="32" t="str">
        <f>VLOOKUP(E44,'tonnage class'!A:B,2,FALSE)</f>
        <v>250T-440T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8">
        <v>0</v>
      </c>
      <c r="U44" s="5">
        <v>0</v>
      </c>
      <c r="V44" s="8">
        <v>0</v>
      </c>
      <c r="W44" s="9">
        <v>0</v>
      </c>
      <c r="X44" s="8">
        <v>0</v>
      </c>
      <c r="Y44" s="5">
        <v>0</v>
      </c>
      <c r="Z44" s="5">
        <v>0</v>
      </c>
      <c r="AA44" s="5">
        <v>0.45924101567920084</v>
      </c>
      <c r="AB44" s="5">
        <v>0.30393554537780926</v>
      </c>
      <c r="AC44" s="5">
        <v>0.81614208251357445</v>
      </c>
      <c r="AD44" s="5">
        <v>0.81267379919422067</v>
      </c>
      <c r="AE44" s="5">
        <v>0.80458007782785235</v>
      </c>
      <c r="AF44" s="5">
        <f>VLOOKUP(C44,[1]Arkusz1!$A:$V,22,FALSE)</f>
        <v>0.88887411256828375</v>
      </c>
      <c r="AG44" s="5">
        <f>VLOOKUP(C44,[2]Arkusz1!$A:$V,22,FALSE)</f>
        <v>0.71549076531787248</v>
      </c>
      <c r="AH44" s="6">
        <f t="shared" si="1"/>
        <v>0.80540468872705728</v>
      </c>
      <c r="AI44" s="6">
        <f t="shared" si="2"/>
        <v>0.88887411256828375</v>
      </c>
      <c r="AJ44" s="6">
        <f t="shared" si="3"/>
        <v>0.84713940064767046</v>
      </c>
      <c r="AK44" s="7">
        <f t="shared" si="4"/>
        <v>142.31941930880865</v>
      </c>
      <c r="AL44" s="40">
        <f t="shared" si="5"/>
        <v>0.84713940064767046</v>
      </c>
    </row>
    <row r="45" spans="1:38" x14ac:dyDescent="0.2">
      <c r="A45" s="28">
        <v>44</v>
      </c>
      <c r="B45" s="28" t="s">
        <v>51</v>
      </c>
      <c r="C45" s="26">
        <v>428</v>
      </c>
      <c r="D45" s="29" t="s">
        <v>28</v>
      </c>
      <c r="E45" s="31">
        <v>7800</v>
      </c>
      <c r="F45" s="29" t="s">
        <v>16</v>
      </c>
      <c r="G45" s="28"/>
      <c r="H45" s="31">
        <f t="shared" si="0"/>
        <v>168</v>
      </c>
      <c r="I45" s="32" t="str">
        <f>VLOOKUP(E45,'tonnage class'!A:B,2,FALSE)</f>
        <v>550T-800T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0.38082546451416388</v>
      </c>
      <c r="Q45" s="5">
        <v>8.9967949569086034E-2</v>
      </c>
      <c r="R45" s="5">
        <v>2.0792022574740707E-2</v>
      </c>
      <c r="S45" s="5">
        <v>0.35227829242768693</v>
      </c>
      <c r="T45" s="5">
        <v>0.3762418107843572</v>
      </c>
      <c r="U45" s="5">
        <v>0.27766571162753134</v>
      </c>
      <c r="V45" s="5">
        <v>0.92627948523124992</v>
      </c>
      <c r="W45" s="5">
        <v>0.55795979899497483</v>
      </c>
      <c r="X45" s="5">
        <v>0.6711971409331996</v>
      </c>
      <c r="Y45" s="5">
        <v>0.66529839294682214</v>
      </c>
      <c r="Z45" s="5">
        <v>0.54912455636302182</v>
      </c>
      <c r="AA45" s="5">
        <v>0.67707566089334548</v>
      </c>
      <c r="AB45" s="5">
        <v>0.86226619842266716</v>
      </c>
      <c r="AC45" s="5">
        <v>0.56174938567968824</v>
      </c>
      <c r="AD45" s="5">
        <v>0.64832978896335136</v>
      </c>
      <c r="AE45" s="5">
        <v>0.86726553710837617</v>
      </c>
      <c r="AF45" s="5">
        <f>VLOOKUP(C45,[1]Arkusz1!$A:$V,22,FALSE)</f>
        <v>0.67436265954898533</v>
      </c>
      <c r="AG45" s="5">
        <f>VLOOKUP(C45,[2]Arkusz1!$A:$V,22,FALSE)</f>
        <v>0.57057429973310325</v>
      </c>
      <c r="AH45" s="6">
        <f t="shared" si="1"/>
        <v>0.69013307133845403</v>
      </c>
      <c r="AI45" s="6">
        <f t="shared" si="2"/>
        <v>0.86726553710837617</v>
      </c>
      <c r="AJ45" s="6">
        <f t="shared" si="3"/>
        <v>0.77869930422341516</v>
      </c>
      <c r="AK45" s="7">
        <f t="shared" si="4"/>
        <v>130.82148310953374</v>
      </c>
      <c r="AL45" s="40">
        <f t="shared" si="5"/>
        <v>0.77869930422341516</v>
      </c>
    </row>
    <row r="46" spans="1:38" x14ac:dyDescent="0.2">
      <c r="A46" s="28">
        <v>45</v>
      </c>
      <c r="B46" s="28" t="s">
        <v>52</v>
      </c>
      <c r="C46" s="26">
        <v>429</v>
      </c>
      <c r="D46" s="29" t="s">
        <v>29</v>
      </c>
      <c r="E46" s="31">
        <v>3500</v>
      </c>
      <c r="F46" s="29" t="s">
        <v>16</v>
      </c>
      <c r="G46" s="28"/>
      <c r="H46" s="31">
        <f t="shared" si="0"/>
        <v>168</v>
      </c>
      <c r="I46" s="32" t="str">
        <f>VLOOKUP(E46,'tonnage class'!A:B,2,FALSE)</f>
        <v>250T-440T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8">
        <v>0</v>
      </c>
      <c r="U46" s="5">
        <v>0</v>
      </c>
      <c r="V46" s="8">
        <v>0</v>
      </c>
      <c r="W46" s="9">
        <v>0</v>
      </c>
      <c r="X46" s="8">
        <v>0</v>
      </c>
      <c r="Y46" s="5">
        <v>0</v>
      </c>
      <c r="Z46" s="5">
        <v>0.90664951124930759</v>
      </c>
      <c r="AA46" s="5">
        <v>0.96746528559375766</v>
      </c>
      <c r="AB46" s="5">
        <v>0.99012664952612917</v>
      </c>
      <c r="AC46" s="5">
        <v>0.99516757521368093</v>
      </c>
      <c r="AD46" s="5">
        <v>0.98974565128179359</v>
      </c>
      <c r="AE46" s="5">
        <v>0.93228504770395104</v>
      </c>
      <c r="AF46" s="5">
        <f>VLOOKUP(C46,[1]Arkusz1!$A:$V,22,FALSE)</f>
        <v>0.85483810215178957</v>
      </c>
      <c r="AG46" s="5">
        <f>VLOOKUP(C46,[2]Arkusz1!$A:$V,22,FALSE)</f>
        <v>0.79986321873801458</v>
      </c>
      <c r="AH46" s="6">
        <f t="shared" si="1"/>
        <v>0.89418300496888725</v>
      </c>
      <c r="AI46" s="6">
        <f t="shared" si="2"/>
        <v>0.98974565128179359</v>
      </c>
      <c r="AJ46" s="6">
        <f t="shared" si="3"/>
        <v>0.94196432812534048</v>
      </c>
      <c r="AK46" s="7">
        <f t="shared" si="4"/>
        <v>158.25000712505721</v>
      </c>
      <c r="AL46" s="40">
        <f t="shared" si="5"/>
        <v>0.94196432812534048</v>
      </c>
    </row>
    <row r="47" spans="1:38" x14ac:dyDescent="0.2">
      <c r="A47" s="28">
        <v>46</v>
      </c>
      <c r="B47" s="28" t="s">
        <v>51</v>
      </c>
      <c r="C47" s="26">
        <v>450</v>
      </c>
      <c r="D47" s="29" t="s">
        <v>30</v>
      </c>
      <c r="E47" s="31">
        <v>8000</v>
      </c>
      <c r="F47" s="29" t="s">
        <v>16</v>
      </c>
      <c r="G47" s="28"/>
      <c r="H47" s="31">
        <f t="shared" si="0"/>
        <v>168</v>
      </c>
      <c r="I47" s="32" t="str">
        <f>VLOOKUP(E47,'tonnage class'!A:B,2,FALSE)</f>
        <v>550T-800T</v>
      </c>
      <c r="J47" s="5">
        <v>0</v>
      </c>
      <c r="K47" s="5">
        <v>0</v>
      </c>
      <c r="L47" s="5">
        <v>0</v>
      </c>
      <c r="M47" s="5">
        <v>0</v>
      </c>
      <c r="N47" s="5">
        <v>8.4058719386249661E-2</v>
      </c>
      <c r="O47" s="5">
        <v>0.430146678141545</v>
      </c>
      <c r="P47" s="5">
        <v>5.8638235184298899E-2</v>
      </c>
      <c r="Q47" s="5">
        <v>0.44763943146870588</v>
      </c>
      <c r="R47" s="5">
        <v>0.31493400457228427</v>
      </c>
      <c r="S47" s="5">
        <v>0.74542970748569637</v>
      </c>
      <c r="T47" s="5">
        <v>0.61312207675640051</v>
      </c>
      <c r="U47" s="5">
        <v>0.66615593963171094</v>
      </c>
      <c r="V47" s="5">
        <v>0.80238334234164677</v>
      </c>
      <c r="W47" s="9">
        <v>0.87314403217514891</v>
      </c>
      <c r="X47" s="9">
        <v>0.70241910699389731</v>
      </c>
      <c r="Y47" s="5">
        <v>0.82631439544431207</v>
      </c>
      <c r="Z47" s="5">
        <v>0.97650180375482321</v>
      </c>
      <c r="AA47" s="5">
        <v>0.68395526874824653</v>
      </c>
      <c r="AB47" s="5">
        <v>0.94657554205477634</v>
      </c>
      <c r="AC47" s="5">
        <v>0.64730637162682059</v>
      </c>
      <c r="AD47" s="5">
        <v>0.27074068802060725</v>
      </c>
      <c r="AE47" s="5">
        <v>0.8960687266026045</v>
      </c>
      <c r="AF47" s="5">
        <f>VLOOKUP(C47,[1]Arkusz1!$A:$V,22,FALSE)</f>
        <v>0.61893067192518658</v>
      </c>
      <c r="AG47" s="5">
        <f>VLOOKUP(C47,[2]Arkusz1!$A:$V,22,FALSE)</f>
        <v>0.77593964704297447</v>
      </c>
      <c r="AH47" s="6">
        <f t="shared" si="1"/>
        <v>0.6404199333978432</v>
      </c>
      <c r="AI47" s="6">
        <f t="shared" si="2"/>
        <v>0.8960687266026045</v>
      </c>
      <c r="AJ47" s="6">
        <f t="shared" si="3"/>
        <v>0.76824433000022385</v>
      </c>
      <c r="AK47" s="7">
        <f t="shared" si="4"/>
        <v>129.0650474400376</v>
      </c>
      <c r="AL47" s="40">
        <f t="shared" si="5"/>
        <v>0.76824433000022385</v>
      </c>
    </row>
    <row r="48" spans="1:38" x14ac:dyDescent="0.2">
      <c r="A48" s="28">
        <v>47</v>
      </c>
      <c r="B48" s="28" t="s">
        <v>51</v>
      </c>
      <c r="C48" s="26">
        <v>451</v>
      </c>
      <c r="D48" s="29" t="s">
        <v>31</v>
      </c>
      <c r="E48" s="31">
        <v>3500</v>
      </c>
      <c r="F48" s="29" t="s">
        <v>16</v>
      </c>
      <c r="G48" s="28"/>
      <c r="H48" s="31">
        <f t="shared" si="0"/>
        <v>168</v>
      </c>
      <c r="I48" s="32" t="str">
        <f>VLOOKUP(E48,'tonnage class'!A:B,2,FALSE)</f>
        <v>250T-440T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8">
        <v>0</v>
      </c>
      <c r="S48" s="8">
        <v>0</v>
      </c>
      <c r="T48" s="8">
        <v>0</v>
      </c>
      <c r="U48" s="9">
        <v>0</v>
      </c>
      <c r="V48" s="9">
        <v>0</v>
      </c>
      <c r="W48" s="9">
        <v>0</v>
      </c>
      <c r="X48" s="8">
        <v>0</v>
      </c>
      <c r="Y48" s="5">
        <v>0</v>
      </c>
      <c r="Z48" s="5">
        <v>0.53677058579992398</v>
      </c>
      <c r="AA48" s="5">
        <v>0.72926784908354825</v>
      </c>
      <c r="AB48" s="5">
        <v>0.83718097607234654</v>
      </c>
      <c r="AC48" s="5">
        <v>0.84511164715368059</v>
      </c>
      <c r="AD48" s="5">
        <v>0.9951873102817157</v>
      </c>
      <c r="AE48" s="5">
        <v>0.94209769110109798</v>
      </c>
      <c r="AF48" s="5">
        <f>VLOOKUP(C48,[1]Arkusz1!$A:$V,22,FALSE)</f>
        <v>0.79655009530399146</v>
      </c>
      <c r="AG48" s="5">
        <f>VLOOKUP(C48,[2]Arkusz1!$A:$V,22,FALSE)</f>
        <v>0.70964303491550595</v>
      </c>
      <c r="AH48" s="6">
        <f t="shared" si="1"/>
        <v>0.86086953290057777</v>
      </c>
      <c r="AI48" s="6">
        <f t="shared" si="2"/>
        <v>0.9951873102817157</v>
      </c>
      <c r="AJ48" s="6">
        <f t="shared" si="3"/>
        <v>0.92802842159114673</v>
      </c>
      <c r="AK48" s="7">
        <f t="shared" si="4"/>
        <v>155.90877482731264</v>
      </c>
      <c r="AL48" s="40">
        <f t="shared" si="5"/>
        <v>0.92802842159114673</v>
      </c>
    </row>
    <row r="49" spans="1:38" x14ac:dyDescent="0.2">
      <c r="A49" s="28">
        <v>48</v>
      </c>
      <c r="B49" s="28" t="s">
        <v>53</v>
      </c>
      <c r="C49" s="26">
        <v>452</v>
      </c>
      <c r="D49" s="29" t="s">
        <v>32</v>
      </c>
      <c r="E49" s="31">
        <v>4400</v>
      </c>
      <c r="F49" s="29" t="s">
        <v>16</v>
      </c>
      <c r="G49" s="28"/>
      <c r="H49" s="31">
        <f t="shared" si="0"/>
        <v>168</v>
      </c>
      <c r="I49" s="32" t="str">
        <f>VLOOKUP(E49,'tonnage class'!A:B,2,FALSE)</f>
        <v>250T-440T</v>
      </c>
      <c r="J49" s="5">
        <v>0.22751417893401638</v>
      </c>
      <c r="K49" s="5">
        <v>0.54917108123420721</v>
      </c>
      <c r="L49" s="5">
        <v>0.4140524417781673</v>
      </c>
      <c r="M49" s="5">
        <v>0.50422976429636313</v>
      </c>
      <c r="N49" s="5">
        <v>0.97347176285277626</v>
      </c>
      <c r="O49" s="5">
        <v>0.92277332150966718</v>
      </c>
      <c r="P49" s="5">
        <v>0.98666255544700288</v>
      </c>
      <c r="Q49" s="5">
        <v>0.95289360551402247</v>
      </c>
      <c r="R49" s="5">
        <v>0.98000166055281313</v>
      </c>
      <c r="S49" s="5">
        <v>0.98575216332827142</v>
      </c>
      <c r="T49" s="5">
        <v>0.85634490887040293</v>
      </c>
      <c r="U49" s="5">
        <v>0.85911211379626806</v>
      </c>
      <c r="V49" s="5">
        <v>0.88012010792083761</v>
      </c>
      <c r="W49" s="5">
        <v>0.73565210963706573</v>
      </c>
      <c r="X49" s="5">
        <v>0.79897313788228297</v>
      </c>
      <c r="Y49" s="5">
        <v>0.9380429708714233</v>
      </c>
      <c r="Z49" s="5">
        <v>0.96707018111312015</v>
      </c>
      <c r="AA49" s="5">
        <v>0.96434427062513972</v>
      </c>
      <c r="AB49" s="5">
        <v>0.98850053110671887</v>
      </c>
      <c r="AC49" s="5">
        <v>0.81196614198608608</v>
      </c>
      <c r="AD49" s="5">
        <v>0.77930719080105648</v>
      </c>
      <c r="AE49" s="5">
        <v>0.82524587498983992</v>
      </c>
      <c r="AF49" s="5">
        <f>VLOOKUP(C49,[1]Arkusz1!$A:$V,22,FALSE)</f>
        <v>0.81702152536223782</v>
      </c>
      <c r="AG49" s="5">
        <f>VLOOKUP(C49,[2]Arkusz1!$A:$V,22,FALSE)</f>
        <v>0.82652607819318691</v>
      </c>
      <c r="AH49" s="6">
        <f t="shared" si="1"/>
        <v>0.81202516733658026</v>
      </c>
      <c r="AI49" s="6">
        <f t="shared" si="2"/>
        <v>0.82652607819318691</v>
      </c>
      <c r="AJ49" s="6">
        <f t="shared" si="3"/>
        <v>0.81927562276488364</v>
      </c>
      <c r="AK49" s="7">
        <f t="shared" si="4"/>
        <v>137.63830462450045</v>
      </c>
      <c r="AL49" s="40">
        <f t="shared" si="5"/>
        <v>0.81927562276488364</v>
      </c>
    </row>
    <row r="50" spans="1:38" x14ac:dyDescent="0.2">
      <c r="A50" s="28">
        <v>49</v>
      </c>
      <c r="B50" s="28" t="s">
        <v>52</v>
      </c>
      <c r="C50" s="26">
        <v>453</v>
      </c>
      <c r="D50" s="29" t="s">
        <v>33</v>
      </c>
      <c r="E50" s="31">
        <v>7800</v>
      </c>
      <c r="F50" s="29" t="s">
        <v>16</v>
      </c>
      <c r="G50" s="28"/>
      <c r="H50" s="31">
        <f t="shared" si="0"/>
        <v>168</v>
      </c>
      <c r="I50" s="32" t="str">
        <f>VLOOKUP(E50,'tonnage class'!A:B,2,FALSE)</f>
        <v>550T-800T</v>
      </c>
      <c r="J50" s="5">
        <v>0</v>
      </c>
      <c r="K50" s="5">
        <v>0</v>
      </c>
      <c r="L50" s="5">
        <v>0</v>
      </c>
      <c r="M50" s="5">
        <v>0</v>
      </c>
      <c r="N50" s="5">
        <v>0.85921976719195214</v>
      </c>
      <c r="O50" s="5">
        <v>0.44672985144854477</v>
      </c>
      <c r="P50" s="5">
        <v>0.33150118223650943</v>
      </c>
      <c r="Q50" s="5">
        <v>0.47305236585797045</v>
      </c>
      <c r="R50" s="5">
        <v>9.9746548325360951E-2</v>
      </c>
      <c r="S50" s="5">
        <v>0.66428226222040665</v>
      </c>
      <c r="T50" s="5">
        <v>0.88970378761157987</v>
      </c>
      <c r="U50" s="5">
        <v>0.8393421256474678</v>
      </c>
      <c r="V50" s="5">
        <v>0.74127718375841545</v>
      </c>
      <c r="W50" s="9">
        <v>0.85160072096815731</v>
      </c>
      <c r="X50" s="9">
        <v>0.81220941671067493</v>
      </c>
      <c r="Y50" s="5">
        <v>0.90446302022660485</v>
      </c>
      <c r="Z50" s="5">
        <v>0.85186873059141033</v>
      </c>
      <c r="AA50" s="5">
        <v>0.97538170376695055</v>
      </c>
      <c r="AB50" s="5">
        <v>0.94367665127314315</v>
      </c>
      <c r="AC50" s="5">
        <v>0.78220452907589111</v>
      </c>
      <c r="AD50" s="5">
        <v>0.83931335682849095</v>
      </c>
      <c r="AE50" s="5">
        <v>0.86680233515606364</v>
      </c>
      <c r="AF50" s="5">
        <f>VLOOKUP(C50,[1]Arkusz1!$A:$V,22,FALSE)</f>
        <v>0.98612027539506386</v>
      </c>
      <c r="AG50" s="5">
        <f>VLOOKUP(C50,[2]Arkusz1!$A:$V,22,FALSE)</f>
        <v>0.97452029149119046</v>
      </c>
      <c r="AH50" s="6">
        <f t="shared" si="1"/>
        <v>0.91668906471770217</v>
      </c>
      <c r="AI50" s="6">
        <f t="shared" si="2"/>
        <v>0.98612027539506386</v>
      </c>
      <c r="AJ50" s="6">
        <f t="shared" si="3"/>
        <v>0.95140467005638296</v>
      </c>
      <c r="AK50" s="7">
        <f t="shared" si="4"/>
        <v>159.83598456947234</v>
      </c>
      <c r="AL50" s="40">
        <f t="shared" si="5"/>
        <v>0.95140467005638296</v>
      </c>
    </row>
    <row r="51" spans="1:38" x14ac:dyDescent="0.2">
      <c r="A51" s="28">
        <v>50</v>
      </c>
      <c r="B51" s="28" t="s">
        <v>53</v>
      </c>
      <c r="C51" s="26">
        <v>454</v>
      </c>
      <c r="D51" s="29" t="s">
        <v>34</v>
      </c>
      <c r="E51" s="31">
        <v>4200</v>
      </c>
      <c r="F51" s="29" t="s">
        <v>16</v>
      </c>
      <c r="G51" s="28"/>
      <c r="H51" s="31">
        <f t="shared" si="0"/>
        <v>168</v>
      </c>
      <c r="I51" s="32" t="str">
        <f>VLOOKUP(E51,'tonnage class'!A:B,2,FALSE)</f>
        <v>250T-440T</v>
      </c>
      <c r="J51" s="5">
        <v>0.78633894449820929</v>
      </c>
      <c r="K51" s="5">
        <v>0.94569914271416622</v>
      </c>
      <c r="L51" s="5">
        <v>0.54718976751450699</v>
      </c>
      <c r="M51" s="5">
        <v>0.84313260722708783</v>
      </c>
      <c r="N51" s="5">
        <v>0.31177120921050672</v>
      </c>
      <c r="O51" s="5">
        <v>0.92522334016217511</v>
      </c>
      <c r="P51" s="5">
        <v>0.98971930151575493</v>
      </c>
      <c r="Q51" s="5">
        <v>0.88484262516599499</v>
      </c>
      <c r="R51" s="5">
        <v>0.99757546458054069</v>
      </c>
      <c r="S51" s="5">
        <v>0.99185506584456118</v>
      </c>
      <c r="T51" s="5">
        <v>0.99348924726706578</v>
      </c>
      <c r="U51" s="5">
        <v>0.83448294678469181</v>
      </c>
      <c r="V51" s="5">
        <v>0.89252336448598135</v>
      </c>
      <c r="W51" s="5">
        <v>0.54478356339905276</v>
      </c>
      <c r="X51" s="9">
        <v>0.88498796295358406</v>
      </c>
      <c r="Y51" s="5">
        <v>0.85629599653515764</v>
      </c>
      <c r="Z51" s="5">
        <v>0.99533101999512397</v>
      </c>
      <c r="AA51" s="5">
        <v>0.89451237007487761</v>
      </c>
      <c r="AB51" s="5">
        <v>0.90374363698408511</v>
      </c>
      <c r="AC51" s="5">
        <v>0.79946222523886601</v>
      </c>
      <c r="AD51" s="5">
        <v>0.97474936324262507</v>
      </c>
      <c r="AE51" s="5">
        <v>0.90645450126634086</v>
      </c>
      <c r="AF51" s="5">
        <f>VLOOKUP(C51,[1]Arkusz1!$A:$V,22,FALSE)</f>
        <v>0.82806611687302201</v>
      </c>
      <c r="AG51" s="5">
        <f>VLOOKUP(C51,[2]Arkusz1!$A:$V,22,FALSE)</f>
        <v>0.54682343584846027</v>
      </c>
      <c r="AH51" s="6">
        <f t="shared" si="1"/>
        <v>0.81402335430761208</v>
      </c>
      <c r="AI51" s="6">
        <f t="shared" si="2"/>
        <v>0.97474936324262507</v>
      </c>
      <c r="AJ51" s="6">
        <f t="shared" si="3"/>
        <v>0.89438635877511863</v>
      </c>
      <c r="AK51" s="7">
        <f t="shared" si="4"/>
        <v>150.25690827421994</v>
      </c>
      <c r="AL51" s="40">
        <f t="shared" si="5"/>
        <v>0.89438635877511863</v>
      </c>
    </row>
    <row r="52" spans="1:38" x14ac:dyDescent="0.2">
      <c r="A52" s="28">
        <v>51</v>
      </c>
      <c r="B52" s="28" t="s">
        <v>51</v>
      </c>
      <c r="C52" s="26">
        <v>455</v>
      </c>
      <c r="D52" s="29" t="s">
        <v>35</v>
      </c>
      <c r="E52" s="31">
        <v>6500</v>
      </c>
      <c r="F52" s="29" t="s">
        <v>16</v>
      </c>
      <c r="G52" s="28"/>
      <c r="H52" s="31">
        <f t="shared" si="0"/>
        <v>168</v>
      </c>
      <c r="I52" s="32" t="str">
        <f>VLOOKUP(E52,'tonnage class'!A:B,2,FALSE)</f>
        <v>550T-800T</v>
      </c>
      <c r="J52" s="5">
        <v>0</v>
      </c>
      <c r="K52" s="5">
        <v>0</v>
      </c>
      <c r="L52" s="5">
        <v>0.73815951725999818</v>
      </c>
      <c r="M52" s="5">
        <v>0.45351522848862602</v>
      </c>
      <c r="N52" s="5">
        <v>0.91791180850309473</v>
      </c>
      <c r="O52" s="5">
        <v>0.90410459422856548</v>
      </c>
      <c r="P52" s="5">
        <v>0.84958110816083066</v>
      </c>
      <c r="Q52" s="5">
        <v>0.39122522216376582</v>
      </c>
      <c r="R52" s="5">
        <v>0.74822461253758965</v>
      </c>
      <c r="S52" s="5">
        <v>0.88448242849528302</v>
      </c>
      <c r="T52" s="9">
        <v>0.66907434937885535</v>
      </c>
      <c r="U52" s="5">
        <v>0.56459471886853141</v>
      </c>
      <c r="V52" s="9">
        <v>0.89539416788281712</v>
      </c>
      <c r="W52" s="9">
        <v>0.56766366014895353</v>
      </c>
      <c r="X52" s="9">
        <v>0.80683571844193513</v>
      </c>
      <c r="Y52" s="5">
        <v>0.73105776066748041</v>
      </c>
      <c r="Z52" s="5">
        <v>0.69390878838652514</v>
      </c>
      <c r="AA52" s="5">
        <v>0.84861882397336053</v>
      </c>
      <c r="AB52" s="5">
        <v>0.89757054271715664</v>
      </c>
      <c r="AC52" s="5">
        <v>0.8267031218256925</v>
      </c>
      <c r="AD52" s="5">
        <v>0.91419390231682074</v>
      </c>
      <c r="AE52" s="5">
        <v>0.73360824232928024</v>
      </c>
      <c r="AF52" s="5">
        <f>VLOOKUP(C52,[1]Arkusz1!$A:$V,22,FALSE)</f>
        <v>0.64125678262977925</v>
      </c>
      <c r="AG52" s="5">
        <f>VLOOKUP(C52,[2]Arkusz1!$A:$V,22,FALSE)</f>
        <v>0.93298385525493654</v>
      </c>
      <c r="AH52" s="6">
        <f t="shared" si="1"/>
        <v>0.80551069563270405</v>
      </c>
      <c r="AI52" s="6">
        <f t="shared" si="2"/>
        <v>0.93298385525493654</v>
      </c>
      <c r="AJ52" s="6">
        <f t="shared" si="3"/>
        <v>0.8692472754438203</v>
      </c>
      <c r="AK52" s="7">
        <f t="shared" si="4"/>
        <v>146.0335422745618</v>
      </c>
      <c r="AL52" s="40">
        <f t="shared" si="5"/>
        <v>0.8692472754438203</v>
      </c>
    </row>
    <row r="53" spans="1:38" x14ac:dyDescent="0.2">
      <c r="A53" s="11"/>
      <c r="B53" s="11"/>
      <c r="C53" s="12"/>
      <c r="D53" s="13"/>
      <c r="E53" s="14"/>
      <c r="F53" s="13"/>
      <c r="G53" s="11"/>
      <c r="H53" s="14"/>
      <c r="I53" s="15"/>
      <c r="J53" s="16"/>
      <c r="K53" s="16"/>
      <c r="L53" s="17"/>
      <c r="M53" s="17"/>
      <c r="N53" s="17"/>
      <c r="O53" s="17"/>
      <c r="P53" s="17"/>
      <c r="Q53" s="16"/>
      <c r="R53" s="16"/>
      <c r="S53" s="16"/>
      <c r="T53" s="18"/>
      <c r="U53" s="16"/>
      <c r="V53" s="18"/>
      <c r="W53" s="17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0"/>
      <c r="AI53" s="10"/>
      <c r="AJ53" s="10"/>
      <c r="AK53" s="19"/>
    </row>
    <row r="54" spans="1:38" x14ac:dyDescent="0.2">
      <c r="A54" s="11"/>
      <c r="B54" s="11"/>
      <c r="C54" s="12"/>
      <c r="D54" s="13"/>
      <c r="E54" s="14"/>
      <c r="F54" s="13"/>
      <c r="G54" s="11"/>
      <c r="H54" s="14"/>
      <c r="I54" s="15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8"/>
      <c r="U54" s="16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0"/>
      <c r="AI54" s="10"/>
      <c r="AJ54" s="10"/>
      <c r="AK54" s="19"/>
    </row>
    <row r="55" spans="1:38" x14ac:dyDescent="0.2">
      <c r="A55" s="11"/>
      <c r="B55" s="11"/>
      <c r="C55" s="12"/>
      <c r="D55" s="13"/>
      <c r="E55" s="14"/>
      <c r="F55" s="13"/>
      <c r="G55" s="11"/>
      <c r="H55" s="14"/>
      <c r="I55" s="15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8"/>
      <c r="U55" s="16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0"/>
      <c r="AI55" s="10"/>
      <c r="AJ55" s="10"/>
      <c r="AK55" s="19"/>
    </row>
    <row r="56" spans="1:38" x14ac:dyDescent="0.2">
      <c r="A56" s="11"/>
      <c r="B56" s="11"/>
      <c r="C56" s="12"/>
      <c r="D56" s="13"/>
      <c r="E56" s="14"/>
      <c r="F56" s="13"/>
      <c r="G56" s="11"/>
      <c r="H56" s="14"/>
      <c r="I56" s="15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8"/>
      <c r="U56" s="16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0"/>
      <c r="AI56" s="10"/>
      <c r="AJ56" s="10"/>
      <c r="AK56" s="19"/>
    </row>
  </sheetData>
  <autoFilter ref="A1:AK52" xr:uid="{05966E77-FEF8-4ABD-99E3-2B98E54C8508}"/>
  <phoneticPr fontId="2" type="noConversion"/>
  <conditionalFormatting sqref="S2:T56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R56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AG56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L5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3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8B0A5-71B1-4414-9AA7-6B6AEE3954CF}">
  <dimension ref="A1:E27"/>
  <sheetViews>
    <sheetView workbookViewId="0">
      <selection activeCell="D31" sqref="D31"/>
    </sheetView>
  </sheetViews>
  <sheetFormatPr defaultRowHeight="12.75" x14ac:dyDescent="0.2"/>
  <cols>
    <col min="1" max="6" width="12.25" customWidth="1"/>
  </cols>
  <sheetData>
    <row r="1" spans="1:2" x14ac:dyDescent="0.2">
      <c r="A1" s="4">
        <v>1050</v>
      </c>
      <c r="B1" s="1" t="s">
        <v>40</v>
      </c>
    </row>
    <row r="2" spans="1:2" x14ac:dyDescent="0.2">
      <c r="A2" s="4">
        <v>1250</v>
      </c>
      <c r="B2" s="1" t="s">
        <v>40</v>
      </c>
    </row>
    <row r="3" spans="1:2" x14ac:dyDescent="0.2">
      <c r="A3" s="4">
        <v>1300</v>
      </c>
      <c r="B3" s="1" t="s">
        <v>40</v>
      </c>
    </row>
    <row r="4" spans="1:2" x14ac:dyDescent="0.2">
      <c r="A4" s="4">
        <v>1500</v>
      </c>
      <c r="B4" s="1" t="s">
        <v>40</v>
      </c>
    </row>
    <row r="5" spans="1:2" x14ac:dyDescent="0.2">
      <c r="A5" s="4">
        <v>2000</v>
      </c>
      <c r="B5" s="1" t="s">
        <v>41</v>
      </c>
    </row>
    <row r="6" spans="1:2" x14ac:dyDescent="0.2">
      <c r="A6" s="4">
        <v>2100</v>
      </c>
      <c r="B6" s="1" t="s">
        <v>41</v>
      </c>
    </row>
    <row r="7" spans="1:2" x14ac:dyDescent="0.2">
      <c r="A7" s="4">
        <v>2200</v>
      </c>
      <c r="B7" s="1" t="s">
        <v>41</v>
      </c>
    </row>
    <row r="8" spans="1:2" x14ac:dyDescent="0.2">
      <c r="A8" s="4">
        <v>2800</v>
      </c>
      <c r="B8" s="1" t="s">
        <v>42</v>
      </c>
    </row>
    <row r="9" spans="1:2" x14ac:dyDescent="0.2">
      <c r="A9" s="4">
        <v>3000</v>
      </c>
      <c r="B9" s="1" t="s">
        <v>42</v>
      </c>
    </row>
    <row r="10" spans="1:2" x14ac:dyDescent="0.2">
      <c r="A10" s="4">
        <v>3500</v>
      </c>
      <c r="B10" s="1" t="s">
        <v>42</v>
      </c>
    </row>
    <row r="11" spans="1:2" x14ac:dyDescent="0.2">
      <c r="A11" s="4">
        <v>3800</v>
      </c>
      <c r="B11" s="1" t="s">
        <v>42</v>
      </c>
    </row>
    <row r="12" spans="1:2" x14ac:dyDescent="0.2">
      <c r="A12" s="4">
        <v>4000</v>
      </c>
      <c r="B12" s="1" t="s">
        <v>42</v>
      </c>
    </row>
    <row r="13" spans="1:2" x14ac:dyDescent="0.2">
      <c r="A13" s="4">
        <v>4200</v>
      </c>
      <c r="B13" s="1" t="s">
        <v>42</v>
      </c>
    </row>
    <row r="14" spans="1:2" x14ac:dyDescent="0.2">
      <c r="A14" s="4">
        <v>4400</v>
      </c>
      <c r="B14" s="1" t="s">
        <v>42</v>
      </c>
    </row>
    <row r="15" spans="1:2" x14ac:dyDescent="0.2">
      <c r="A15" s="4">
        <v>5500</v>
      </c>
      <c r="B15" s="1" t="s">
        <v>43</v>
      </c>
    </row>
    <row r="16" spans="1:2" x14ac:dyDescent="0.2">
      <c r="A16" s="4">
        <v>5800</v>
      </c>
      <c r="B16" s="1" t="s">
        <v>43</v>
      </c>
    </row>
    <row r="17" spans="1:5" x14ac:dyDescent="0.2">
      <c r="A17" s="4">
        <v>6500</v>
      </c>
      <c r="B17" s="1" t="s">
        <v>44</v>
      </c>
    </row>
    <row r="18" spans="1:5" x14ac:dyDescent="0.2">
      <c r="A18" s="4">
        <v>7000</v>
      </c>
      <c r="B18" s="1" t="s">
        <v>44</v>
      </c>
    </row>
    <row r="19" spans="1:5" x14ac:dyDescent="0.2">
      <c r="A19" s="4">
        <v>7500</v>
      </c>
      <c r="B19" s="1" t="s">
        <v>44</v>
      </c>
    </row>
    <row r="20" spans="1:5" x14ac:dyDescent="0.2">
      <c r="A20" s="4">
        <v>7800</v>
      </c>
      <c r="B20" s="1" t="s">
        <v>44</v>
      </c>
    </row>
    <row r="21" spans="1:5" x14ac:dyDescent="0.2">
      <c r="A21" s="4">
        <v>8000</v>
      </c>
      <c r="B21" s="1" t="s">
        <v>44</v>
      </c>
    </row>
    <row r="22" spans="1:5" x14ac:dyDescent="0.2">
      <c r="A22" s="4">
        <v>9000</v>
      </c>
      <c r="B22" s="1" t="s">
        <v>45</v>
      </c>
      <c r="E22" t="s">
        <v>40</v>
      </c>
    </row>
    <row r="23" spans="1:5" x14ac:dyDescent="0.2">
      <c r="A23" s="4">
        <v>10000</v>
      </c>
      <c r="B23" s="1" t="s">
        <v>45</v>
      </c>
      <c r="E23" t="s">
        <v>41</v>
      </c>
    </row>
    <row r="24" spans="1:5" x14ac:dyDescent="0.2">
      <c r="A24" s="4">
        <v>11000</v>
      </c>
      <c r="B24" s="1" t="s">
        <v>45</v>
      </c>
      <c r="E24" t="s">
        <v>42</v>
      </c>
    </row>
    <row r="25" spans="1:5" x14ac:dyDescent="0.2">
      <c r="E25" t="s">
        <v>43</v>
      </c>
    </row>
    <row r="26" spans="1:5" x14ac:dyDescent="0.2">
      <c r="E26" t="s">
        <v>44</v>
      </c>
    </row>
    <row r="27" spans="1:5" x14ac:dyDescent="0.2">
      <c r="E27" t="s">
        <v>45</v>
      </c>
    </row>
  </sheetData>
  <sortState xmlns:xlrd2="http://schemas.microsoft.com/office/spreadsheetml/2017/richdata2" ref="A1:A5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lista+availability</vt:lpstr>
      <vt:lpstr>tonnage 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Szubiński, Jacek</dc:creator>
  <cp:lastModifiedBy>Mark</cp:lastModifiedBy>
  <dcterms:created xsi:type="dcterms:W3CDTF">2020-03-19T12:56:11Z</dcterms:created>
  <dcterms:modified xsi:type="dcterms:W3CDTF">2020-10-13T08:14:41Z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