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72" windowWidth="22980" windowHeight="9528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2" i="1"/>
  <c r="J7" i="1"/>
  <c r="J6" i="1"/>
  <c r="J5" i="1"/>
  <c r="J4" i="1"/>
  <c r="J3" i="1"/>
  <c r="J2" i="1"/>
  <c r="C5" i="3"/>
  <c r="C4" i="3"/>
  <c r="I3" i="1" l="1"/>
  <c r="I4" i="1"/>
  <c r="I5" i="1"/>
  <c r="I6" i="1"/>
  <c r="I7" i="1"/>
  <c r="I2" i="1"/>
</calcChain>
</file>

<file path=xl/sharedStrings.xml><?xml version="1.0" encoding="utf-8"?>
<sst xmlns="http://schemas.openxmlformats.org/spreadsheetml/2006/main" count="62" uniqueCount="43">
  <si>
    <t>sample_date</t>
  </si>
  <si>
    <t>depth</t>
  </si>
  <si>
    <t>process_date</t>
  </si>
  <si>
    <t>fwt_all</t>
  </si>
  <si>
    <t>fwt_BD</t>
  </si>
  <si>
    <t>dwt_BD</t>
  </si>
  <si>
    <t>fwt_kcl</t>
  </si>
  <si>
    <t>pH</t>
  </si>
  <si>
    <t>sampleid</t>
  </si>
  <si>
    <t>130T2</t>
  </si>
  <si>
    <t>130Q1</t>
  </si>
  <si>
    <t>d_cat</t>
  </si>
  <si>
    <t>130N1</t>
  </si>
  <si>
    <t>0-5</t>
  </si>
  <si>
    <t>5-20</t>
  </si>
  <si>
    <t>pct_m</t>
  </si>
  <si>
    <t>bulkdens</t>
  </si>
  <si>
    <t>key</t>
  </si>
  <si>
    <t>date sample was collected</t>
  </si>
  <si>
    <t>date sample was processed</t>
  </si>
  <si>
    <t>plot number and replicate</t>
  </si>
  <si>
    <t>0-5cm, 5-15cm, 15-25cm, 25-40cm</t>
  </si>
  <si>
    <t>depth category (1,2,3,4) corresponding with increasing depth</t>
  </si>
  <si>
    <t>fresh weight for total sample</t>
  </si>
  <si>
    <t>fresh weight for subsample used for bulk density calculations</t>
  </si>
  <si>
    <t>dry weight (after 24-36hrs in 105oC oven) of bulk density subsample</t>
  </si>
  <si>
    <t>gravimetric soil moisture (percent of the BD sample that was water</t>
  </si>
  <si>
    <t>bulk density of the BD subsample</t>
  </si>
  <si>
    <t>fresh weight of the subsample used for kcl extraction</t>
  </si>
  <si>
    <t>pH of the subsample used for kcl extraction</t>
  </si>
  <si>
    <t>Bulk Density</t>
  </si>
  <si>
    <t>corer diameter</t>
  </si>
  <si>
    <t>2.5cm</t>
  </si>
  <si>
    <t>corer radius</t>
  </si>
  <si>
    <t>1.25cm</t>
  </si>
  <si>
    <t>soil core lengths</t>
  </si>
  <si>
    <t>BD calculation</t>
  </si>
  <si>
    <t>mass/volume</t>
  </si>
  <si>
    <t>Volume</t>
  </si>
  <si>
    <t>5cm</t>
  </si>
  <si>
    <t>15cm</t>
  </si>
  <si>
    <t>vol_BD</t>
  </si>
  <si>
    <t>volume of soil used for bulk density calculation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</si>
</sst>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49" fontId="0" fillId="0" borderId="0" xfId="0" applyNumberFormat="1"/>
    <xf numFmtId="0" fontId="1" fillId="0" borderId="0" xfId="0" applyFon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tabSelected="1" workbookViewId="0">
      <selection activeCell="M1" sqref="M1"/>
    </sheetView>
  </sheetViews>
  <sheetFormatPr defaultRowHeight="14.4" x14ac:dyDescent="0.3"/>
  <cols>
    <col min="1" max="1" width="11.6640625" customWidth="1"/>
    <col min="2" max="2" width="9.77734375" customWidth="1"/>
    <col min="4" max="4" width="9" style="2" customWidth="1"/>
    <col min="5" max="5" width="9" customWidth="1"/>
  </cols>
  <sheetData>
    <row r="1" spans="1:12" x14ac:dyDescent="0.3">
      <c r="A1" t="s">
        <v>0</v>
      </c>
      <c r="B1" t="s">
        <v>2</v>
      </c>
      <c r="C1" t="s">
        <v>8</v>
      </c>
      <c r="D1" s="2" t="s">
        <v>1</v>
      </c>
      <c r="E1" t="s">
        <v>11</v>
      </c>
      <c r="F1" t="s">
        <v>3</v>
      </c>
      <c r="G1" t="s">
        <v>4</v>
      </c>
      <c r="H1" t="s">
        <v>5</v>
      </c>
      <c r="I1" t="s">
        <v>15</v>
      </c>
      <c r="J1" t="s">
        <v>41</v>
      </c>
      <c r="K1" t="s">
        <v>16</v>
      </c>
      <c r="L1" t="s">
        <v>7</v>
      </c>
    </row>
    <row r="2" spans="1:12" x14ac:dyDescent="0.3">
      <c r="A2" s="1">
        <v>42956</v>
      </c>
      <c r="B2" s="1">
        <v>42961</v>
      </c>
      <c r="C2" t="s">
        <v>9</v>
      </c>
      <c r="D2" s="2" t="s">
        <v>13</v>
      </c>
      <c r="E2">
        <v>1</v>
      </c>
      <c r="F2">
        <v>62.5</v>
      </c>
      <c r="G2">
        <v>18.36</v>
      </c>
      <c r="H2">
        <v>14.46</v>
      </c>
      <c r="I2">
        <f>(G2-H2)/G2</f>
        <v>0.21241830065359471</v>
      </c>
      <c r="J2">
        <f>(G2/F2)*24.53</f>
        <v>7.2059327999999994</v>
      </c>
      <c r="K2">
        <f>(H2/J2)</f>
        <v>2.0066798291541108</v>
      </c>
      <c r="L2">
        <v>6.9550000000000001</v>
      </c>
    </row>
    <row r="3" spans="1:12" x14ac:dyDescent="0.3">
      <c r="A3" s="1">
        <v>42956</v>
      </c>
      <c r="B3" s="1">
        <v>42961</v>
      </c>
      <c r="C3" t="s">
        <v>10</v>
      </c>
      <c r="D3" s="2" t="s">
        <v>14</v>
      </c>
      <c r="E3">
        <v>2</v>
      </c>
      <c r="F3">
        <v>186.44</v>
      </c>
      <c r="G3">
        <v>21.03</v>
      </c>
      <c r="H3">
        <v>16.190000000000001</v>
      </c>
      <c r="I3">
        <f t="shared" ref="I3:I7" si="0">(G3-H3)/G3</f>
        <v>0.2301474084640989</v>
      </c>
      <c r="J3">
        <f>(G3/F3)*73.59</f>
        <v>8.3007814846599448</v>
      </c>
      <c r="K3">
        <f t="shared" ref="K3:K7" si="1">(H3/J3)</f>
        <v>1.9504187683918115</v>
      </c>
      <c r="L3">
        <v>7.12</v>
      </c>
    </row>
    <row r="4" spans="1:12" x14ac:dyDescent="0.3">
      <c r="A4" s="1">
        <v>42956</v>
      </c>
      <c r="B4" s="1">
        <v>42961</v>
      </c>
      <c r="C4" t="s">
        <v>10</v>
      </c>
      <c r="D4" s="2" t="s">
        <v>13</v>
      </c>
      <c r="E4">
        <v>1</v>
      </c>
      <c r="F4">
        <v>73.16</v>
      </c>
      <c r="G4">
        <v>20.91</v>
      </c>
      <c r="H4">
        <v>14.58</v>
      </c>
      <c r="I4">
        <f t="shared" si="0"/>
        <v>0.30272596843615496</v>
      </c>
      <c r="J4">
        <f>(G4/F4)*24.53</f>
        <v>7.0109663750683442</v>
      </c>
      <c r="K4">
        <f t="shared" si="1"/>
        <v>2.0795991907546227</v>
      </c>
      <c r="L4">
        <v>6.9889999999999999</v>
      </c>
    </row>
    <row r="5" spans="1:12" x14ac:dyDescent="0.3">
      <c r="A5" s="1">
        <v>42956</v>
      </c>
      <c r="B5" s="1">
        <v>42961</v>
      </c>
      <c r="C5" t="s">
        <v>9</v>
      </c>
      <c r="D5" s="2" t="s">
        <v>14</v>
      </c>
      <c r="E5">
        <v>2</v>
      </c>
      <c r="F5">
        <v>156.93</v>
      </c>
      <c r="G5">
        <v>19.829999999999998</v>
      </c>
      <c r="H5">
        <v>16.22</v>
      </c>
      <c r="I5">
        <f t="shared" si="0"/>
        <v>0.1820474029248613</v>
      </c>
      <c r="J5">
        <f>(G5/F5)*(73.59)</f>
        <v>9.2989848977250986</v>
      </c>
      <c r="K5">
        <f t="shared" si="1"/>
        <v>1.7442764106400535</v>
      </c>
      <c r="L5">
        <v>6.8380000000000001</v>
      </c>
    </row>
    <row r="6" spans="1:12" x14ac:dyDescent="0.3">
      <c r="A6" s="1">
        <v>42956</v>
      </c>
      <c r="B6" s="1">
        <v>42961</v>
      </c>
      <c r="C6" t="s">
        <v>12</v>
      </c>
      <c r="D6" s="2" t="s">
        <v>14</v>
      </c>
      <c r="E6">
        <v>2</v>
      </c>
      <c r="F6">
        <v>190.28</v>
      </c>
      <c r="G6">
        <v>20.46</v>
      </c>
      <c r="H6">
        <v>16.350000000000001</v>
      </c>
      <c r="I6">
        <f t="shared" si="0"/>
        <v>0.20087976539589439</v>
      </c>
      <c r="J6">
        <f>(G6/F6)*73.59</f>
        <v>7.9128200546562963</v>
      </c>
      <c r="K6">
        <f t="shared" si="1"/>
        <v>2.0662671319536514</v>
      </c>
      <c r="L6">
        <v>7.133</v>
      </c>
    </row>
    <row r="7" spans="1:12" x14ac:dyDescent="0.3">
      <c r="A7" s="1">
        <v>42956</v>
      </c>
      <c r="B7" s="1">
        <v>42961</v>
      </c>
      <c r="C7" t="s">
        <v>12</v>
      </c>
      <c r="D7" s="2" t="s">
        <v>13</v>
      </c>
      <c r="E7">
        <v>1</v>
      </c>
      <c r="F7">
        <v>69.88</v>
      </c>
      <c r="G7">
        <v>20.059999999999999</v>
      </c>
      <c r="H7">
        <v>15.58</v>
      </c>
      <c r="I7">
        <f t="shared" si="0"/>
        <v>0.22333000997008967</v>
      </c>
      <c r="J7">
        <f>(G7/F7)*24.53</f>
        <v>7.0416685746994849</v>
      </c>
      <c r="K7">
        <f t="shared" si="1"/>
        <v>2.212543779180193</v>
      </c>
      <c r="L7">
        <v>6.923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A15" sqref="A15"/>
    </sheetView>
  </sheetViews>
  <sheetFormatPr defaultRowHeight="14.4" x14ac:dyDescent="0.3"/>
  <cols>
    <col min="2" max="2" width="26.77734375" style="4" customWidth="1"/>
  </cols>
  <sheetData>
    <row r="1" spans="1:2" x14ac:dyDescent="0.3">
      <c r="A1" s="3" t="s">
        <v>17</v>
      </c>
    </row>
    <row r="2" spans="1:2" x14ac:dyDescent="0.3">
      <c r="A2" t="s">
        <v>0</v>
      </c>
      <c r="B2" s="4" t="s">
        <v>18</v>
      </c>
    </row>
    <row r="3" spans="1:2" x14ac:dyDescent="0.3">
      <c r="A3" t="s">
        <v>2</v>
      </c>
      <c r="B3" s="4" t="s">
        <v>19</v>
      </c>
    </row>
    <row r="4" spans="1:2" x14ac:dyDescent="0.3">
      <c r="A4" t="s">
        <v>8</v>
      </c>
      <c r="B4" s="4" t="s">
        <v>20</v>
      </c>
    </row>
    <row r="5" spans="1:2" ht="28.8" x14ac:dyDescent="0.3">
      <c r="A5" s="2" t="s">
        <v>1</v>
      </c>
      <c r="B5" s="4" t="s">
        <v>21</v>
      </c>
    </row>
    <row r="6" spans="1:2" ht="43.2" x14ac:dyDescent="0.3">
      <c r="A6" t="s">
        <v>11</v>
      </c>
      <c r="B6" s="4" t="s">
        <v>22</v>
      </c>
    </row>
    <row r="7" spans="1:2" x14ac:dyDescent="0.3">
      <c r="A7" t="s">
        <v>3</v>
      </c>
      <c r="B7" s="4" t="s">
        <v>23</v>
      </c>
    </row>
    <row r="8" spans="1:2" ht="43.2" x14ac:dyDescent="0.3">
      <c r="A8" t="s">
        <v>4</v>
      </c>
      <c r="B8" s="4" t="s">
        <v>24</v>
      </c>
    </row>
    <row r="9" spans="1:2" ht="43.2" x14ac:dyDescent="0.3">
      <c r="A9" t="s">
        <v>5</v>
      </c>
      <c r="B9" s="4" t="s">
        <v>25</v>
      </c>
    </row>
    <row r="10" spans="1:2" ht="43.2" x14ac:dyDescent="0.3">
      <c r="A10" t="s">
        <v>15</v>
      </c>
      <c r="B10" s="4" t="s">
        <v>26</v>
      </c>
    </row>
    <row r="11" spans="1:2" ht="28.8" x14ac:dyDescent="0.3">
      <c r="A11" t="s">
        <v>16</v>
      </c>
      <c r="B11" s="4" t="s">
        <v>27</v>
      </c>
    </row>
    <row r="12" spans="1:2" ht="28.8" x14ac:dyDescent="0.3">
      <c r="A12" t="s">
        <v>6</v>
      </c>
      <c r="B12" s="4" t="s">
        <v>28</v>
      </c>
    </row>
    <row r="13" spans="1:2" ht="28.8" x14ac:dyDescent="0.3">
      <c r="A13" t="s">
        <v>7</v>
      </c>
      <c r="B13" s="4" t="s">
        <v>29</v>
      </c>
    </row>
    <row r="14" spans="1:2" ht="28.8" x14ac:dyDescent="0.3">
      <c r="A14" t="s">
        <v>41</v>
      </c>
      <c r="B14" s="4" t="s">
        <v>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C4" sqref="C4"/>
    </sheetView>
  </sheetViews>
  <sheetFormatPr defaultRowHeight="14.4" x14ac:dyDescent="0.3"/>
  <cols>
    <col min="1" max="1" width="17.77734375" customWidth="1"/>
    <col min="2" max="2" width="12.77734375" customWidth="1"/>
  </cols>
  <sheetData>
    <row r="1" spans="1:3" x14ac:dyDescent="0.3">
      <c r="A1" s="3" t="s">
        <v>30</v>
      </c>
      <c r="C1" t="s">
        <v>38</v>
      </c>
    </row>
    <row r="2" spans="1:3" x14ac:dyDescent="0.3">
      <c r="A2" t="s">
        <v>31</v>
      </c>
      <c r="B2" t="s">
        <v>32</v>
      </c>
    </row>
    <row r="3" spans="1:3" x14ac:dyDescent="0.3">
      <c r="A3" t="s">
        <v>33</v>
      </c>
      <c r="B3" t="s">
        <v>34</v>
      </c>
    </row>
    <row r="4" spans="1:3" x14ac:dyDescent="0.3">
      <c r="A4" t="s">
        <v>35</v>
      </c>
      <c r="B4" t="s">
        <v>39</v>
      </c>
      <c r="C4">
        <f>(1.25*1.25)*(3.14)*(5)</f>
        <v>24.53125</v>
      </c>
    </row>
    <row r="5" spans="1:3" x14ac:dyDescent="0.3">
      <c r="B5" t="s">
        <v>40</v>
      </c>
      <c r="C5">
        <f>(1.25*1.25)*3.14*15</f>
        <v>73.59375</v>
      </c>
    </row>
    <row r="6" spans="1:3" x14ac:dyDescent="0.3">
      <c r="A6" t="s">
        <v>36</v>
      </c>
      <c r="B6" t="s">
        <v>37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Vrije Universiteit Amsterdam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Bevans, R.A.</dc:creator>
  <cp:lastModifiedBy>Bevans, R.A.</cp:lastModifiedBy>
  <dcterms:created xsi:type="dcterms:W3CDTF">2017-08-14T06:27:36Z</dcterms:created>
  <dcterms:modified xsi:type="dcterms:W3CDTF">2017-08-16T09:44:36Z</dcterms:modified>
</cp:coreProperties>
</file>