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8400" yWindow="0" windowWidth="32000" windowHeight="2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1" l="1"/>
  <c r="K17" i="1"/>
  <c r="I53" i="1"/>
  <c r="H53" i="1"/>
  <c r="G53" i="1"/>
  <c r="D53" i="1"/>
  <c r="C53" i="1"/>
  <c r="B53" i="1"/>
  <c r="J18" i="1"/>
  <c r="J17" i="1"/>
  <c r="I52" i="1"/>
  <c r="H52" i="1"/>
  <c r="G52" i="1"/>
  <c r="D52" i="1"/>
  <c r="C52" i="1"/>
  <c r="B52" i="1"/>
  <c r="I18" i="1"/>
  <c r="I17" i="1"/>
  <c r="I51" i="1"/>
  <c r="H51" i="1"/>
  <c r="G51" i="1"/>
  <c r="D51" i="1"/>
  <c r="C51" i="1"/>
  <c r="B51" i="1"/>
  <c r="H18" i="1"/>
  <c r="H17" i="1"/>
  <c r="I50" i="1"/>
  <c r="H50" i="1"/>
  <c r="G50" i="1"/>
  <c r="D50" i="1"/>
  <c r="C50" i="1"/>
  <c r="B50" i="1"/>
  <c r="G18" i="1"/>
  <c r="G17" i="1"/>
  <c r="I49" i="1"/>
  <c r="H49" i="1"/>
  <c r="G49" i="1"/>
  <c r="D49" i="1"/>
  <c r="C49" i="1"/>
  <c r="B49" i="1"/>
  <c r="F18" i="1"/>
  <c r="F17" i="1"/>
  <c r="I48" i="1"/>
  <c r="H48" i="1"/>
  <c r="G48" i="1"/>
  <c r="D48" i="1"/>
  <c r="C48" i="1"/>
  <c r="B48" i="1"/>
  <c r="E18" i="1"/>
  <c r="E17" i="1"/>
  <c r="I47" i="1"/>
  <c r="H47" i="1"/>
  <c r="G47" i="1"/>
  <c r="D47" i="1"/>
  <c r="C47" i="1"/>
  <c r="B47" i="1"/>
  <c r="D18" i="1"/>
  <c r="D17" i="1"/>
  <c r="I46" i="1"/>
  <c r="H46" i="1"/>
  <c r="G46" i="1"/>
  <c r="D46" i="1"/>
  <c r="C46" i="1"/>
  <c r="B46" i="1"/>
  <c r="C18" i="1"/>
  <c r="C17" i="1"/>
  <c r="I45" i="1"/>
  <c r="H45" i="1"/>
  <c r="G45" i="1"/>
  <c r="D45" i="1"/>
  <c r="C45" i="1"/>
  <c r="B45" i="1"/>
  <c r="B18" i="1"/>
  <c r="B17" i="1"/>
  <c r="I44" i="1"/>
  <c r="H44" i="1"/>
  <c r="G44" i="1"/>
  <c r="D44" i="1"/>
  <c r="C44" i="1"/>
  <c r="B44" i="1"/>
  <c r="I40" i="1"/>
  <c r="H40" i="1"/>
  <c r="G40" i="1"/>
  <c r="D40" i="1"/>
  <c r="C40" i="1"/>
  <c r="B40" i="1"/>
  <c r="I39" i="1"/>
  <c r="H39" i="1"/>
  <c r="G39" i="1"/>
  <c r="D39" i="1"/>
  <c r="C39" i="1"/>
  <c r="B39" i="1"/>
  <c r="I38" i="1"/>
  <c r="H38" i="1"/>
  <c r="G38" i="1"/>
  <c r="D38" i="1"/>
  <c r="C38" i="1"/>
  <c r="B38" i="1"/>
  <c r="I37" i="1"/>
  <c r="H37" i="1"/>
  <c r="G37" i="1"/>
  <c r="D37" i="1"/>
  <c r="C37" i="1"/>
  <c r="B37" i="1"/>
  <c r="I36" i="1"/>
  <c r="H36" i="1"/>
  <c r="G36" i="1"/>
  <c r="D36" i="1"/>
  <c r="C36" i="1"/>
  <c r="B36" i="1"/>
  <c r="I35" i="1"/>
  <c r="H35" i="1"/>
  <c r="G35" i="1"/>
  <c r="D35" i="1"/>
  <c r="C35" i="1"/>
  <c r="B35" i="1"/>
  <c r="I34" i="1"/>
  <c r="H34" i="1"/>
  <c r="G34" i="1"/>
  <c r="D34" i="1"/>
  <c r="C34" i="1"/>
  <c r="B34" i="1"/>
  <c r="I33" i="1"/>
  <c r="H33" i="1"/>
  <c r="G33" i="1"/>
  <c r="D33" i="1"/>
  <c r="C33" i="1"/>
  <c r="B33" i="1"/>
  <c r="I32" i="1"/>
  <c r="H32" i="1"/>
  <c r="G32" i="1"/>
  <c r="D32" i="1"/>
  <c r="C32" i="1"/>
  <c r="B32" i="1"/>
  <c r="I31" i="1"/>
  <c r="H31" i="1"/>
  <c r="G31" i="1"/>
  <c r="D31" i="1"/>
  <c r="C31" i="1"/>
  <c r="B31" i="1"/>
  <c r="B60" i="1"/>
  <c r="C71" i="1"/>
  <c r="D71" i="1"/>
  <c r="B71" i="1"/>
  <c r="C70" i="1"/>
  <c r="D70" i="1"/>
  <c r="B70" i="1"/>
  <c r="C69" i="1"/>
  <c r="D69" i="1"/>
  <c r="B69" i="1"/>
  <c r="C68" i="1"/>
  <c r="D68" i="1"/>
  <c r="B68" i="1"/>
  <c r="B61" i="1"/>
  <c r="B62" i="1"/>
  <c r="B64" i="1"/>
  <c r="B63" i="1"/>
</calcChain>
</file>

<file path=xl/sharedStrings.xml><?xml version="1.0" encoding="utf-8"?>
<sst xmlns="http://schemas.openxmlformats.org/spreadsheetml/2006/main" count="64" uniqueCount="41">
  <si>
    <t>AT&amp;T</t>
  </si>
  <si>
    <t>Sprint</t>
  </si>
  <si>
    <t>T-Mobile</t>
  </si>
  <si>
    <t>Verizon</t>
  </si>
  <si>
    <t>4G Up (mbps)</t>
  </si>
  <si>
    <t>3G Up (mbps)</t>
  </si>
  <si>
    <t>LTE UP (mbps)</t>
  </si>
  <si>
    <t>Average CITY Speeds in megabits per second</t>
  </si>
  <si>
    <t>The speeds were averaged from connection in large cities by these articles. The lowest number found for each result was used to give the allegedly worst average case upload time</t>
  </si>
  <si>
    <t>http://www.cnet.com/news/4g-lte-showdown-how-fast-is-your-carrier/</t>
  </si>
  <si>
    <t>http://bgr.com/2013/03/11/4g-network-speeds-368339/</t>
  </si>
  <si>
    <t>http://www.pcworld.com/article/253808/3g_and_4g_wireless_speed_showdown_which_networks_are_fastest_.html</t>
  </si>
  <si>
    <t>Compression</t>
  </si>
  <si>
    <t>3G (seconds)</t>
  </si>
  <si>
    <t>4G (seconds)</t>
  </si>
  <si>
    <t>LTE (seconds)</t>
  </si>
  <si>
    <t>b</t>
  </si>
  <si>
    <t>Kb</t>
  </si>
  <si>
    <t>KB</t>
  </si>
  <si>
    <t>b to KB conv</t>
  </si>
  <si>
    <t>Actual t:</t>
  </si>
  <si>
    <t>Actual KB/s</t>
  </si>
  <si>
    <t>Actual Kb/s</t>
  </si>
  <si>
    <t>3G</t>
  </si>
  <si>
    <t>4G</t>
  </si>
  <si>
    <t>LTE</t>
  </si>
  <si>
    <t>Time (no offset)</t>
  </si>
  <si>
    <t>Calculator (type in bits and time only)</t>
  </si>
  <si>
    <t>No image upload time (sec)</t>
  </si>
  <si>
    <t>&lt;- How long it actually took</t>
  </si>
  <si>
    <t>Projected Time (sec)</t>
  </si>
  <si>
    <t>Time Calculation Equation:</t>
  </si>
  <si>
    <t>Size (Kb) * 1 Mb/1000 Kb * 1 sec / (provided) Mb</t>
  </si>
  <si>
    <t>Xcode console (not on git)</t>
  </si>
  <si>
    <t>b to KB Equation:</t>
  </si>
  <si>
    <t>Size (b) * 1 KB / 8000 b</t>
  </si>
  <si>
    <t>KB to Kb Equation:</t>
  </si>
  <si>
    <t>Size (KB) * 8 b / 1 B</t>
  </si>
  <si>
    <t>Conversion Equations</t>
  </si>
  <si>
    <t>Current Bakkle Compression</t>
  </si>
  <si>
    <t>Average Image Sizes for JPEG Compression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</si>
</sst>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70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2FC804"/>
        <bgColor indexed="64"/>
      </patternFill>
    </fill>
    <fill>
      <patternFill patternType="solid">
        <fgColor rgb="FF2CC20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C2748"/>
        <bgColor indexed="64"/>
      </patternFill>
    </fill>
    <fill>
      <patternFill patternType="solid">
        <fgColor rgb="FFF8E109"/>
        <bgColor indexed="64"/>
      </patternFill>
    </fill>
    <fill>
      <patternFill patternType="solid">
        <fgColor rgb="FFF261FF"/>
        <bgColor indexed="64"/>
      </patternFill>
    </fill>
    <fill>
      <patternFill patternType="solid">
        <fgColor rgb="FF4378CB"/>
        <bgColor indexed="64"/>
      </patternFill>
    </fill>
    <fill>
      <patternFill patternType="solid">
        <fgColor rgb="FFF80038"/>
        <bgColor indexed="64"/>
      </patternFill>
    </fill>
    <fill>
      <patternFill patternType="solid">
        <fgColor rgb="FFEC3CFF"/>
        <bgColor indexed="64"/>
      </patternFill>
    </fill>
    <fill>
      <patternFill patternType="solid">
        <fgColor rgb="FFF6DE0E"/>
        <bgColor indexed="64"/>
      </patternFill>
    </fill>
    <fill>
      <patternFill patternType="solid">
        <fgColor rgb="FF2CC208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4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0" fontId="5" fillId="2" borderId="10" xfId="79" applyBorder="1"/>
    <xf numFmtId="0" fontId="5" fillId="2" borderId="6" xfId="79" applyBorder="1"/>
    <xf numFmtId="0" fontId="5" fillId="2" borderId="7" xfId="79" applyBorder="1"/>
    <xf numFmtId="0" fontId="5" fillId="2" borderId="5" xfId="79" applyBorder="1"/>
    <xf numFmtId="0" fontId="0" fillId="5" borderId="1" xfId="0" applyFill="1" applyBorder="1"/>
    <xf numFmtId="0" fontId="0" fillId="6" borderId="1" xfId="0" applyFill="1" applyBorder="1"/>
    <xf numFmtId="164" fontId="5" fillId="2" borderId="7" xfId="79" applyNumberFormat="1" applyBorder="1"/>
    <xf numFmtId="0" fontId="5" fillId="2" borderId="2" xfId="79" applyBorder="1"/>
    <xf numFmtId="0" fontId="5" fillId="2" borderId="0" xfId="79" applyBorder="1"/>
    <xf numFmtId="0" fontId="5" fillId="2" borderId="25" xfId="79" applyBorder="1"/>
    <xf numFmtId="0" fontId="5" fillId="2" borderId="27" xfId="79" applyBorder="1"/>
    <xf numFmtId="0" fontId="5" fillId="2" borderId="3" xfId="79" applyBorder="1"/>
    <xf numFmtId="0" fontId="5" fillId="2" borderId="17" xfId="79" applyBorder="1"/>
    <xf numFmtId="0" fontId="5" fillId="2" borderId="18" xfId="79" applyBorder="1"/>
    <xf numFmtId="0" fontId="4" fillId="5" borderId="1" xfId="0" applyFont="1" applyFill="1" applyBorder="1"/>
    <xf numFmtId="0" fontId="5" fillId="2" borderId="28" xfId="79" applyBorder="1"/>
    <xf numFmtId="0" fontId="5" fillId="2" borderId="33" xfId="79" applyBorder="1"/>
    <xf numFmtId="0" fontId="0" fillId="0" borderId="0" xfId="0" applyBorder="1" applyAlignment="1"/>
    <xf numFmtId="0" fontId="5" fillId="2" borderId="1" xfId="79" applyBorder="1"/>
    <xf numFmtId="0" fontId="0" fillId="7" borderId="17" xfId="0" applyFill="1" applyBorder="1"/>
    <xf numFmtId="0" fontId="0" fillId="9" borderId="17" xfId="0" applyFill="1" applyBorder="1"/>
    <xf numFmtId="0" fontId="0" fillId="10" borderId="17" xfId="0" applyFill="1" applyBorder="1"/>
    <xf numFmtId="0" fontId="0" fillId="8" borderId="19" xfId="0" applyFill="1" applyBorder="1"/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5" fillId="2" borderId="29" xfId="79" applyBorder="1"/>
    <xf numFmtId="0" fontId="1" fillId="4" borderId="9" xfId="81" applyBorder="1"/>
    <xf numFmtId="0" fontId="5" fillId="2" borderId="4" xfId="79" applyBorder="1" applyAlignment="1">
      <alignment horizontal="center"/>
    </xf>
    <xf numFmtId="0" fontId="5" fillId="2" borderId="18" xfId="79" applyBorder="1" applyAlignment="1">
      <alignment horizontal="center"/>
    </xf>
    <xf numFmtId="0" fontId="5" fillId="2" borderId="29" xfId="79" applyBorder="1" applyAlignment="1">
      <alignment horizontal="center"/>
    </xf>
    <xf numFmtId="0" fontId="5" fillId="2" borderId="37" xfId="79" applyBorder="1" applyAlignment="1">
      <alignment horizontal="center"/>
    </xf>
    <xf numFmtId="0" fontId="5" fillId="2" borderId="39" xfId="79" applyBorder="1" applyAlignment="1">
      <alignment horizontal="center"/>
    </xf>
    <xf numFmtId="0" fontId="5" fillId="2" borderId="40" xfId="79" applyBorder="1" applyAlignment="1">
      <alignment horizontal="center"/>
    </xf>
    <xf numFmtId="0" fontId="5" fillId="2" borderId="34" xfId="79" applyBorder="1" applyAlignment="1">
      <alignment horizontal="center"/>
    </xf>
    <xf numFmtId="0" fontId="5" fillId="2" borderId="8" xfId="79" applyBorder="1" applyAlignment="1">
      <alignment horizontal="center"/>
    </xf>
    <xf numFmtId="0" fontId="5" fillId="2" borderId="23" xfId="79" applyBorder="1" applyAlignment="1">
      <alignment horizontal="center"/>
    </xf>
    <xf numFmtId="0" fontId="5" fillId="2" borderId="22" xfId="79" applyBorder="1"/>
    <xf numFmtId="0" fontId="5" fillId="2" borderId="24" xfId="79" applyBorder="1"/>
    <xf numFmtId="0" fontId="5" fillId="2" borderId="39" xfId="79" applyBorder="1"/>
    <xf numFmtId="0" fontId="5" fillId="2" borderId="40" xfId="79" applyBorder="1"/>
    <xf numFmtId="0" fontId="5" fillId="2" borderId="41" xfId="79" applyBorder="1"/>
    <xf numFmtId="0" fontId="5" fillId="2" borderId="42" xfId="79" applyBorder="1"/>
    <xf numFmtId="0" fontId="5" fillId="2" borderId="26" xfId="79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5" borderId="43" xfId="0" applyFill="1" applyBorder="1" applyAlignment="1">
      <alignment horizontal="center"/>
    </xf>
    <xf numFmtId="0" fontId="0" fillId="14" borderId="6" xfId="0" applyFill="1" applyBorder="1"/>
    <xf numFmtId="0" fontId="0" fillId="13" borderId="6" xfId="0" applyFill="1" applyBorder="1"/>
    <xf numFmtId="0" fontId="0" fillId="12" borderId="7" xfId="0" applyFill="1" applyBorder="1"/>
    <xf numFmtId="0" fontId="0" fillId="14" borderId="38" xfId="0" applyFill="1" applyBorder="1"/>
    <xf numFmtId="0" fontId="0" fillId="13" borderId="38" xfId="0" applyFill="1" applyBorder="1"/>
    <xf numFmtId="0" fontId="0" fillId="12" borderId="44" xfId="0" applyFill="1" applyBorder="1"/>
    <xf numFmtId="0" fontId="0" fillId="13" borderId="12" xfId="0" applyFill="1" applyBorder="1"/>
    <xf numFmtId="0" fontId="0" fillId="15" borderId="35" xfId="0" applyFill="1" applyBorder="1" applyAlignment="1">
      <alignment horizontal="center"/>
    </xf>
    <xf numFmtId="0" fontId="0" fillId="15" borderId="37" xfId="0" applyFill="1" applyBorder="1" applyAlignment="1">
      <alignment horizontal="center"/>
    </xf>
    <xf numFmtId="0" fontId="0" fillId="11" borderId="10" xfId="0" applyFill="1" applyBorder="1"/>
    <xf numFmtId="0" fontId="0" fillId="11" borderId="36" xfId="0" applyFill="1" applyBorder="1"/>
    <xf numFmtId="0" fontId="5" fillId="2" borderId="34" xfId="79" applyBorder="1"/>
    <xf numFmtId="2" fontId="0" fillId="11" borderId="11" xfId="0" applyNumberFormat="1" applyFill="1" applyBorder="1"/>
    <xf numFmtId="2" fontId="0" fillId="14" borderId="12" xfId="0" applyNumberFormat="1" applyFill="1" applyBorder="1"/>
    <xf numFmtId="2" fontId="0" fillId="12" borderId="13" xfId="0" applyNumberFormat="1" applyFill="1" applyBorder="1"/>
    <xf numFmtId="170" fontId="5" fillId="2" borderId="10" xfId="79" applyNumberFormat="1" applyBorder="1"/>
    <xf numFmtId="170" fontId="5" fillId="2" borderId="6" xfId="79" applyNumberFormat="1" applyBorder="1"/>
    <xf numFmtId="170" fontId="5" fillId="2" borderId="7" xfId="79" applyNumberFormat="1" applyBorder="1"/>
    <xf numFmtId="170" fontId="5" fillId="2" borderId="5" xfId="79" applyNumberFormat="1" applyBorder="1"/>
    <xf numFmtId="0" fontId="0" fillId="15" borderId="9" xfId="0" applyFill="1" applyBorder="1"/>
    <xf numFmtId="164" fontId="0" fillId="15" borderId="9" xfId="0" applyNumberFormat="1" applyFill="1" applyBorder="1"/>
    <xf numFmtId="0" fontId="0" fillId="15" borderId="39" xfId="0" applyFill="1" applyBorder="1" applyAlignment="1">
      <alignment horizontal="center"/>
    </xf>
    <xf numFmtId="0" fontId="0" fillId="15" borderId="40" xfId="0" applyFill="1" applyBorder="1" applyAlignment="1">
      <alignment horizontal="center"/>
    </xf>
    <xf numFmtId="0" fontId="0" fillId="15" borderId="34" xfId="0" applyFill="1" applyBorder="1" applyAlignment="1">
      <alignment horizontal="center"/>
    </xf>
    <xf numFmtId="0" fontId="5" fillId="2" borderId="3" xfId="79" applyBorder="1" applyAlignment="1">
      <alignment horizontal="left"/>
    </xf>
    <xf numFmtId="0" fontId="5" fillId="2" borderId="3" xfId="79" applyBorder="1" applyAlignment="1">
      <alignment horizontal="left"/>
    </xf>
    <xf numFmtId="0" fontId="5" fillId="2" borderId="17" xfId="79" applyBorder="1" applyAlignment="1">
      <alignment horizontal="left"/>
    </xf>
    <xf numFmtId="0" fontId="5" fillId="2" borderId="19" xfId="79" applyBorder="1" applyAlignment="1">
      <alignment horizontal="left"/>
    </xf>
    <xf numFmtId="0" fontId="5" fillId="2" borderId="20" xfId="79" applyBorder="1" applyAlignment="1">
      <alignment horizontal="left"/>
    </xf>
    <xf numFmtId="0" fontId="5" fillId="2" borderId="21" xfId="79" applyBorder="1" applyAlignment="1">
      <alignment horizontal="left"/>
    </xf>
    <xf numFmtId="0" fontId="5" fillId="2" borderId="32" xfId="79" applyBorder="1" applyAlignment="1">
      <alignment horizontal="left"/>
    </xf>
    <xf numFmtId="0" fontId="5" fillId="2" borderId="28" xfId="79" applyBorder="1" applyAlignment="1">
      <alignment horizontal="left"/>
    </xf>
    <xf numFmtId="0" fontId="5" fillId="15" borderId="29" xfId="79" applyFill="1" applyBorder="1" applyAlignment="1">
      <alignment horizontal="center"/>
    </xf>
    <xf numFmtId="0" fontId="5" fillId="15" borderId="30" xfId="79" applyFill="1" applyBorder="1" applyAlignment="1">
      <alignment horizontal="center"/>
    </xf>
    <xf numFmtId="0" fontId="5" fillId="15" borderId="31" xfId="79" applyFill="1" applyBorder="1" applyAlignment="1">
      <alignment horizontal="center"/>
    </xf>
    <xf numFmtId="0" fontId="5" fillId="2" borderId="3" xfId="79" applyBorder="1" applyAlignment="1"/>
    <xf numFmtId="0" fontId="5" fillId="2" borderId="28" xfId="79" applyBorder="1" applyAlignment="1">
      <alignment horizontal="left"/>
    </xf>
    <xf numFmtId="0" fontId="5" fillId="2" borderId="28" xfId="79" applyBorder="1" applyAlignment="1"/>
    <xf numFmtId="170" fontId="0" fillId="7" borderId="3" xfId="0" applyNumberFormat="1" applyFill="1" applyBorder="1"/>
    <xf numFmtId="170" fontId="0" fillId="9" borderId="3" xfId="0" applyNumberFormat="1" applyFill="1" applyBorder="1"/>
    <xf numFmtId="170" fontId="0" fillId="10" borderId="3" xfId="0" applyNumberFormat="1" applyFill="1" applyBorder="1"/>
    <xf numFmtId="170" fontId="0" fillId="8" borderId="20" xfId="0" applyNumberFormat="1" applyFill="1" applyBorder="1"/>
    <xf numFmtId="170" fontId="5" fillId="2" borderId="31" xfId="79" applyNumberFormat="1" applyBorder="1"/>
    <xf numFmtId="170" fontId="6" fillId="3" borderId="31" xfId="80" applyNumberFormat="1" applyBorder="1"/>
    <xf numFmtId="170" fontId="1" fillId="4" borderId="1" xfId="81" applyNumberFormat="1" applyBorder="1"/>
    <xf numFmtId="0" fontId="5" fillId="2" borderId="14" xfId="79" applyBorder="1"/>
    <xf numFmtId="0" fontId="5" fillId="2" borderId="15" xfId="79" applyBorder="1"/>
    <xf numFmtId="0" fontId="5" fillId="2" borderId="16" xfId="79" applyBorder="1"/>
    <xf numFmtId="170" fontId="0" fillId="7" borderId="18" xfId="0" applyNumberFormat="1" applyFill="1" applyBorder="1"/>
    <xf numFmtId="170" fontId="0" fillId="9" borderId="18" xfId="0" applyNumberFormat="1" applyFill="1" applyBorder="1"/>
    <xf numFmtId="170" fontId="0" fillId="10" borderId="18" xfId="0" applyNumberFormat="1" applyFill="1" applyBorder="1"/>
    <xf numFmtId="170" fontId="0" fillId="8" borderId="21" xfId="0" applyNumberFormat="1" applyFill="1" applyBorder="1"/>
  </cellXfs>
  <cellStyles count="144">
    <cellStyle name="40% - Accent3" xfId="81" builtinId="39"/>
    <cellStyle name="Bad" xfId="8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Good" xfId="7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tabSelected="1" showRuler="0" workbookViewId="0">
      <selection activeCell="H64" sqref="H64"/>
    </sheetView>
  </sheetViews>
  <sheetFormatPr baseColWidth="10" defaultRowHeight="15" x14ac:dyDescent="0"/>
  <cols>
    <col min="1" max="1" width="16.33203125" bestFit="1" customWidth="1"/>
    <col min="2" max="4" width="12.6640625" customWidth="1"/>
    <col min="5" max="5" width="12.1640625" bestFit="1" customWidth="1"/>
    <col min="6" max="6" width="13" customWidth="1"/>
    <col min="7" max="9" width="12.6640625" customWidth="1"/>
    <col min="10" max="10" width="12.1640625" bestFit="1" customWidth="1"/>
    <col min="11" max="11" width="13.1640625" bestFit="1" customWidth="1"/>
    <col min="13" max="13" width="13.1640625" customWidth="1"/>
  </cols>
  <sheetData>
    <row r="1" spans="1:13" ht="16" thickBot="1">
      <c r="A1" s="53" t="s">
        <v>7</v>
      </c>
      <c r="B1" s="61"/>
      <c r="C1" s="61"/>
      <c r="D1" s="62"/>
    </row>
    <row r="2" spans="1:13" ht="16" thickBot="1">
      <c r="A2" s="22"/>
      <c r="B2" s="44" t="s">
        <v>5</v>
      </c>
      <c r="C2" s="22" t="s">
        <v>4</v>
      </c>
      <c r="D2" s="65" t="s">
        <v>6</v>
      </c>
    </row>
    <row r="3" spans="1:13">
      <c r="A3" s="63" t="s">
        <v>0</v>
      </c>
      <c r="B3" s="64">
        <v>0.85</v>
      </c>
      <c r="C3" s="63">
        <v>4.91</v>
      </c>
      <c r="D3" s="66">
        <v>9</v>
      </c>
    </row>
    <row r="4" spans="1:13">
      <c r="A4" s="54" t="s">
        <v>1</v>
      </c>
      <c r="B4" s="57">
        <v>0.56000000000000005</v>
      </c>
      <c r="C4" s="54">
        <v>0.97</v>
      </c>
      <c r="D4" s="67">
        <v>4.4000000000000004</v>
      </c>
    </row>
    <row r="5" spans="1:13">
      <c r="A5" s="55" t="s">
        <v>2</v>
      </c>
      <c r="B5" s="58">
        <v>1.44</v>
      </c>
      <c r="C5" s="55">
        <v>1.32</v>
      </c>
      <c r="D5" s="60">
        <v>3.02</v>
      </c>
    </row>
    <row r="6" spans="1:13" ht="16" thickBot="1">
      <c r="A6" s="56" t="s">
        <v>3</v>
      </c>
      <c r="B6" s="59">
        <v>0.75</v>
      </c>
      <c r="C6" s="56">
        <v>5.86</v>
      </c>
      <c r="D6" s="68">
        <v>8.5</v>
      </c>
    </row>
    <row r="8" spans="1:13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 t="s">
        <v>9</v>
      </c>
      <c r="B9" s="2"/>
      <c r="C9" s="2"/>
      <c r="D9" s="2"/>
      <c r="E9" s="2"/>
    </row>
    <row r="10" spans="1:13">
      <c r="A10" s="2" t="s">
        <v>10</v>
      </c>
      <c r="B10" s="2"/>
      <c r="C10" s="2"/>
      <c r="D10" s="2"/>
    </row>
    <row r="11" spans="1:13">
      <c r="A11" s="2" t="s">
        <v>11</v>
      </c>
      <c r="B11" s="2"/>
      <c r="C11" s="2"/>
      <c r="D11" s="2"/>
      <c r="E11" s="2"/>
      <c r="F11" s="2"/>
      <c r="G11" s="2"/>
      <c r="H11" s="2"/>
    </row>
    <row r="14" spans="1:13" ht="16" thickBo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6" thickBot="1">
      <c r="A15" s="75" t="s">
        <v>40</v>
      </c>
      <c r="B15" s="76"/>
      <c r="C15" s="76"/>
      <c r="D15" s="76"/>
      <c r="E15" s="76"/>
      <c r="F15" s="76"/>
      <c r="G15" s="76"/>
      <c r="H15" s="76"/>
      <c r="I15" s="76"/>
      <c r="J15" s="76"/>
      <c r="K15" s="77"/>
    </row>
    <row r="16" spans="1:13" ht="16" thickBot="1">
      <c r="A16" s="52"/>
      <c r="B16" s="73">
        <v>0.1</v>
      </c>
      <c r="C16" s="73">
        <v>0.2</v>
      </c>
      <c r="D16" s="73">
        <v>0.3</v>
      </c>
      <c r="E16" s="73">
        <v>0.4</v>
      </c>
      <c r="F16" s="73">
        <v>0.5</v>
      </c>
      <c r="G16" s="73">
        <v>0.6</v>
      </c>
      <c r="H16" s="73">
        <v>0.7</v>
      </c>
      <c r="I16" s="73">
        <v>0.8</v>
      </c>
      <c r="J16" s="73">
        <v>0.9</v>
      </c>
      <c r="K16" s="74">
        <v>1</v>
      </c>
    </row>
    <row r="17" spans="1:33">
      <c r="A17" s="7" t="s">
        <v>17</v>
      </c>
      <c r="B17" s="72">
        <f t="shared" ref="B17:K17" si="0">B18*8</f>
        <v>20.053290322580001</v>
      </c>
      <c r="C17" s="4">
        <f t="shared" si="0"/>
        <v>22.526</v>
      </c>
      <c r="D17" s="69">
        <f t="shared" si="0"/>
        <v>28.536870967741898</v>
      </c>
      <c r="E17" s="69">
        <f t="shared" si="0"/>
        <v>39.066903225806499</v>
      </c>
      <c r="F17" s="69">
        <f t="shared" si="0"/>
        <v>52.4162258064516</v>
      </c>
      <c r="G17" s="69">
        <f t="shared" si="0"/>
        <v>69.084322580645193</v>
      </c>
      <c r="H17" s="69">
        <f t="shared" si="0"/>
        <v>92.888516129032297</v>
      </c>
      <c r="I17" s="69">
        <f t="shared" si="0"/>
        <v>110.675838709677</v>
      </c>
      <c r="J17" s="69">
        <f t="shared" si="0"/>
        <v>140.022387096774</v>
      </c>
      <c r="K17" s="69">
        <f t="shared" si="0"/>
        <v>454.40393548387101</v>
      </c>
    </row>
    <row r="18" spans="1:33">
      <c r="A18" s="5" t="s">
        <v>18</v>
      </c>
      <c r="B18" s="70">
        <f>B19/$B24</f>
        <v>2.5066612903225001</v>
      </c>
      <c r="C18" s="70">
        <f>C19/B24</f>
        <v>2.81575</v>
      </c>
      <c r="D18" s="70">
        <f>D19/B24</f>
        <v>3.5671088709677372</v>
      </c>
      <c r="E18" s="70">
        <f>E19/B24</f>
        <v>4.8833629032258123</v>
      </c>
      <c r="F18" s="70">
        <f>F19/B24</f>
        <v>6.5520282258064499</v>
      </c>
      <c r="G18" s="70">
        <f>G19/B24</f>
        <v>8.6355403225806491</v>
      </c>
      <c r="H18" s="70">
        <f>H19/B24</f>
        <v>11.611064516129037</v>
      </c>
      <c r="I18" s="70">
        <f>I19/B24</f>
        <v>13.834479838709624</v>
      </c>
      <c r="J18" s="70">
        <f>J19/B24</f>
        <v>17.50279838709675</v>
      </c>
      <c r="K18" s="70">
        <f>K19/B24</f>
        <v>56.800491935483876</v>
      </c>
    </row>
    <row r="19" spans="1:33" ht="16" thickBot="1">
      <c r="A19" s="6" t="s">
        <v>16</v>
      </c>
      <c r="B19" s="71">
        <v>20053.29032258</v>
      </c>
      <c r="C19" s="71">
        <v>22526</v>
      </c>
      <c r="D19" s="71">
        <v>28536.870967741899</v>
      </c>
      <c r="E19" s="71">
        <v>39066.903225806498</v>
      </c>
      <c r="F19" s="71">
        <v>52416.225806451599</v>
      </c>
      <c r="G19" s="71">
        <v>69084.322580645196</v>
      </c>
      <c r="H19" s="71">
        <v>92888.516129032301</v>
      </c>
      <c r="I19" s="71">
        <v>110675.838709677</v>
      </c>
      <c r="J19" s="71">
        <v>140022.38709677401</v>
      </c>
      <c r="K19" s="71">
        <v>454403.93548387103</v>
      </c>
    </row>
    <row r="21" spans="1:33" ht="16" thickBot="1"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6" thickBot="1">
      <c r="A22" s="86" t="s">
        <v>38</v>
      </c>
      <c r="B22" s="87"/>
      <c r="C22" s="87"/>
      <c r="D22" s="87"/>
      <c r="E22" s="87"/>
      <c r="F22" s="88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>
      <c r="A23" s="84" t="s">
        <v>39</v>
      </c>
      <c r="B23" s="85"/>
      <c r="C23" s="90">
        <v>0.5</v>
      </c>
      <c r="D23" s="91"/>
      <c r="E23" s="19"/>
      <c r="F23" s="2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>
      <c r="A24" s="16" t="s">
        <v>19</v>
      </c>
      <c r="B24" s="15">
        <v>8000</v>
      </c>
      <c r="C24" s="79"/>
      <c r="D24" s="89"/>
      <c r="E24" s="15"/>
      <c r="F24" s="17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>
      <c r="A25" s="80" t="s">
        <v>34</v>
      </c>
      <c r="B25" s="78" t="s">
        <v>35</v>
      </c>
      <c r="C25" s="78"/>
      <c r="D25" s="79"/>
      <c r="E25" s="15"/>
      <c r="F25" s="1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>
      <c r="A26" s="80" t="s">
        <v>36</v>
      </c>
      <c r="B26" s="78" t="s">
        <v>37</v>
      </c>
      <c r="C26" s="78"/>
      <c r="D26" s="79"/>
      <c r="E26" s="15"/>
      <c r="F26" s="17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6" thickBot="1">
      <c r="A27" s="81" t="s">
        <v>31</v>
      </c>
      <c r="B27" s="82"/>
      <c r="C27" s="82" t="s">
        <v>32</v>
      </c>
      <c r="D27" s="82"/>
      <c r="E27" s="82"/>
      <c r="F27" s="8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6" thickBot="1"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6" thickBot="1">
      <c r="A29" s="48" t="s">
        <v>0</v>
      </c>
      <c r="F29" s="49" t="s">
        <v>3</v>
      </c>
    </row>
    <row r="30" spans="1:33" ht="16" thickBot="1">
      <c r="A30" s="9" t="s">
        <v>12</v>
      </c>
      <c r="B30" s="9" t="s">
        <v>13</v>
      </c>
      <c r="C30" s="9" t="s">
        <v>14</v>
      </c>
      <c r="D30" s="9" t="s">
        <v>15</v>
      </c>
      <c r="F30" s="18" t="s">
        <v>12</v>
      </c>
      <c r="G30" s="18" t="s">
        <v>13</v>
      </c>
      <c r="H30" s="18" t="s">
        <v>14</v>
      </c>
      <c r="I30" s="18" t="s">
        <v>15</v>
      </c>
    </row>
    <row r="31" spans="1:33">
      <c r="A31" s="4">
        <v>0.1</v>
      </c>
      <c r="B31" s="69">
        <f>($B17/1000)/B3</f>
        <v>2.3592106261858824E-2</v>
      </c>
      <c r="C31" s="69">
        <f>(B17/1000)/C3</f>
        <v>4.0841731817881869E-3</v>
      </c>
      <c r="D31" s="69">
        <f>(B17/1000)/D3</f>
        <v>2.2281433691755553E-3</v>
      </c>
      <c r="F31" s="4">
        <v>0.1</v>
      </c>
      <c r="G31" s="69">
        <f>(B17/1000)/B6</f>
        <v>2.6737720430106665E-2</v>
      </c>
      <c r="H31" s="69">
        <f>(B17/1000)/C6</f>
        <v>3.4220631949795216E-3</v>
      </c>
      <c r="I31" s="69">
        <f>(B17/1000)/D6</f>
        <v>2.3592106261858823E-3</v>
      </c>
    </row>
    <row r="32" spans="1:33">
      <c r="A32" s="5">
        <v>0.2</v>
      </c>
      <c r="B32" s="70">
        <f>($C17/1000)/B3</f>
        <v>2.6501176470588236E-2</v>
      </c>
      <c r="C32" s="70">
        <f>(C17/1000)/C3</f>
        <v>4.5877800407331977E-3</v>
      </c>
      <c r="D32" s="70">
        <f>(C17/1000)/D3</f>
        <v>2.5028888888888891E-3</v>
      </c>
      <c r="F32" s="5">
        <v>0.2</v>
      </c>
      <c r="G32" s="70">
        <f>(C17/1000)/B6</f>
        <v>3.0034666666666668E-2</v>
      </c>
      <c r="H32" s="70">
        <f>(C17/1000)/C6</f>
        <v>3.844027303754266E-3</v>
      </c>
      <c r="I32" s="70">
        <f>(C17/1000)/D6</f>
        <v>2.6501176470588236E-3</v>
      </c>
    </row>
    <row r="33" spans="1:9">
      <c r="A33" s="5">
        <v>0.3</v>
      </c>
      <c r="B33" s="70">
        <f>($D17/1000)/B3</f>
        <v>3.3572789373813999E-2</v>
      </c>
      <c r="C33" s="70">
        <f>(D17/1000)/C3</f>
        <v>5.8119900137967211E-3</v>
      </c>
      <c r="D33" s="70">
        <f>(D17/1000)/D3</f>
        <v>3.1707634408602112E-3</v>
      </c>
      <c r="F33" s="5">
        <v>0.3</v>
      </c>
      <c r="G33" s="70">
        <f>(D17/1000)/B6</f>
        <v>3.8049161290322535E-2</v>
      </c>
      <c r="H33" s="70">
        <f>(D17/1000)/C6</f>
        <v>4.8697732026863304E-3</v>
      </c>
      <c r="I33" s="70">
        <f>(D17/1000)/D6</f>
        <v>3.3572789373813999E-3</v>
      </c>
    </row>
    <row r="34" spans="1:9">
      <c r="A34" s="5">
        <v>0.4</v>
      </c>
      <c r="B34" s="70">
        <f>($E17/1000)/B3</f>
        <v>4.596106261859588E-2</v>
      </c>
      <c r="C34" s="70">
        <f>(E17/1000)/C3</f>
        <v>7.9565994349911403E-3</v>
      </c>
      <c r="D34" s="70">
        <f>(E17/1000)/D3</f>
        <v>4.3407670250896107E-3</v>
      </c>
      <c r="F34" s="5">
        <v>0.4</v>
      </c>
      <c r="G34" s="70">
        <f>(E17/1000)/B6</f>
        <v>5.2089204301075331E-2</v>
      </c>
      <c r="H34" s="70">
        <f>(E17/1000)/C6</f>
        <v>6.6667070351205627E-3</v>
      </c>
      <c r="I34" s="70">
        <f>(E17/1000)/D6</f>
        <v>4.5961062618595878E-3</v>
      </c>
    </row>
    <row r="35" spans="1:9">
      <c r="A35" s="5">
        <v>0.5</v>
      </c>
      <c r="B35" s="70">
        <f>($F17/1000)/B3</f>
        <v>6.1666148007590113E-2</v>
      </c>
      <c r="C35" s="70">
        <f>(F17/1000)/C3</f>
        <v>1.0675402404572626E-2</v>
      </c>
      <c r="D35" s="70">
        <f>(F17/1000)/D3</f>
        <v>5.8240250896057326E-3</v>
      </c>
      <c r="F35" s="5">
        <v>0.5</v>
      </c>
      <c r="G35" s="70">
        <f>(F17/1000)/B6</f>
        <v>6.9888301075268791E-2</v>
      </c>
      <c r="H35" s="70">
        <f>(F17/1000)/C6</f>
        <v>8.9447484311350849E-3</v>
      </c>
      <c r="I35" s="70">
        <f>(F17/1000)/D6</f>
        <v>6.1666148007590111E-3</v>
      </c>
    </row>
    <row r="36" spans="1:9">
      <c r="A36" s="5">
        <v>0.6</v>
      </c>
      <c r="B36" s="70">
        <f>($G17/1000)/B3</f>
        <v>8.1275673624288461E-2</v>
      </c>
      <c r="C36" s="70">
        <f>(G17/1000)/C3</f>
        <v>1.4070126798502074E-2</v>
      </c>
      <c r="D36" s="70">
        <f>(G17/1000)/D3</f>
        <v>7.6760358422939094E-3</v>
      </c>
      <c r="F36" s="5">
        <v>0.6</v>
      </c>
      <c r="G36" s="70">
        <f>(G17/1000)/B6</f>
        <v>9.2112430107526913E-2</v>
      </c>
      <c r="H36" s="70">
        <f>(G17/1000)/C6</f>
        <v>1.1789133546185186E-2</v>
      </c>
      <c r="I36" s="70">
        <f>(G17/1000)/D6</f>
        <v>8.1275673624288461E-3</v>
      </c>
    </row>
    <row r="37" spans="1:9">
      <c r="A37" s="5">
        <v>0.7</v>
      </c>
      <c r="B37" s="70">
        <f>($H17/1000)/B3</f>
        <v>0.10928060721062624</v>
      </c>
      <c r="C37" s="70">
        <f>(H17/1000)/C3</f>
        <v>1.891823139084161E-2</v>
      </c>
      <c r="D37" s="70">
        <f>(H17/1000)/D3</f>
        <v>1.0320946236559145E-2</v>
      </c>
      <c r="F37" s="5">
        <v>0.7</v>
      </c>
      <c r="G37" s="70">
        <f>(H17/1000)/B6</f>
        <v>0.12385135483870974</v>
      </c>
      <c r="H37" s="70">
        <f>(H17/1000)/C6</f>
        <v>1.585128261587582E-2</v>
      </c>
      <c r="I37" s="70">
        <f>(H17/1000)/D6</f>
        <v>1.0928060721062624E-2</v>
      </c>
    </row>
    <row r="38" spans="1:9">
      <c r="A38" s="5">
        <v>0.8</v>
      </c>
      <c r="B38" s="70">
        <f>($I17/1000)/B3</f>
        <v>0.13020686907020823</v>
      </c>
      <c r="C38" s="70">
        <f>($I17/1000)/C3</f>
        <v>2.2540904014190833E-2</v>
      </c>
      <c r="D38" s="70">
        <f>($I17/1000)/D3</f>
        <v>1.2297315412186333E-2</v>
      </c>
      <c r="F38" s="5">
        <v>0.8</v>
      </c>
      <c r="G38" s="70">
        <f>($I17/1000)/B6</f>
        <v>0.14756778494623599</v>
      </c>
      <c r="H38" s="70">
        <f>($I17/1000)/C6</f>
        <v>1.8886661895849317E-2</v>
      </c>
      <c r="I38" s="70">
        <f>($I17/1000)/D6</f>
        <v>1.3020686907020823E-2</v>
      </c>
    </row>
    <row r="39" spans="1:9">
      <c r="A39" s="5">
        <v>0.9</v>
      </c>
      <c r="B39" s="70">
        <f>($J17/1000)/B3</f>
        <v>0.16473222011385177</v>
      </c>
      <c r="C39" s="70">
        <f>($J17/1000)/C3</f>
        <v>2.8517797779383708E-2</v>
      </c>
      <c r="D39" s="70">
        <f>($J17/1000)/D3</f>
        <v>1.5558043010752667E-2</v>
      </c>
      <c r="F39" s="5">
        <v>0.9</v>
      </c>
      <c r="G39" s="70">
        <f>($J17/1000)/B6</f>
        <v>0.18669651612903201</v>
      </c>
      <c r="H39" s="70">
        <f>($J17/1000)/C6</f>
        <v>2.3894605306616724E-2</v>
      </c>
      <c r="I39" s="70">
        <f>($J17/1000)/D6</f>
        <v>1.6473222011385177E-2</v>
      </c>
    </row>
    <row r="40" spans="1:9" ht="16" thickBot="1">
      <c r="A40" s="10">
        <v>1</v>
      </c>
      <c r="B40" s="71">
        <f>($K17/1000)/B3</f>
        <v>0.53459286527514238</v>
      </c>
      <c r="C40" s="71">
        <f>($K17/1000)/C3</f>
        <v>9.2546626371460494E-2</v>
      </c>
      <c r="D40" s="71">
        <f>($K17/1000)/D3</f>
        <v>5.0489326164874559E-2</v>
      </c>
      <c r="F40" s="10">
        <v>1</v>
      </c>
      <c r="G40" s="71">
        <f>($K17/1000)/B6</f>
        <v>0.60587191397849471</v>
      </c>
      <c r="H40" s="71">
        <f>($K17/1000)/C6</f>
        <v>7.7543333700319281E-2</v>
      </c>
      <c r="I40" s="71">
        <f>($K17/1000)/D6</f>
        <v>5.3459286527514242E-2</v>
      </c>
    </row>
    <row r="41" spans="1:9" ht="16" thickBot="1"/>
    <row r="42" spans="1:9" ht="16" thickBot="1">
      <c r="A42" s="51" t="s">
        <v>1</v>
      </c>
      <c r="F42" s="50" t="s">
        <v>2</v>
      </c>
    </row>
    <row r="43" spans="1:9" ht="16" thickBot="1">
      <c r="A43" s="8" t="s">
        <v>12</v>
      </c>
      <c r="B43" s="8" t="s">
        <v>13</v>
      </c>
      <c r="C43" s="8" t="s">
        <v>14</v>
      </c>
      <c r="D43" s="8" t="s">
        <v>15</v>
      </c>
      <c r="F43" s="18" t="s">
        <v>12</v>
      </c>
      <c r="G43" s="18" t="s">
        <v>13</v>
      </c>
      <c r="H43" s="18" t="s">
        <v>14</v>
      </c>
      <c r="I43" s="18" t="s">
        <v>15</v>
      </c>
    </row>
    <row r="44" spans="1:9">
      <c r="A44" s="4">
        <v>0.1</v>
      </c>
      <c r="B44" s="69">
        <f>($B17/1000)/B4</f>
        <v>3.5809447004607135E-2</v>
      </c>
      <c r="C44" s="69">
        <f>($B17/1000)/C4</f>
        <v>2.0673495177917525E-2</v>
      </c>
      <c r="D44" s="69">
        <f>($B17/1000)/D4</f>
        <v>4.5575659824045444E-3</v>
      </c>
      <c r="F44" s="4">
        <v>0.1</v>
      </c>
      <c r="G44" s="69">
        <f>($B17/1000)/B5</f>
        <v>1.3925896057347223E-2</v>
      </c>
      <c r="H44" s="69">
        <f>($B17/1000)/C5</f>
        <v>1.519188660801515E-2</v>
      </c>
      <c r="I44" s="69">
        <f>($B17/1000)/D5</f>
        <v>6.6401623584701986E-3</v>
      </c>
    </row>
    <row r="45" spans="1:9">
      <c r="A45" s="5">
        <v>0.2</v>
      </c>
      <c r="B45" s="70">
        <f>($C17/1000)/B4</f>
        <v>4.0224999999999997E-2</v>
      </c>
      <c r="C45" s="70">
        <f>($C17/1000)/C4</f>
        <v>2.3222680412371136E-2</v>
      </c>
      <c r="D45" s="70">
        <f>($C17/1000)/D4</f>
        <v>5.1195454545454547E-3</v>
      </c>
      <c r="F45" s="5">
        <v>0.2</v>
      </c>
      <c r="G45" s="70">
        <f>($C17/1000)/B5</f>
        <v>1.5643055555555556E-2</v>
      </c>
      <c r="H45" s="70">
        <f>($C17/1000)/C5</f>
        <v>1.7065151515151516E-2</v>
      </c>
      <c r="I45" s="70">
        <f>($C17/1000)/D5</f>
        <v>7.458940397350994E-3</v>
      </c>
    </row>
    <row r="46" spans="1:9">
      <c r="A46" s="5">
        <v>0.3</v>
      </c>
      <c r="B46" s="70">
        <f>($D17/1000)/B4</f>
        <v>5.0958698156681956E-2</v>
      </c>
      <c r="C46" s="70">
        <f>($D17/1000)/C4</f>
        <v>2.9419454605919486E-2</v>
      </c>
      <c r="D46" s="70">
        <f>($D17/1000)/D4</f>
        <v>6.4856524926686131E-3</v>
      </c>
      <c r="F46" s="5">
        <v>0.3</v>
      </c>
      <c r="G46" s="70">
        <f>($D17/1000)/B5</f>
        <v>1.9817271505376318E-2</v>
      </c>
      <c r="H46" s="70">
        <f>($D17/1000)/C5</f>
        <v>2.1618841642228711E-2</v>
      </c>
      <c r="I46" s="70">
        <f>($D17/1000)/D5</f>
        <v>9.4492950224310916E-3</v>
      </c>
    </row>
    <row r="47" spans="1:9">
      <c r="A47" s="5">
        <v>0.4</v>
      </c>
      <c r="B47" s="70">
        <f>($E17/1000)/B4</f>
        <v>6.9762327188940168E-2</v>
      </c>
      <c r="C47" s="70">
        <f>($E17/1000)/C4</f>
        <v>4.0275157964748967E-2</v>
      </c>
      <c r="D47" s="70">
        <f>($E17/1000)/D4</f>
        <v>8.8788416422287495E-3</v>
      </c>
      <c r="F47" s="5">
        <v>0.4</v>
      </c>
      <c r="G47" s="70">
        <f>($E17/1000)/B5</f>
        <v>2.7129793906810071E-2</v>
      </c>
      <c r="H47" s="70">
        <f>($E17/1000)/C5</f>
        <v>2.9596138807429163E-2</v>
      </c>
      <c r="I47" s="70">
        <f>($E17/1000)/D5</f>
        <v>1.2936060670796853E-2</v>
      </c>
    </row>
    <row r="48" spans="1:9">
      <c r="A48" s="5">
        <v>0.5</v>
      </c>
      <c r="B48" s="70">
        <f>($F17/1000)/B4</f>
        <v>9.3600403225806414E-2</v>
      </c>
      <c r="C48" s="70">
        <f>($F17/1000)/C4</f>
        <v>5.4037346192218144E-2</v>
      </c>
      <c r="D48" s="70">
        <f>($F17/1000)/D4</f>
        <v>1.1912778592375361E-2</v>
      </c>
      <c r="F48" s="5">
        <v>0.5</v>
      </c>
      <c r="G48" s="70">
        <f>($F17/1000)/B5</f>
        <v>3.6400156810035833E-2</v>
      </c>
      <c r="H48" s="70">
        <f>($F17/1000)/C5</f>
        <v>3.9709261974584541E-2</v>
      </c>
      <c r="I48" s="70">
        <f>($F17/1000)/D5</f>
        <v>1.7356366161076688E-2</v>
      </c>
    </row>
    <row r="49" spans="1:9">
      <c r="A49" s="5">
        <v>0.6</v>
      </c>
      <c r="B49" s="70">
        <f>($G17/1000)/B4</f>
        <v>0.12336486175115211</v>
      </c>
      <c r="C49" s="70">
        <f>($G17/1000)/C4</f>
        <v>7.1220951114067205E-2</v>
      </c>
      <c r="D49" s="70">
        <f>($G17/1000)/D4</f>
        <v>1.5700982404692088E-2</v>
      </c>
      <c r="F49" s="5">
        <v>0.6</v>
      </c>
      <c r="G49" s="70">
        <f>($G17/1000)/B5</f>
        <v>4.7975224014336938E-2</v>
      </c>
      <c r="H49" s="70">
        <f>($G17/1000)/C5</f>
        <v>5.2336608015640294E-2</v>
      </c>
      <c r="I49" s="70">
        <f>($G17/1000)/D5</f>
        <v>2.2875603503524897E-2</v>
      </c>
    </row>
    <row r="50" spans="1:9">
      <c r="A50" s="5">
        <v>0.7</v>
      </c>
      <c r="B50" s="70">
        <f>($H17/1000)/B4</f>
        <v>0.1658723502304148</v>
      </c>
      <c r="C50" s="70">
        <f>($H17/1000)/C4</f>
        <v>9.5761356834053929E-2</v>
      </c>
      <c r="D50" s="70">
        <f>($H17/1000)/D4</f>
        <v>2.1111026392961887E-2</v>
      </c>
      <c r="F50" s="5">
        <v>0.7</v>
      </c>
      <c r="G50" s="70">
        <f>($H17/1000)/B5</f>
        <v>6.4505913978494658E-2</v>
      </c>
      <c r="H50" s="70">
        <f>($H17/1000)/C5</f>
        <v>7.0370087976539625E-2</v>
      </c>
      <c r="I50" s="70">
        <f>($H17/1000)/D5</f>
        <v>3.0757786797692817E-2</v>
      </c>
    </row>
    <row r="51" spans="1:9">
      <c r="A51" s="5">
        <v>0.8</v>
      </c>
      <c r="B51" s="70">
        <f>($I17/1000)/B4</f>
        <v>0.19763542626728034</v>
      </c>
      <c r="C51" s="70">
        <f>($I17/1000)/C4</f>
        <v>0.11409880279348145</v>
      </c>
      <c r="D51" s="70">
        <f>($I17/1000)/D4</f>
        <v>2.5153599706744769E-2</v>
      </c>
      <c r="F51" s="5">
        <v>0.8</v>
      </c>
      <c r="G51" s="70">
        <f>($I17/1000)/B5</f>
        <v>7.6858221326164586E-2</v>
      </c>
      <c r="H51" s="70">
        <f>($I17/1000)/C5</f>
        <v>8.3845332355815899E-2</v>
      </c>
      <c r="I51" s="70">
        <f>($I17/1000)/D5</f>
        <v>3.6647628711813575E-2</v>
      </c>
    </row>
    <row r="52" spans="1:9">
      <c r="A52" s="5">
        <v>0.9</v>
      </c>
      <c r="B52" s="70">
        <f>($J17/1000)/B4</f>
        <v>0.25003997695852498</v>
      </c>
      <c r="C52" s="70">
        <f>($J17/1000)/C4</f>
        <v>0.14435297638842681</v>
      </c>
      <c r="D52" s="70">
        <f>($J17/1000)/D4</f>
        <v>3.1823269794721359E-2</v>
      </c>
      <c r="F52" s="5">
        <v>0.9</v>
      </c>
      <c r="G52" s="70">
        <f>($J17/1000)/B5</f>
        <v>9.7237768817204168E-2</v>
      </c>
      <c r="H52" s="70">
        <f>($J17/1000)/C5</f>
        <v>0.10607756598240455</v>
      </c>
      <c r="I52" s="70">
        <f>($J17/1000)/D5</f>
        <v>4.6365028839991392E-2</v>
      </c>
    </row>
    <row r="53" spans="1:9" ht="16" thickBot="1">
      <c r="A53" s="10">
        <v>1</v>
      </c>
      <c r="B53" s="71">
        <f>($K17/1000)/B4</f>
        <v>0.81143559907834106</v>
      </c>
      <c r="C53" s="71">
        <f>($K17/1000)/C4</f>
        <v>0.46845766544728973</v>
      </c>
      <c r="D53" s="71">
        <f>($K17/1000)/D4</f>
        <v>0.10327362170087977</v>
      </c>
      <c r="F53" s="10">
        <v>1</v>
      </c>
      <c r="G53" s="71">
        <f>($K17/1000)/B5</f>
        <v>0.31555828853046602</v>
      </c>
      <c r="H53" s="71">
        <f>($K17/1000)/C5</f>
        <v>0.34424540566959927</v>
      </c>
      <c r="I53" s="71">
        <f>($K17/1000)/D5</f>
        <v>0.15046487929929506</v>
      </c>
    </row>
    <row r="55" spans="1:9" ht="16" thickBot="1"/>
    <row r="56" spans="1:9" ht="16" thickBot="1">
      <c r="A56" s="27" t="s">
        <v>27</v>
      </c>
      <c r="B56" s="28"/>
      <c r="C56" s="28"/>
      <c r="D56" s="29"/>
    </row>
    <row r="57" spans="1:9" ht="16" thickBot="1">
      <c r="A57" s="22" t="s">
        <v>16</v>
      </c>
      <c r="B57" s="31">
        <v>35405</v>
      </c>
      <c r="C57" s="39" t="s">
        <v>33</v>
      </c>
      <c r="D57" s="40"/>
    </row>
    <row r="58" spans="1:9" ht="16" thickBot="1">
      <c r="A58" s="22" t="s">
        <v>26</v>
      </c>
      <c r="B58" s="98">
        <v>1.9722490310668901</v>
      </c>
      <c r="C58" s="32" t="s">
        <v>29</v>
      </c>
      <c r="D58" s="33"/>
      <c r="E58" s="21"/>
    </row>
    <row r="59" spans="1:9" ht="16" thickBot="1">
      <c r="A59" s="11"/>
      <c r="B59" s="12"/>
      <c r="C59" s="45"/>
      <c r="D59" s="46"/>
    </row>
    <row r="60" spans="1:9" ht="16" thickBot="1">
      <c r="A60" s="30" t="s">
        <v>17</v>
      </c>
      <c r="B60" s="96">
        <f>B57/B24*8</f>
        <v>35.405000000000001</v>
      </c>
      <c r="C60" s="47"/>
      <c r="D60" s="14"/>
    </row>
    <row r="61" spans="1:9" ht="16" thickBot="1">
      <c r="A61" s="30" t="s">
        <v>18</v>
      </c>
      <c r="B61" s="96">
        <f>B57/B24</f>
        <v>4.4256250000000001</v>
      </c>
      <c r="C61" s="34" t="s">
        <v>28</v>
      </c>
      <c r="D61" s="35"/>
      <c r="E61" s="3"/>
    </row>
    <row r="62" spans="1:9" ht="16" thickBot="1">
      <c r="A62" s="30" t="s">
        <v>20</v>
      </c>
      <c r="B62" s="96">
        <f>B58-D62</f>
        <v>1.7094370126724201</v>
      </c>
      <c r="C62" s="41"/>
      <c r="D62" s="71">
        <v>0.26281201839446999</v>
      </c>
    </row>
    <row r="63" spans="1:9" ht="16" thickBot="1">
      <c r="A63" s="30" t="s">
        <v>22</v>
      </c>
      <c r="B63" s="97">
        <f>B60/B62</f>
        <v>20.711497257597212</v>
      </c>
      <c r="C63" s="11"/>
      <c r="D63" s="42"/>
    </row>
    <row r="64" spans="1:9" ht="16" thickBot="1">
      <c r="A64" s="30" t="s">
        <v>21</v>
      </c>
      <c r="B64" s="97">
        <f>B61/B62</f>
        <v>2.5889371571996516</v>
      </c>
      <c r="C64" s="11"/>
      <c r="D64" s="13"/>
    </row>
    <row r="65" spans="1:4" ht="16" thickBot="1">
      <c r="A65" s="43"/>
      <c r="B65" s="44"/>
      <c r="C65" s="12"/>
      <c r="D65" s="14"/>
    </row>
    <row r="66" spans="1:4" ht="16" thickBot="1">
      <c r="A66" s="36" t="s">
        <v>30</v>
      </c>
      <c r="B66" s="37"/>
      <c r="C66" s="37"/>
      <c r="D66" s="38"/>
    </row>
    <row r="67" spans="1:4">
      <c r="A67" s="99"/>
      <c r="B67" s="100" t="s">
        <v>23</v>
      </c>
      <c r="C67" s="100" t="s">
        <v>24</v>
      </c>
      <c r="D67" s="101" t="s">
        <v>25</v>
      </c>
    </row>
    <row r="68" spans="1:4">
      <c r="A68" s="23" t="s">
        <v>0</v>
      </c>
      <c r="B68" s="92">
        <f>($B60/1000) / B3</f>
        <v>4.1652941176470587E-2</v>
      </c>
      <c r="C68" s="92">
        <f>($B60/1000) / C3</f>
        <v>7.2107942973523419E-3</v>
      </c>
      <c r="D68" s="102">
        <f>($B60/1000) / D3</f>
        <v>3.9338888888888887E-3</v>
      </c>
    </row>
    <row r="69" spans="1:4">
      <c r="A69" s="24" t="s">
        <v>1</v>
      </c>
      <c r="B69" s="93">
        <f>($B60/1000)/B4</f>
        <v>6.3223214285714271E-2</v>
      </c>
      <c r="C69" s="93">
        <f>($B60/1000)/C4</f>
        <v>3.6499999999999998E-2</v>
      </c>
      <c r="D69" s="103">
        <f>($B60/1000)/D4</f>
        <v>8.0465909090909078E-3</v>
      </c>
    </row>
    <row r="70" spans="1:4">
      <c r="A70" s="25" t="s">
        <v>2</v>
      </c>
      <c r="B70" s="94">
        <f>($B60/1000)/B5</f>
        <v>2.4586805555555556E-2</v>
      </c>
      <c r="C70" s="94">
        <f>($B60/1000)/C5</f>
        <v>2.6821969696969695E-2</v>
      </c>
      <c r="D70" s="104">
        <f>($B60/1000)/D5</f>
        <v>1.1723509933774834E-2</v>
      </c>
    </row>
    <row r="71" spans="1:4" ht="16" thickBot="1">
      <c r="A71" s="26" t="s">
        <v>3</v>
      </c>
      <c r="B71" s="95">
        <f>($B60/1000)/B6</f>
        <v>4.7206666666666668E-2</v>
      </c>
      <c r="C71" s="95">
        <f>($B60/1000)/C6</f>
        <v>6.0418088737201362E-3</v>
      </c>
      <c r="D71" s="105">
        <f>($B60/1000)/D6</f>
        <v>4.1652941176470587E-3</v>
      </c>
    </row>
  </sheetData>
  <mergeCells count="17">
    <mergeCell ref="A66:D66"/>
    <mergeCell ref="C27:F27"/>
    <mergeCell ref="C57:D57"/>
    <mergeCell ref="A27:B27"/>
    <mergeCell ref="B25:C25"/>
    <mergeCell ref="B26:C26"/>
    <mergeCell ref="A22:F22"/>
    <mergeCell ref="A23:B23"/>
    <mergeCell ref="A8:M8"/>
    <mergeCell ref="A1:D1"/>
    <mergeCell ref="A9:E9"/>
    <mergeCell ref="A11:H11"/>
    <mergeCell ref="C61:D61"/>
    <mergeCell ref="C58:D58"/>
    <mergeCell ref="A56:D56"/>
    <mergeCell ref="A15:K15"/>
    <mergeCell ref="A10:D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Roes-Hulman Ventures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</dc:creator>
  <cp:lastModifiedBy>Patrick Barr</cp:lastModifiedBy>
  <dcterms:created xsi:type="dcterms:W3CDTF">2015-06-29T12:33:27Z</dcterms:created>
  <dcterms:modified xsi:type="dcterms:W3CDTF">2015-06-30T14:18:07Z</dcterms:modified>
</cp:coreProperties>
</file>