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atural Resources\Natural Resources\Water Quality\Beach Testing &amp; Treatments\Results summary - SS &amp; GM\"/>
    </mc:Choice>
  </mc:AlternateContent>
  <xr:revisionPtr revIDLastSave="0" documentId="13_ncr:1_{6F84AAF0-53DC-4531-B87A-ED6457810322}" xr6:coauthVersionLast="36" xr6:coauthVersionMax="36" xr10:uidLastSave="{00000000-0000-0000-0000-000000000000}"/>
  <bookViews>
    <workbookView xWindow="-90" yWindow="-30" windowWidth="23280" windowHeight="11025" xr2:uid="{00000000-000D-0000-FFFF-FFFF00000000}"/>
  </bookViews>
  <sheets>
    <sheet name="2024" sheetId="18" r:id="rId1"/>
    <sheet name="2023" sheetId="17" r:id="rId2"/>
    <sheet name="2022" sheetId="16" r:id="rId3"/>
    <sheet name="2021" sheetId="15" r:id="rId4"/>
    <sheet name="2020" sheetId="14" r:id="rId5"/>
    <sheet name="2019" sheetId="13" r:id="rId6"/>
    <sheet name="2018" sheetId="12" r:id="rId7"/>
    <sheet name="2017" sheetId="11" r:id="rId8"/>
    <sheet name="2016" sheetId="10" r:id="rId9"/>
    <sheet name="2015" sheetId="9" r:id="rId10"/>
    <sheet name="2014" sheetId="8" r:id="rId11"/>
    <sheet name="2013" sheetId="7" r:id="rId12"/>
    <sheet name="2012" sheetId="6" r:id="rId13"/>
    <sheet name="2011" sheetId="5" r:id="rId14"/>
    <sheet name="2010" sheetId="4" r:id="rId15"/>
    <sheet name="2008" sheetId="3" r:id="rId16"/>
    <sheet name="2007" sheetId="2" r:id="rId17"/>
    <sheet name="2006" sheetId="1" r:id="rId18"/>
  </sheets>
  <calcPr calcId="191029"/>
</workbook>
</file>

<file path=xl/calcChain.xml><?xml version="1.0" encoding="utf-8"?>
<calcChain xmlns="http://schemas.openxmlformats.org/spreadsheetml/2006/main">
  <c r="F10" i="18" l="1"/>
  <c r="F12" i="17" l="1"/>
  <c r="F10" i="17"/>
  <c r="J20" i="18" l="1"/>
  <c r="H20" i="18"/>
  <c r="G20" i="18"/>
  <c r="F20" i="18"/>
  <c r="J19" i="18"/>
  <c r="H19" i="18"/>
  <c r="G19" i="18"/>
  <c r="F19" i="18"/>
  <c r="J18" i="18"/>
  <c r="H18" i="18"/>
  <c r="G18" i="18"/>
  <c r="F18" i="18"/>
  <c r="J17" i="18"/>
  <c r="H17" i="18"/>
  <c r="G17" i="18"/>
  <c r="F17" i="18"/>
  <c r="J16" i="18"/>
  <c r="H16" i="18"/>
  <c r="G16" i="18"/>
  <c r="F16" i="18"/>
  <c r="J15" i="18"/>
  <c r="H15" i="18"/>
  <c r="G15" i="18"/>
  <c r="F15" i="18"/>
  <c r="J14" i="18"/>
  <c r="H14" i="18"/>
  <c r="G14" i="18"/>
  <c r="F14" i="18"/>
  <c r="J13" i="18"/>
  <c r="H13" i="18"/>
  <c r="G13" i="18"/>
  <c r="F13" i="18"/>
  <c r="J12" i="18"/>
  <c r="H12" i="18"/>
  <c r="G12" i="18"/>
  <c r="F12" i="18"/>
  <c r="J11" i="18"/>
  <c r="H11" i="18"/>
  <c r="G11" i="18"/>
  <c r="F11" i="18"/>
  <c r="J10" i="18"/>
  <c r="H10" i="18"/>
  <c r="G10" i="18"/>
  <c r="J9" i="18"/>
  <c r="H9" i="18"/>
  <c r="G9" i="18"/>
  <c r="F9" i="18"/>
  <c r="J8" i="18"/>
  <c r="J7" i="18"/>
  <c r="J6" i="18"/>
  <c r="J20" i="17" l="1"/>
  <c r="H20" i="17"/>
  <c r="G20" i="17"/>
  <c r="F20" i="17"/>
  <c r="J19" i="17"/>
  <c r="H19" i="17"/>
  <c r="G19" i="17"/>
  <c r="F19" i="17"/>
  <c r="J18" i="17"/>
  <c r="H18" i="17"/>
  <c r="G18" i="17"/>
  <c r="F18" i="17"/>
  <c r="J17" i="17"/>
  <c r="H17" i="17"/>
  <c r="G17" i="17"/>
  <c r="F17" i="17"/>
  <c r="J16" i="17"/>
  <c r="H16" i="17"/>
  <c r="G16" i="17"/>
  <c r="F16" i="17"/>
  <c r="J15" i="17"/>
  <c r="H15" i="17"/>
  <c r="G15" i="17"/>
  <c r="F15" i="17"/>
  <c r="J14" i="17"/>
  <c r="H14" i="17"/>
  <c r="G14" i="17"/>
  <c r="F14" i="17"/>
  <c r="J13" i="17"/>
  <c r="H13" i="17"/>
  <c r="G13" i="17"/>
  <c r="F13" i="17"/>
  <c r="J12" i="17"/>
  <c r="H12" i="17"/>
  <c r="G12" i="17"/>
  <c r="J11" i="17"/>
  <c r="H11" i="17"/>
  <c r="G11" i="17"/>
  <c r="F11" i="17"/>
  <c r="J10" i="17"/>
  <c r="H10" i="17"/>
  <c r="G10" i="17"/>
  <c r="J9" i="17"/>
  <c r="H9" i="17"/>
  <c r="G9" i="17"/>
  <c r="F9" i="17"/>
  <c r="J8" i="17"/>
  <c r="J7" i="17"/>
  <c r="J6" i="17"/>
  <c r="J11" i="16" l="1"/>
  <c r="J12" i="16"/>
  <c r="J13" i="16"/>
  <c r="J20" i="16" l="1"/>
  <c r="H20" i="16"/>
  <c r="G20" i="16"/>
  <c r="F20" i="16"/>
  <c r="J19" i="16"/>
  <c r="H19" i="16"/>
  <c r="G19" i="16"/>
  <c r="F19" i="16"/>
  <c r="J18" i="16"/>
  <c r="H18" i="16"/>
  <c r="G18" i="16"/>
  <c r="F18" i="16"/>
  <c r="J17" i="16"/>
  <c r="H17" i="16"/>
  <c r="G17" i="16"/>
  <c r="F17" i="16"/>
  <c r="J16" i="16"/>
  <c r="H16" i="16"/>
  <c r="G16" i="16"/>
  <c r="F16" i="16"/>
  <c r="J15" i="16"/>
  <c r="H15" i="16"/>
  <c r="G15" i="16"/>
  <c r="F15" i="16"/>
  <c r="J14" i="16"/>
  <c r="H14" i="16"/>
  <c r="G14" i="16"/>
  <c r="F14" i="16"/>
  <c r="H13" i="16"/>
  <c r="G13" i="16"/>
  <c r="F13" i="16"/>
  <c r="H12" i="16"/>
  <c r="G12" i="16"/>
  <c r="F12" i="16"/>
  <c r="H11" i="16"/>
  <c r="G11" i="16"/>
  <c r="F11" i="16"/>
  <c r="J10" i="16"/>
  <c r="H10" i="16"/>
  <c r="G10" i="16"/>
  <c r="F10" i="16"/>
  <c r="J9" i="16"/>
  <c r="H9" i="16"/>
  <c r="G9" i="16"/>
  <c r="F9" i="16"/>
  <c r="J8" i="16"/>
  <c r="J7" i="16"/>
  <c r="J6" i="16"/>
  <c r="H13" i="15" l="1"/>
  <c r="G13" i="15"/>
  <c r="F9" i="15"/>
  <c r="F15" i="15"/>
  <c r="F14" i="15"/>
  <c r="F11" i="15"/>
  <c r="F12" i="15"/>
  <c r="F13" i="15"/>
  <c r="F10" i="15" l="1"/>
  <c r="J20" i="15" l="1"/>
  <c r="H20" i="15"/>
  <c r="G20" i="15"/>
  <c r="F20" i="15"/>
  <c r="J19" i="15"/>
  <c r="H19" i="15"/>
  <c r="G19" i="15"/>
  <c r="F19" i="15"/>
  <c r="J18" i="15"/>
  <c r="H18" i="15"/>
  <c r="G18" i="15"/>
  <c r="F18" i="15"/>
  <c r="J17" i="15"/>
  <c r="H17" i="15"/>
  <c r="G17" i="15"/>
  <c r="F17" i="15"/>
  <c r="J16" i="15"/>
  <c r="H16" i="15"/>
  <c r="G16" i="15"/>
  <c r="F16" i="15"/>
  <c r="J15" i="15"/>
  <c r="H15" i="15"/>
  <c r="G15" i="15"/>
  <c r="J14" i="15"/>
  <c r="H14" i="15"/>
  <c r="G14" i="15"/>
  <c r="J12" i="15"/>
  <c r="H12" i="15"/>
  <c r="G12" i="15"/>
  <c r="J11" i="15"/>
  <c r="H11" i="15"/>
  <c r="G11" i="15"/>
  <c r="J10" i="15"/>
  <c r="H10" i="15"/>
  <c r="G10" i="15"/>
  <c r="J9" i="15"/>
  <c r="H9" i="15"/>
  <c r="G9" i="15"/>
  <c r="J8" i="15"/>
  <c r="J7" i="15"/>
  <c r="J6" i="15"/>
  <c r="F11" i="14" l="1"/>
  <c r="J19" i="14" l="1"/>
  <c r="H19" i="14"/>
  <c r="G19" i="14"/>
  <c r="F19" i="14"/>
  <c r="J18" i="14"/>
  <c r="H18" i="14"/>
  <c r="G18" i="14"/>
  <c r="F18" i="14"/>
  <c r="J17" i="14"/>
  <c r="H17" i="14"/>
  <c r="G17" i="14"/>
  <c r="F17" i="14"/>
  <c r="J16" i="14"/>
  <c r="H16" i="14"/>
  <c r="G16" i="14"/>
  <c r="F16" i="14"/>
  <c r="J15" i="14"/>
  <c r="H15" i="14"/>
  <c r="G15" i="14"/>
  <c r="F15" i="14"/>
  <c r="J14" i="14"/>
  <c r="H14" i="14"/>
  <c r="G14" i="14"/>
  <c r="F14" i="14"/>
  <c r="J13" i="14"/>
  <c r="H13" i="14"/>
  <c r="G13" i="14"/>
  <c r="F13" i="14"/>
  <c r="J12" i="14"/>
  <c r="H12" i="14"/>
  <c r="G12" i="14"/>
  <c r="F12" i="14"/>
  <c r="J11" i="14"/>
  <c r="H11" i="14"/>
  <c r="G11" i="14"/>
  <c r="J10" i="14"/>
  <c r="H10" i="14"/>
  <c r="G10" i="14"/>
  <c r="F10" i="14"/>
  <c r="J9" i="14"/>
  <c r="H9" i="14"/>
  <c r="G9" i="14"/>
  <c r="F9" i="14"/>
  <c r="J8" i="14"/>
  <c r="J7" i="14"/>
  <c r="J6" i="14"/>
  <c r="H19" i="13" l="1"/>
  <c r="G19" i="13"/>
  <c r="F19" i="13"/>
  <c r="F17" i="13" l="1"/>
  <c r="J17" i="13"/>
  <c r="J6" i="13" l="1"/>
  <c r="H10" i="13"/>
  <c r="H11" i="13"/>
  <c r="H12" i="13"/>
  <c r="H13" i="13"/>
  <c r="H14" i="13"/>
  <c r="H15" i="13"/>
  <c r="H16" i="13"/>
  <c r="H17" i="13"/>
  <c r="H18" i="13"/>
  <c r="G10" i="13"/>
  <c r="G11" i="13"/>
  <c r="G12" i="13"/>
  <c r="G13" i="13"/>
  <c r="G14" i="13"/>
  <c r="G15" i="13"/>
  <c r="G16" i="13"/>
  <c r="G17" i="13"/>
  <c r="G18" i="13"/>
  <c r="F11" i="13"/>
  <c r="F12" i="13"/>
  <c r="F13" i="13"/>
  <c r="F14" i="13"/>
  <c r="F15" i="13"/>
  <c r="F16" i="13"/>
  <c r="F18" i="13"/>
  <c r="F10" i="13"/>
  <c r="H9" i="13"/>
  <c r="G9" i="13"/>
  <c r="F9" i="13"/>
  <c r="J19" i="13"/>
  <c r="J18" i="13"/>
  <c r="J16" i="13"/>
  <c r="J15" i="13"/>
  <c r="J14" i="13"/>
  <c r="J13" i="13"/>
  <c r="J12" i="13"/>
  <c r="J11" i="13"/>
  <c r="J10" i="13"/>
  <c r="J9" i="13"/>
  <c r="J8" i="13"/>
  <c r="J7" i="13"/>
  <c r="P19" i="12" l="1"/>
  <c r="N19" i="12"/>
  <c r="L19" i="12"/>
  <c r="K19" i="12"/>
  <c r="J19" i="12"/>
  <c r="I19" i="12"/>
  <c r="H19" i="12"/>
  <c r="P18" i="12"/>
  <c r="N18" i="12"/>
  <c r="L18" i="12"/>
  <c r="K18" i="12"/>
  <c r="J18" i="12"/>
  <c r="I18" i="12"/>
  <c r="H18" i="12"/>
  <c r="P17" i="12"/>
  <c r="N17" i="12"/>
  <c r="L17" i="12"/>
  <c r="K17" i="12"/>
  <c r="J17" i="12"/>
  <c r="I17" i="12"/>
  <c r="H17" i="12"/>
  <c r="P16" i="12"/>
  <c r="N16" i="12"/>
  <c r="L16" i="12"/>
  <c r="K16" i="12"/>
  <c r="J16" i="12"/>
  <c r="I16" i="12"/>
  <c r="H16" i="12"/>
  <c r="P15" i="12"/>
  <c r="N15" i="12"/>
  <c r="L15" i="12"/>
  <c r="K15" i="12"/>
  <c r="J15" i="12"/>
  <c r="I15" i="12"/>
  <c r="H15" i="12"/>
  <c r="P14" i="12"/>
  <c r="N14" i="12"/>
  <c r="L14" i="12"/>
  <c r="K14" i="12"/>
  <c r="J14" i="12"/>
  <c r="I14" i="12"/>
  <c r="H14" i="12"/>
  <c r="P13" i="12"/>
  <c r="N13" i="12"/>
  <c r="L13" i="12"/>
  <c r="K13" i="12"/>
  <c r="J13" i="12"/>
  <c r="I13" i="12"/>
  <c r="H13" i="12"/>
  <c r="P12" i="12"/>
  <c r="N12" i="12"/>
  <c r="L12" i="12"/>
  <c r="K12" i="12"/>
  <c r="J12" i="12"/>
  <c r="I12" i="12"/>
  <c r="H12" i="12"/>
  <c r="P11" i="12"/>
  <c r="N11" i="12"/>
  <c r="L11" i="12"/>
  <c r="K11" i="12"/>
  <c r="J11" i="12"/>
  <c r="I11" i="12"/>
  <c r="H11" i="12"/>
  <c r="P10" i="12"/>
  <c r="N10" i="12"/>
  <c r="L10" i="12"/>
  <c r="K10" i="12"/>
  <c r="J10" i="12"/>
  <c r="I10" i="12"/>
  <c r="H10" i="12"/>
  <c r="P9" i="12"/>
  <c r="N9" i="12"/>
  <c r="L9" i="12"/>
  <c r="K9" i="12"/>
  <c r="J9" i="12"/>
  <c r="I9" i="12"/>
  <c r="H9" i="12"/>
  <c r="P8" i="12"/>
  <c r="N8" i="12"/>
  <c r="L8" i="12"/>
  <c r="K8" i="12"/>
  <c r="J8" i="12"/>
  <c r="I8" i="12"/>
  <c r="H8" i="12"/>
  <c r="P7" i="12"/>
  <c r="N7" i="12"/>
  <c r="L7" i="12"/>
  <c r="K7" i="12"/>
  <c r="J7" i="12"/>
  <c r="I7" i="12"/>
  <c r="H7" i="12"/>
  <c r="P6" i="12"/>
  <c r="N6" i="12"/>
  <c r="L6" i="12"/>
  <c r="K6" i="12"/>
  <c r="J6" i="12"/>
  <c r="I6" i="12"/>
  <c r="H6" i="12"/>
  <c r="P19" i="11" l="1"/>
  <c r="N19" i="11"/>
  <c r="L19" i="11"/>
  <c r="K19" i="11"/>
  <c r="J19" i="11"/>
  <c r="I19" i="11"/>
  <c r="H19" i="11"/>
  <c r="P18" i="11"/>
  <c r="N18" i="11"/>
  <c r="L18" i="11"/>
  <c r="K18" i="11"/>
  <c r="J18" i="11"/>
  <c r="I18" i="11"/>
  <c r="H18" i="11"/>
  <c r="P17" i="11"/>
  <c r="N17" i="11"/>
  <c r="L17" i="11"/>
  <c r="K17" i="11"/>
  <c r="J17" i="11"/>
  <c r="I17" i="11"/>
  <c r="H17" i="11"/>
  <c r="P16" i="11"/>
  <c r="N16" i="11"/>
  <c r="L16" i="11"/>
  <c r="K16" i="11"/>
  <c r="J16" i="11"/>
  <c r="I16" i="11"/>
  <c r="H16" i="11"/>
  <c r="P15" i="11"/>
  <c r="N15" i="11"/>
  <c r="L15" i="11"/>
  <c r="K15" i="11"/>
  <c r="J15" i="11"/>
  <c r="I15" i="11"/>
  <c r="H15" i="11"/>
  <c r="P14" i="11"/>
  <c r="N14" i="11"/>
  <c r="L14" i="11"/>
  <c r="K14" i="11"/>
  <c r="J14" i="11"/>
  <c r="I14" i="11"/>
  <c r="H14" i="11"/>
  <c r="P13" i="11"/>
  <c r="N13" i="11"/>
  <c r="L13" i="11"/>
  <c r="K13" i="11"/>
  <c r="J13" i="11"/>
  <c r="I13" i="11"/>
  <c r="H13" i="11"/>
  <c r="P12" i="11"/>
  <c r="N12" i="11"/>
  <c r="L12" i="11"/>
  <c r="K12" i="11"/>
  <c r="J12" i="11"/>
  <c r="I12" i="11"/>
  <c r="H12" i="11"/>
  <c r="P11" i="11"/>
  <c r="N11" i="11"/>
  <c r="L11" i="11"/>
  <c r="K11" i="11"/>
  <c r="J11" i="11"/>
  <c r="I11" i="11"/>
  <c r="H11" i="11"/>
  <c r="P10" i="11"/>
  <c r="N10" i="11"/>
  <c r="L10" i="11"/>
  <c r="K10" i="11"/>
  <c r="J10" i="11"/>
  <c r="I10" i="11"/>
  <c r="H10" i="11"/>
  <c r="P9" i="11"/>
  <c r="N9" i="11"/>
  <c r="L9" i="11"/>
  <c r="K9" i="11"/>
  <c r="J9" i="11"/>
  <c r="I9" i="11"/>
  <c r="H9" i="11"/>
  <c r="P8" i="11"/>
  <c r="N8" i="11"/>
  <c r="L8" i="11"/>
  <c r="K8" i="11"/>
  <c r="J8" i="11"/>
  <c r="I8" i="11"/>
  <c r="H8" i="11"/>
  <c r="P7" i="11"/>
  <c r="N7" i="11"/>
  <c r="L7" i="11"/>
  <c r="K7" i="11"/>
  <c r="J7" i="11"/>
  <c r="I7" i="11"/>
  <c r="H7" i="11"/>
  <c r="P6" i="11"/>
  <c r="N6" i="11"/>
  <c r="L6" i="11"/>
  <c r="K6" i="11"/>
  <c r="J6" i="11"/>
  <c r="I6" i="11"/>
  <c r="H6" i="11"/>
  <c r="N18" i="10" l="1"/>
  <c r="N19" i="10"/>
  <c r="P19" i="10" l="1"/>
  <c r="L19" i="10"/>
  <c r="K19" i="10"/>
  <c r="J19" i="10"/>
  <c r="I19" i="10"/>
  <c r="H19" i="10"/>
  <c r="P18" i="10"/>
  <c r="L18" i="10"/>
  <c r="K18" i="10"/>
  <c r="J18" i="10"/>
  <c r="I18" i="10"/>
  <c r="H18" i="10"/>
  <c r="P17" i="10"/>
  <c r="N17" i="10"/>
  <c r="L17" i="10"/>
  <c r="K17" i="10"/>
  <c r="J17" i="10"/>
  <c r="I17" i="10"/>
  <c r="H17" i="10"/>
  <c r="P16" i="10"/>
  <c r="N16" i="10"/>
  <c r="L16" i="10"/>
  <c r="K16" i="10"/>
  <c r="J16" i="10"/>
  <c r="I16" i="10"/>
  <c r="H16" i="10"/>
  <c r="P15" i="10"/>
  <c r="N15" i="10"/>
  <c r="L15" i="10"/>
  <c r="K15" i="10"/>
  <c r="J15" i="10"/>
  <c r="I15" i="10"/>
  <c r="H15" i="10"/>
  <c r="P14" i="10"/>
  <c r="N14" i="10"/>
  <c r="L14" i="10"/>
  <c r="K14" i="10"/>
  <c r="J14" i="10"/>
  <c r="I14" i="10"/>
  <c r="H14" i="10"/>
  <c r="P13" i="10"/>
  <c r="N13" i="10"/>
  <c r="L13" i="10"/>
  <c r="K13" i="10"/>
  <c r="J13" i="10"/>
  <c r="I13" i="10"/>
  <c r="H13" i="10"/>
  <c r="P12" i="10"/>
  <c r="N12" i="10"/>
  <c r="L12" i="10"/>
  <c r="K12" i="10"/>
  <c r="J12" i="10"/>
  <c r="I12" i="10"/>
  <c r="H12" i="10"/>
  <c r="P11" i="10"/>
  <c r="N11" i="10"/>
  <c r="L11" i="10"/>
  <c r="K11" i="10"/>
  <c r="J11" i="10"/>
  <c r="I11" i="10"/>
  <c r="H11" i="10"/>
  <c r="P10" i="10"/>
  <c r="N10" i="10"/>
  <c r="L10" i="10"/>
  <c r="K10" i="10"/>
  <c r="J10" i="10"/>
  <c r="I10" i="10"/>
  <c r="H10" i="10"/>
  <c r="P9" i="10"/>
  <c r="N9" i="10"/>
  <c r="L9" i="10"/>
  <c r="K9" i="10"/>
  <c r="J9" i="10"/>
  <c r="I9" i="10"/>
  <c r="H9" i="10"/>
  <c r="P8" i="10"/>
  <c r="N8" i="10"/>
  <c r="L8" i="10"/>
  <c r="K8" i="10"/>
  <c r="J8" i="10"/>
  <c r="I8" i="10"/>
  <c r="H8" i="10"/>
  <c r="P7" i="10"/>
  <c r="N7" i="10"/>
  <c r="L7" i="10"/>
  <c r="K7" i="10"/>
  <c r="J7" i="10"/>
  <c r="I7" i="10"/>
  <c r="H7" i="10"/>
  <c r="P6" i="10"/>
  <c r="N6" i="10"/>
  <c r="L6" i="10"/>
  <c r="K6" i="10"/>
  <c r="J6" i="10"/>
  <c r="I6" i="10"/>
  <c r="H6" i="10"/>
  <c r="P19" i="9" l="1"/>
  <c r="N19" i="9"/>
  <c r="L19" i="9"/>
  <c r="K19" i="9"/>
  <c r="J19" i="9"/>
  <c r="I19" i="9"/>
  <c r="H19" i="9"/>
  <c r="P18" i="9"/>
  <c r="N18" i="9"/>
  <c r="L18" i="9"/>
  <c r="K18" i="9"/>
  <c r="J18" i="9"/>
  <c r="I18" i="9"/>
  <c r="H18" i="9"/>
  <c r="P17" i="9"/>
  <c r="N17" i="9"/>
  <c r="L17" i="9"/>
  <c r="K17" i="9"/>
  <c r="J17" i="9"/>
  <c r="I17" i="9"/>
  <c r="H17" i="9"/>
  <c r="P16" i="9"/>
  <c r="N16" i="9"/>
  <c r="L16" i="9"/>
  <c r="K16" i="9"/>
  <c r="J16" i="9"/>
  <c r="I16" i="9"/>
  <c r="H16" i="9"/>
  <c r="P15" i="9"/>
  <c r="N15" i="9"/>
  <c r="L15" i="9"/>
  <c r="K15" i="9"/>
  <c r="J15" i="9"/>
  <c r="I15" i="9"/>
  <c r="H15" i="9"/>
  <c r="P14" i="9"/>
  <c r="N14" i="9"/>
  <c r="L14" i="9"/>
  <c r="K14" i="9"/>
  <c r="J14" i="9"/>
  <c r="I14" i="9"/>
  <c r="H14" i="9"/>
  <c r="P13" i="9"/>
  <c r="N13" i="9"/>
  <c r="L13" i="9"/>
  <c r="K13" i="9"/>
  <c r="J13" i="9"/>
  <c r="I13" i="9"/>
  <c r="H13" i="9"/>
  <c r="P12" i="9"/>
  <c r="N12" i="9"/>
  <c r="L12" i="9"/>
  <c r="K12" i="9"/>
  <c r="J12" i="9"/>
  <c r="I12" i="9"/>
  <c r="H12" i="9"/>
  <c r="P11" i="9"/>
  <c r="N11" i="9"/>
  <c r="L11" i="9"/>
  <c r="K11" i="9"/>
  <c r="J11" i="9"/>
  <c r="I11" i="9"/>
  <c r="H11" i="9"/>
  <c r="P10" i="9"/>
  <c r="N10" i="9"/>
  <c r="L10" i="9"/>
  <c r="K10" i="9"/>
  <c r="J10" i="9"/>
  <c r="I10" i="9"/>
  <c r="H10" i="9"/>
  <c r="P9" i="9"/>
  <c r="N9" i="9"/>
  <c r="L9" i="9"/>
  <c r="K9" i="9"/>
  <c r="J9" i="9"/>
  <c r="I9" i="9"/>
  <c r="H9" i="9"/>
  <c r="P8" i="9"/>
  <c r="N8" i="9"/>
  <c r="L8" i="9"/>
  <c r="K8" i="9"/>
  <c r="J8" i="9"/>
  <c r="I8" i="9"/>
  <c r="H8" i="9"/>
  <c r="P7" i="9"/>
  <c r="N7" i="9"/>
  <c r="L7" i="9"/>
  <c r="K7" i="9"/>
  <c r="J7" i="9"/>
  <c r="I7" i="9"/>
  <c r="H7" i="9"/>
  <c r="P6" i="9"/>
  <c r="N6" i="9"/>
  <c r="L6" i="9"/>
  <c r="K6" i="9"/>
  <c r="J6" i="9"/>
  <c r="I6" i="9"/>
  <c r="H6" i="9"/>
  <c r="P19" i="8" l="1"/>
  <c r="N19" i="8"/>
  <c r="L19" i="8"/>
  <c r="K19" i="8"/>
  <c r="J19" i="8"/>
  <c r="I19" i="8"/>
  <c r="H19" i="8"/>
  <c r="P18" i="8"/>
  <c r="N18" i="8"/>
  <c r="L18" i="8"/>
  <c r="K18" i="8"/>
  <c r="J18" i="8"/>
  <c r="I18" i="8"/>
  <c r="H18" i="8"/>
  <c r="P17" i="8"/>
  <c r="N17" i="8"/>
  <c r="L17" i="8"/>
  <c r="K17" i="8"/>
  <c r="J17" i="8"/>
  <c r="I17" i="8"/>
  <c r="H17" i="8"/>
  <c r="P16" i="8"/>
  <c r="N16" i="8"/>
  <c r="L16" i="8"/>
  <c r="K16" i="8"/>
  <c r="J16" i="8"/>
  <c r="I16" i="8"/>
  <c r="H16" i="8"/>
  <c r="P15" i="8"/>
  <c r="N15" i="8"/>
  <c r="L15" i="8"/>
  <c r="K15" i="8"/>
  <c r="J15" i="8"/>
  <c r="I15" i="8"/>
  <c r="H15" i="8"/>
  <c r="P14" i="8"/>
  <c r="N14" i="8"/>
  <c r="L14" i="8"/>
  <c r="K14" i="8"/>
  <c r="J14" i="8"/>
  <c r="I14" i="8"/>
  <c r="H14" i="8"/>
  <c r="P13" i="8"/>
  <c r="N13" i="8"/>
  <c r="L13" i="8"/>
  <c r="K13" i="8"/>
  <c r="J13" i="8"/>
  <c r="I13" i="8"/>
  <c r="H13" i="8"/>
  <c r="P12" i="8"/>
  <c r="N12" i="8"/>
  <c r="L12" i="8"/>
  <c r="K12" i="8"/>
  <c r="J12" i="8"/>
  <c r="I12" i="8"/>
  <c r="H12" i="8"/>
  <c r="P11" i="8"/>
  <c r="N11" i="8"/>
  <c r="L11" i="8"/>
  <c r="K11" i="8"/>
  <c r="J11" i="8"/>
  <c r="I11" i="8"/>
  <c r="H11" i="8"/>
  <c r="P10" i="8"/>
  <c r="N10" i="8"/>
  <c r="L10" i="8"/>
  <c r="K10" i="8"/>
  <c r="J10" i="8"/>
  <c r="I10" i="8"/>
  <c r="H10" i="8"/>
  <c r="P9" i="8"/>
  <c r="N9" i="8"/>
  <c r="L9" i="8"/>
  <c r="K9" i="8"/>
  <c r="J9" i="8"/>
  <c r="I9" i="8"/>
  <c r="H9" i="8"/>
  <c r="P8" i="8"/>
  <c r="N8" i="8"/>
  <c r="L8" i="8"/>
  <c r="K8" i="8"/>
  <c r="J8" i="8"/>
  <c r="I8" i="8"/>
  <c r="H8" i="8"/>
  <c r="P7" i="8"/>
  <c r="N7" i="8"/>
  <c r="L7" i="8"/>
  <c r="K7" i="8"/>
  <c r="J7" i="8"/>
  <c r="I7" i="8"/>
  <c r="H7" i="8"/>
  <c r="P6" i="8"/>
  <c r="N6" i="8"/>
  <c r="L6" i="8"/>
  <c r="K6" i="8"/>
  <c r="J6" i="8"/>
  <c r="I6" i="8"/>
  <c r="H6" i="8"/>
  <c r="N7" i="7"/>
  <c r="P19" i="7"/>
  <c r="N19" i="7"/>
  <c r="L19" i="7"/>
  <c r="K19" i="7"/>
  <c r="J19" i="7"/>
  <c r="I19" i="7"/>
  <c r="H19" i="7"/>
  <c r="P18" i="7"/>
  <c r="N18" i="7"/>
  <c r="L18" i="7"/>
  <c r="K18" i="7"/>
  <c r="J18" i="7"/>
  <c r="I18" i="7"/>
  <c r="H18" i="7"/>
  <c r="P17" i="7"/>
  <c r="N17" i="7"/>
  <c r="L17" i="7"/>
  <c r="K17" i="7"/>
  <c r="J17" i="7"/>
  <c r="I17" i="7"/>
  <c r="H17" i="7"/>
  <c r="P16" i="7"/>
  <c r="N16" i="7"/>
  <c r="L16" i="7"/>
  <c r="K16" i="7"/>
  <c r="J16" i="7"/>
  <c r="I16" i="7"/>
  <c r="H16" i="7"/>
  <c r="P15" i="7"/>
  <c r="N15" i="7"/>
  <c r="L15" i="7"/>
  <c r="K15" i="7"/>
  <c r="J15" i="7"/>
  <c r="I15" i="7"/>
  <c r="H15" i="7"/>
  <c r="P14" i="7"/>
  <c r="N14" i="7"/>
  <c r="L14" i="7"/>
  <c r="K14" i="7"/>
  <c r="J14" i="7"/>
  <c r="I14" i="7"/>
  <c r="H14" i="7"/>
  <c r="P13" i="7"/>
  <c r="N13" i="7"/>
  <c r="L13" i="7"/>
  <c r="K13" i="7"/>
  <c r="J13" i="7"/>
  <c r="I13" i="7"/>
  <c r="H13" i="7"/>
  <c r="P12" i="7"/>
  <c r="N12" i="7"/>
  <c r="L12" i="7"/>
  <c r="K12" i="7"/>
  <c r="J12" i="7"/>
  <c r="I12" i="7"/>
  <c r="H12" i="7"/>
  <c r="P11" i="7"/>
  <c r="N11" i="7"/>
  <c r="L11" i="7"/>
  <c r="K11" i="7"/>
  <c r="J11" i="7"/>
  <c r="I11" i="7"/>
  <c r="H11" i="7"/>
  <c r="P10" i="7"/>
  <c r="N10" i="7"/>
  <c r="L10" i="7"/>
  <c r="K10" i="7"/>
  <c r="J10" i="7"/>
  <c r="I10" i="7"/>
  <c r="H10" i="7"/>
  <c r="P9" i="7"/>
  <c r="N9" i="7"/>
  <c r="L9" i="7"/>
  <c r="K9" i="7"/>
  <c r="J9" i="7"/>
  <c r="I9" i="7"/>
  <c r="H9" i="7"/>
  <c r="P8" i="7"/>
  <c r="N8" i="7"/>
  <c r="L8" i="7"/>
  <c r="K8" i="7"/>
  <c r="J8" i="7"/>
  <c r="I8" i="7"/>
  <c r="H8" i="7"/>
  <c r="P7" i="7"/>
  <c r="L7" i="7"/>
  <c r="K7" i="7"/>
  <c r="J7" i="7"/>
  <c r="I7" i="7"/>
  <c r="H7" i="7"/>
  <c r="P6" i="7"/>
  <c r="N6" i="7"/>
  <c r="L6" i="7"/>
  <c r="K6" i="7"/>
  <c r="J6" i="7"/>
  <c r="I6" i="7"/>
  <c r="H6" i="7"/>
  <c r="L13" i="6"/>
  <c r="K13" i="6"/>
  <c r="L12" i="6"/>
  <c r="K12" i="6"/>
  <c r="J14" i="6"/>
  <c r="L24" i="6"/>
  <c r="K24" i="6"/>
  <c r="L23" i="6"/>
  <c r="K23" i="6"/>
  <c r="P20" i="6"/>
  <c r="N20" i="6"/>
  <c r="L20" i="6"/>
  <c r="K20" i="6"/>
  <c r="J20" i="6"/>
  <c r="I20" i="6"/>
  <c r="H20" i="6"/>
  <c r="P19" i="6"/>
  <c r="N19" i="6"/>
  <c r="L19" i="6"/>
  <c r="K19" i="6"/>
  <c r="J19" i="6"/>
  <c r="I19" i="6"/>
  <c r="H19" i="6"/>
  <c r="P18" i="6"/>
  <c r="N18" i="6"/>
  <c r="L18" i="6"/>
  <c r="K18" i="6"/>
  <c r="J18" i="6"/>
  <c r="I18" i="6"/>
  <c r="H18" i="6"/>
  <c r="P17" i="6"/>
  <c r="N17" i="6"/>
  <c r="L17" i="6"/>
  <c r="K17" i="6"/>
  <c r="J17" i="6"/>
  <c r="I17" i="6"/>
  <c r="H17" i="6"/>
  <c r="P16" i="6"/>
  <c r="N16" i="6"/>
  <c r="L16" i="6"/>
  <c r="K16" i="6"/>
  <c r="J16" i="6"/>
  <c r="I16" i="6"/>
  <c r="H16" i="6"/>
  <c r="P15" i="6"/>
  <c r="N15" i="6"/>
  <c r="L15" i="6"/>
  <c r="K15" i="6"/>
  <c r="J15" i="6"/>
  <c r="I15" i="6"/>
  <c r="H15" i="6"/>
  <c r="P14" i="6"/>
  <c r="N14" i="6"/>
  <c r="L14" i="6"/>
  <c r="K14" i="6"/>
  <c r="I14" i="6"/>
  <c r="H14" i="6"/>
  <c r="P13" i="6"/>
  <c r="N13" i="6"/>
  <c r="J13" i="6"/>
  <c r="I13" i="6"/>
  <c r="H13" i="6"/>
  <c r="P12" i="6"/>
  <c r="N12" i="6"/>
  <c r="J12" i="6"/>
  <c r="I12" i="6"/>
  <c r="H12" i="6"/>
  <c r="P11" i="6"/>
  <c r="N11" i="6"/>
  <c r="L11" i="6"/>
  <c r="K11" i="6"/>
  <c r="J11" i="6"/>
  <c r="I11" i="6"/>
  <c r="H11" i="6"/>
  <c r="P10" i="6"/>
  <c r="N10" i="6"/>
  <c r="L10" i="6"/>
  <c r="K10" i="6"/>
  <c r="J10" i="6"/>
  <c r="I10" i="6"/>
  <c r="H10" i="6"/>
  <c r="P9" i="6"/>
  <c r="N9" i="6"/>
  <c r="L9" i="6"/>
  <c r="K9" i="6"/>
  <c r="J9" i="6"/>
  <c r="I9" i="6"/>
  <c r="H9" i="6"/>
  <c r="P8" i="6"/>
  <c r="N8" i="6"/>
  <c r="L8" i="6"/>
  <c r="K8" i="6"/>
  <c r="J8" i="6"/>
  <c r="I8" i="6"/>
  <c r="H8" i="6"/>
  <c r="P7" i="6"/>
  <c r="N7" i="6"/>
  <c r="L7" i="6"/>
  <c r="K7" i="6"/>
  <c r="J7" i="6"/>
  <c r="I7" i="6"/>
  <c r="H7" i="6"/>
  <c r="P6" i="6"/>
  <c r="N6" i="6"/>
  <c r="L6" i="6"/>
  <c r="K6" i="6"/>
  <c r="J6" i="6"/>
  <c r="I6" i="6"/>
  <c r="H6" i="6"/>
  <c r="H20" i="5"/>
  <c r="I20" i="5"/>
  <c r="J20" i="5"/>
  <c r="K20" i="5"/>
  <c r="L20" i="5"/>
  <c r="N20" i="5"/>
  <c r="P20" i="5"/>
  <c r="K10" i="5"/>
  <c r="K9" i="5"/>
  <c r="H9" i="5"/>
  <c r="N7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K19" i="5"/>
  <c r="K18" i="5"/>
  <c r="K17" i="5"/>
  <c r="K16" i="5"/>
  <c r="K15" i="5"/>
  <c r="K14" i="5"/>
  <c r="K13" i="5"/>
  <c r="K12" i="5"/>
  <c r="K11" i="5"/>
  <c r="K8" i="5"/>
  <c r="K7" i="5"/>
  <c r="K6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H13" i="5"/>
  <c r="H19" i="5"/>
  <c r="H18" i="5"/>
  <c r="H17" i="5"/>
  <c r="H16" i="5"/>
  <c r="H15" i="5"/>
  <c r="H14" i="5"/>
  <c r="H12" i="5"/>
  <c r="H11" i="5"/>
  <c r="H10" i="5"/>
  <c r="H8" i="5"/>
  <c r="H7" i="5"/>
  <c r="H6" i="5"/>
  <c r="P9" i="5"/>
  <c r="P8" i="5"/>
  <c r="P19" i="5"/>
  <c r="P18" i="5"/>
  <c r="P17" i="5"/>
  <c r="P16" i="5"/>
  <c r="P15" i="5"/>
  <c r="P14" i="5"/>
  <c r="P13" i="5"/>
  <c r="P12" i="5"/>
  <c r="P11" i="5"/>
  <c r="P10" i="5"/>
  <c r="P7" i="5"/>
  <c r="P6" i="5"/>
  <c r="N10" i="5"/>
  <c r="N12" i="5"/>
  <c r="N13" i="5"/>
  <c r="N19" i="5"/>
  <c r="N18" i="5"/>
  <c r="N17" i="5"/>
  <c r="N16" i="5"/>
  <c r="N15" i="5"/>
  <c r="N14" i="5"/>
  <c r="N11" i="5"/>
  <c r="N9" i="5"/>
  <c r="N8" i="5"/>
  <c r="N6" i="5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13" i="4"/>
  <c r="H13" i="4"/>
  <c r="I13" i="4"/>
  <c r="G14" i="4"/>
  <c r="H14" i="4"/>
  <c r="I14" i="4"/>
  <c r="G20" i="4"/>
  <c r="H20" i="4"/>
  <c r="I20" i="4"/>
  <c r="G21" i="4"/>
  <c r="H21" i="4"/>
  <c r="I21" i="4"/>
  <c r="G22" i="4"/>
  <c r="H22" i="4"/>
  <c r="I22" i="4"/>
  <c r="I24" i="4"/>
  <c r="H24" i="4"/>
  <c r="G24" i="4"/>
  <c r="I23" i="4"/>
  <c r="H23" i="4"/>
  <c r="G2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K16" i="3"/>
  <c r="J16" i="3"/>
  <c r="I16" i="3"/>
  <c r="H16" i="3"/>
  <c r="G16" i="3"/>
  <c r="K15" i="3"/>
  <c r="J15" i="3"/>
  <c r="I15" i="3"/>
  <c r="H15" i="3"/>
  <c r="G15" i="3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G10" i="2"/>
  <c r="G11" i="2"/>
  <c r="G12" i="2"/>
  <c r="G13" i="2"/>
  <c r="G14" i="2"/>
  <c r="G15" i="2"/>
  <c r="G16" i="2"/>
  <c r="G17" i="2"/>
  <c r="G9" i="2"/>
  <c r="H8" i="2"/>
  <c r="I8" i="2"/>
  <c r="J8" i="2"/>
  <c r="K8" i="2"/>
  <c r="G8" i="2"/>
  <c r="H7" i="2"/>
  <c r="I7" i="2"/>
  <c r="J7" i="2"/>
  <c r="K7" i="2"/>
  <c r="G7" i="2"/>
  <c r="H6" i="2"/>
  <c r="I6" i="2"/>
  <c r="J6" i="2"/>
  <c r="K6" i="2"/>
  <c r="G6" i="2"/>
  <c r="H5" i="2"/>
  <c r="I5" i="2"/>
  <c r="J5" i="2"/>
  <c r="K5" i="2"/>
  <c r="G5" i="2"/>
  <c r="E9" i="1"/>
  <c r="D9" i="1"/>
  <c r="C9" i="1"/>
  <c r="B9" i="1"/>
  <c r="A9" i="1"/>
</calcChain>
</file>

<file path=xl/sharedStrings.xml><?xml version="1.0" encoding="utf-8"?>
<sst xmlns="http://schemas.openxmlformats.org/spreadsheetml/2006/main" count="1153" uniqueCount="126">
  <si>
    <t>Crystal 1</t>
  </si>
  <si>
    <t>Crystal 2</t>
  </si>
  <si>
    <t>Crystal 3</t>
  </si>
  <si>
    <t>LacLavon 1</t>
  </si>
  <si>
    <t>LacLavon 2</t>
  </si>
  <si>
    <t>5 sample geometric mean</t>
  </si>
  <si>
    <t>Date Sampled</t>
  </si>
  <si>
    <t>EPA's standards:</t>
  </si>
  <si>
    <t>A geometric mean of 126 organisms/100mL</t>
  </si>
  <si>
    <t>A single sample of 235 organisms/100mL</t>
  </si>
  <si>
    <t>Geometric Mean</t>
  </si>
  <si>
    <t>Results</t>
  </si>
  <si>
    <t>CL-N</t>
  </si>
  <si>
    <t>CL-M</t>
  </si>
  <si>
    <t>CL-S</t>
  </si>
  <si>
    <t>AL-N</t>
  </si>
  <si>
    <t>AL-S</t>
  </si>
  <si>
    <t>CL-1</t>
  </si>
  <si>
    <t>CL-2</t>
  </si>
  <si>
    <t>CL-3</t>
  </si>
  <si>
    <t>AL-1</t>
  </si>
  <si>
    <t>AL-2</t>
  </si>
  <si>
    <t>SINGLE SAMPLE RESULTS (CFU/100 ml)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</si>
  <si>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</si>
  <si>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</si>
  <si>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</si>
  <si>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</si>
  <si>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</si>
  <si>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</si>
  <si>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</si>
  <si>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</si>
  <si>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</si>
  <si>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</si>
  <si>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</si>
  <si>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</si>
  <si>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</si>
  <si>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</si>
  <si>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</si>
  <si>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</si>
  <si>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Number of CL samples to calculate GM</t>
  </si>
  <si>
    <t>Number of AL samples used to calculate GM</t>
  </si>
  <si>
    <t>CL-1, CL-2 &amp; CL-3 combined*</t>
  </si>
  <si>
    <t>AL-1 &amp; AL-2 combined*</t>
  </si>
  <si>
    <r>
      <t xml:space="preserve">2011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</si>
  <si>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t>* GM based on samples take within last 5 weeks (30 day span)</t>
  </si>
  <si>
    <t>GEOMETRIC MEANS* combined (CFU/100 ml)</t>
  </si>
  <si>
    <t>GEOMETRIC MEAN* per sampled location (CFU/100 ml)</t>
  </si>
  <si>
    <t>Table for website</t>
  </si>
  <si>
    <t>Sample 1</t>
  </si>
  <si>
    <t>Sample 2</t>
  </si>
  <si>
    <t>Sample 3</t>
  </si>
  <si>
    <t> 390</t>
  </si>
  <si>
    <t> August 30, 2011</t>
  </si>
  <si>
    <t>DATE</t>
  </si>
  <si>
    <t>Single sample</t>
  </si>
  <si>
    <t>Geometric mean</t>
  </si>
  <si>
    <t>-----</t>
  </si>
  <si>
    <t>Results are given in CFU/100 ml</t>
  </si>
  <si>
    <r>
      <t xml:space="preserve">2012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</si>
  <si>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t>~</t>
  </si>
  <si>
    <t>Alimagnet Dog Park pond</t>
  </si>
  <si>
    <t>Crystal Lake swimming beach</t>
  </si>
  <si>
    <t>Geometric mean of last 5 samples</t>
  </si>
  <si>
    <t>*** Tri-City closed, so Instrumental Research did analysis in Week 7, use MPN/100 mL instead of CFU</t>
  </si>
  <si>
    <t>Single sample results (organisms/100 mL)</t>
  </si>
  <si>
    <t>E. coli testing results for 7/16/12</t>
  </si>
  <si>
    <t>week 4b</t>
  </si>
  <si>
    <t>week 6***</t>
  </si>
  <si>
    <t>Dog pond geometric week w/out secondary sampling</t>
  </si>
  <si>
    <t>Geometric mean is calculated from last five samples. Results are given in CFU/100 ml</t>
  </si>
  <si>
    <r>
      <t xml:space="preserve">2013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</si>
  <si>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t>NOTE: Geometric mean cannot be calculated using "0" so I'm using "0.05" instead</t>
  </si>
  <si>
    <t>COB website on beach testing:  http://www.ci.burnsville.mn.us/index.aspx?nid=372</t>
  </si>
  <si>
    <t>Alimagnet dog park pond</t>
  </si>
  <si>
    <t>All samples below 1,260 organisms/100 ml:  follow regular weekly testing schedule</t>
  </si>
  <si>
    <t>One sample above 1,260 organisms/100 ml: perform additional weekly test(s)</t>
  </si>
  <si>
    <t>Combined or individual geometric mean above 126 organisms/100 ml:  perform additional weekly test(s)</t>
  </si>
  <si>
    <t>E. coli testing results for 8/27/13</t>
  </si>
  <si>
    <r>
      <t xml:space="preserve">2014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</si>
  <si>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t>What does CFU and MPN mean?</t>
  </si>
  <si>
    <t>MPN stands for 'Most Probable Number' and refers to a method that uses dilution cultures and a probability calculation to determine the approximate number of viable cells in a given volume of sample. It is useful when samples contain too few organisms for agar plates to be used or when organisms will not grow on agar. For example: 50 MPN/100 mL means that the Most Probable Number of viable cells in 100 mL of sample is 50.</t>
  </si>
  <si>
    <t>CFU stands for 'Colony Forming Units' and refers to the number of viable bacterial cells in a sample per unit of volume. For example: 50 CFU/100 mL means 50 Colony Forming Units per 100 mL of sample. It is different from the direct microscopic counts that include both dead and living cells.</t>
  </si>
  <si>
    <t>SINGLE SAMPLE RESULTS (MPN/100 ml)</t>
  </si>
  <si>
    <t>E. coli testing results for 8/19/14</t>
  </si>
  <si>
    <t>xxx</t>
  </si>
  <si>
    <r>
      <t xml:space="preserve">2015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</si>
  <si>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t>General guidelines for Crystal Beach</t>
  </si>
  <si>
    <t>June 8, 2015 </t>
  </si>
  <si>
    <t>20.1 </t>
  </si>
  <si>
    <t>39.2 </t>
  </si>
  <si>
    <t>Test Results (MPN/100mL)</t>
  </si>
  <si>
    <t>n/a</t>
  </si>
  <si>
    <t>Geometric Mean of Last 5 Results</t>
  </si>
  <si>
    <t>NOTE: Geometric mean cannot be calculated using SSR of "0" so use "0.05" instead</t>
  </si>
  <si>
    <r>
      <t xml:space="preserve">2016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</si>
  <si>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r>
      <t xml:space="preserve">2017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</si>
  <si>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t>*Bloomington lab only accepts samples Monday-Thursday, 7 a.m.-1p.m.</t>
  </si>
  <si>
    <r>
      <t xml:space="preserve">Actions based on </t>
    </r>
    <r>
      <rPr>
        <b/>
        <i/>
        <sz val="11"/>
        <rFont val="Calibri"/>
        <family val="2"/>
        <scheme val="minor"/>
      </rPr>
      <t>E. coli</t>
    </r>
    <r>
      <rPr>
        <b/>
        <sz val="11"/>
        <rFont val="Calibri"/>
        <family val="2"/>
        <scheme val="minor"/>
      </rPr>
      <t xml:space="preserve"> testing results</t>
    </r>
  </si>
  <si>
    <r>
      <t xml:space="preserve">If all samples are </t>
    </r>
    <r>
      <rPr>
        <b/>
        <i/>
        <sz val="11"/>
        <rFont val="Calibri"/>
        <family val="2"/>
        <scheme val="minor"/>
      </rPr>
      <t>below</t>
    </r>
    <r>
      <rPr>
        <sz val="11"/>
        <rFont val="Calibri"/>
        <family val="2"/>
        <scheme val="minor"/>
      </rPr>
      <t xml:space="preserve"> 1,260 organisms/100 ml, the criteria have been met. Continue with regular weekly testing.</t>
    </r>
  </si>
  <si>
    <t xml:space="preserve">Post testing results on COB webpage for beach testing:  </t>
  </si>
  <si>
    <t>http://www.ci.burnsville.mn.us/index.aspx?nid=372</t>
  </si>
  <si>
    <r>
      <t xml:space="preserve">If one sample is </t>
    </r>
    <r>
      <rPr>
        <b/>
        <i/>
        <sz val="11"/>
        <rFont val="Calibri"/>
        <family val="2"/>
        <scheme val="minor"/>
      </rPr>
      <t>above</t>
    </r>
    <r>
      <rPr>
        <sz val="11"/>
        <rFont val="Calibri"/>
        <family val="2"/>
        <scheme val="minor"/>
      </rPr>
      <t xml:space="preserve"> 1,260 organisms/100 ml </t>
    </r>
    <r>
      <rPr>
        <b/>
        <sz val="11"/>
        <rFont val="Calibri"/>
        <family val="2"/>
        <scheme val="minor"/>
      </rPr>
      <t>OR</t>
    </r>
    <r>
      <rPr>
        <sz val="11"/>
        <rFont val="Calibri"/>
        <family val="2"/>
        <scheme val="minor"/>
      </rPr>
      <t xml:space="preserve"> the combined/individual geometric means are above 126 organisms/100 ml</t>
    </r>
  </si>
  <si>
    <t>do the following for the appropriate waterbody:</t>
  </si>
  <si>
    <r>
      <rPr>
        <b/>
        <u/>
        <sz val="11"/>
        <rFont val="Calibri"/>
        <family val="2"/>
        <scheme val="minor"/>
      </rPr>
      <t>Crystal beach</t>
    </r>
    <r>
      <rPr>
        <b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  </t>
    </r>
  </si>
  <si>
    <r>
      <rPr>
        <b/>
        <u/>
        <sz val="11"/>
        <rFont val="Calibri"/>
        <family val="2"/>
        <scheme val="minor"/>
      </rPr>
      <t>Dog park pond</t>
    </r>
    <r>
      <rPr>
        <b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 </t>
    </r>
  </si>
  <si>
    <t>1.)</t>
  </si>
  <si>
    <t>2a.)</t>
  </si>
  <si>
    <t>2b.)</t>
  </si>
  <si>
    <r>
      <rPr>
        <sz val="11"/>
        <rFont val="Calibri"/>
        <family val="2"/>
      </rPr>
      <t xml:space="preserve">· </t>
    </r>
    <r>
      <rPr>
        <sz val="11"/>
        <rFont val="Calibri"/>
        <family val="2"/>
        <scheme val="minor"/>
      </rPr>
      <t>Post warning signs at the beach &amp; collect new samples for testing (immediately or, if rainy, no later than Thursday*)</t>
    </r>
  </si>
  <si>
    <t>· Notify Jill Culver &amp; Dean Mulso in Recreation</t>
  </si>
  <si>
    <t>· Post caution signs on both entrance gates; continue w/ regular weekly testing; remove caution signs when levels drop</t>
  </si>
  <si>
    <t xml:space="preserve">· Notify Garrett Beck </t>
  </si>
  <si>
    <t>· Ask Communications to post notification via news realease/social media for both when levels go high &amp; when they come down</t>
  </si>
  <si>
    <t>8/28/2017*</t>
  </si>
  <si>
    <t>*No AL-1 &amp; AL-2 samples 8/28/17</t>
  </si>
  <si>
    <r>
      <t xml:space="preserve">2018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</si>
  <si>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r>
      <t xml:space="preserve">2019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</si>
  <si>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t>Rained 3" the previous night</t>
  </si>
  <si>
    <t>· Post notice on website</t>
  </si>
  <si>
    <t xml:space="preserve">Rained night before. Lake was pretty windy on day of sampling. </t>
  </si>
  <si>
    <r>
      <t xml:space="preserve">2020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</si>
  <si>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r>
      <t xml:space="preserve">2021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</si>
  <si>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t>week 9 retest</t>
  </si>
  <si>
    <r>
      <t xml:space="preserve">2022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</si>
  <si>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r>
      <t xml:space="preserve">2023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</si>
  <si>
    <r>
      <t xml:space="preserve">2024 Beach Testing:   </t>
    </r>
    <r>
      <rPr>
        <b/>
        <i/>
        <sz val="14"/>
        <rFont val="Calibri"/>
        <family val="2"/>
        <scheme val="minor"/>
      </rPr>
      <t>E. coli</t>
    </r>
    <r>
      <rPr>
        <b/>
        <sz val="14"/>
        <rFont val="Calibri"/>
        <family val="2"/>
        <scheme val="minor"/>
      </rPr>
      <t xml:space="preserve"> single sample results and Geometric Means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</si>
</sst>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/yy;@"/>
    <numFmt numFmtId="166" formatCode="[$-409]mmmm\ d\,\ yyyy;@"/>
    <numFmt numFmtId="167" formatCode="#,##0.0"/>
  </numFmts>
  <fonts count="2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0"/>
      <color rgb="FFFFFFFF"/>
      <name val="Arial"/>
      <family val="2"/>
    </font>
    <font>
      <sz val="9"/>
      <color rgb="FF646464"/>
      <name val="Arial"/>
      <family val="2"/>
    </font>
    <font>
      <b/>
      <sz val="12"/>
      <color rgb="FF5684A2"/>
      <name val="Arial"/>
      <family val="2"/>
    </font>
    <font>
      <sz val="10"/>
      <color rgb="FF484848"/>
      <name val="Arial"/>
      <family val="2"/>
    </font>
    <font>
      <b/>
      <sz val="10"/>
      <color rgb="FF48484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15E8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0D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37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5" fillId="0" borderId="0" xfId="0" applyFont="1"/>
    <xf numFmtId="1" fontId="3" fillId="0" borderId="1" xfId="0" applyNumberFormat="1" applyFont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14" fontId="10" fillId="0" borderId="0" xfId="0" applyNumberFormat="1" applyFont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/>
    <xf numFmtId="1" fontId="11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/>
    <xf numFmtId="0" fontId="7" fillId="0" borderId="1" xfId="0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3" borderId="3" xfId="0" applyFont="1" applyFill="1" applyBorder="1"/>
    <xf numFmtId="0" fontId="8" fillId="3" borderId="4" xfId="0" applyFont="1" applyFill="1" applyBorder="1"/>
    <xf numFmtId="164" fontId="11" fillId="0" borderId="3" xfId="0" applyNumberFormat="1" applyFont="1" applyBorder="1" applyAlignment="1">
      <alignment horizontal="center"/>
    </xf>
    <xf numFmtId="0" fontId="11" fillId="3" borderId="3" xfId="0" applyFont="1" applyFill="1" applyBorder="1"/>
    <xf numFmtId="0" fontId="11" fillId="3" borderId="4" xfId="0" applyFont="1" applyFill="1" applyBorder="1"/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4" fontId="10" fillId="4" borderId="0" xfId="0" applyNumberFormat="1" applyFont="1" applyFill="1" applyAlignment="1">
      <alignment horizontal="center"/>
    </xf>
    <xf numFmtId="1" fontId="11" fillId="4" borderId="4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8" fillId="4" borderId="0" xfId="0" applyFont="1" applyFill="1"/>
    <xf numFmtId="0" fontId="8" fillId="5" borderId="0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14" fontId="10" fillId="5" borderId="0" xfId="0" applyNumberFormat="1" applyFont="1" applyFill="1" applyAlignment="1">
      <alignment horizontal="center"/>
    </xf>
    <xf numFmtId="1" fontId="11" fillId="5" borderId="4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/>
    </xf>
    <xf numFmtId="1" fontId="11" fillId="5" borderId="3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/>
    </xf>
    <xf numFmtId="164" fontId="11" fillId="5" borderId="3" xfId="0" applyNumberFormat="1" applyFont="1" applyFill="1" applyBorder="1" applyAlignment="1">
      <alignment horizontal="center"/>
    </xf>
    <xf numFmtId="164" fontId="11" fillId="4" borderId="3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" fontId="11" fillId="4" borderId="3" xfId="0" applyNumberFormat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2" fontId="8" fillId="4" borderId="0" xfId="0" applyNumberFormat="1" applyFont="1" applyFill="1"/>
    <xf numFmtId="3" fontId="11" fillId="5" borderId="3" xfId="0" applyNumberFormat="1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164" fontId="11" fillId="6" borderId="3" xfId="0" applyNumberFormat="1" applyFont="1" applyFill="1" applyBorder="1" applyAlignment="1">
      <alignment horizontal="center"/>
    </xf>
    <xf numFmtId="1" fontId="8" fillId="6" borderId="4" xfId="0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1" fontId="8" fillId="6" borderId="4" xfId="0" applyNumberFormat="1" applyFont="1" applyFill="1" applyBorder="1" applyAlignment="1">
      <alignment horizontal="center" vertical="center"/>
    </xf>
    <xf numFmtId="0" fontId="10" fillId="0" borderId="0" xfId="0" applyFont="1"/>
    <xf numFmtId="166" fontId="6" fillId="4" borderId="10" xfId="0" applyNumberFormat="1" applyFont="1" applyFill="1" applyBorder="1" applyAlignment="1">
      <alignment horizontal="right" vertical="center" wrapText="1"/>
    </xf>
    <xf numFmtId="166" fontId="6" fillId="8" borderId="10" xfId="0" applyNumberFormat="1" applyFont="1" applyFill="1" applyBorder="1" applyAlignment="1">
      <alignment horizontal="right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4" fontId="6" fillId="4" borderId="4" xfId="0" quotePrefix="1" applyNumberFormat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164" fontId="6" fillId="8" borderId="4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164" fontId="6" fillId="8" borderId="8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wrapText="1"/>
    </xf>
    <xf numFmtId="166" fontId="6" fillId="8" borderId="11" xfId="0" applyNumberFormat="1" applyFont="1" applyFill="1" applyBorder="1" applyAlignment="1">
      <alignment horizontal="right" vertical="center" wrapText="1"/>
    </xf>
    <xf numFmtId="0" fontId="8" fillId="4" borderId="10" xfId="0" applyFont="1" applyFill="1" applyBorder="1"/>
    <xf numFmtId="0" fontId="8" fillId="4" borderId="12" xfId="0" applyFont="1" applyFill="1" applyBorder="1"/>
    <xf numFmtId="0" fontId="8" fillId="4" borderId="13" xfId="0" applyFont="1" applyFill="1" applyBorder="1" applyAlignment="1">
      <alignment horizontal="right" vertical="center"/>
    </xf>
    <xf numFmtId="0" fontId="8" fillId="4" borderId="14" xfId="0" applyFont="1" applyFill="1" applyBorder="1"/>
    <xf numFmtId="0" fontId="7" fillId="0" borderId="0" xfId="0" applyFont="1" applyAlignment="1">
      <alignment horizontal="center" vertical="center" wrapText="1"/>
    </xf>
    <xf numFmtId="1" fontId="8" fillId="4" borderId="4" xfId="0" applyNumberFormat="1" applyFont="1" applyFill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3" fontId="11" fillId="0" borderId="4" xfId="0" applyNumberFormat="1" applyFont="1" applyBorder="1" applyAlignment="1">
      <alignment horizontal="center"/>
    </xf>
    <xf numFmtId="3" fontId="11" fillId="5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3" fontId="11" fillId="4" borderId="3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/>
    </xf>
    <xf numFmtId="3" fontId="11" fillId="4" borderId="4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164" fontId="11" fillId="4" borderId="12" xfId="0" applyNumberFormat="1" applyFont="1" applyFill="1" applyBorder="1" applyAlignment="1">
      <alignment horizontal="center"/>
    </xf>
    <xf numFmtId="3" fontId="11" fillId="5" borderId="16" xfId="0" applyNumberFormat="1" applyFont="1" applyFill="1" applyBorder="1" applyAlignment="1">
      <alignment horizontal="center"/>
    </xf>
    <xf numFmtId="3" fontId="11" fillId="4" borderId="16" xfId="0" applyNumberFormat="1" applyFont="1" applyFill="1" applyBorder="1" applyAlignment="1">
      <alignment horizontal="center"/>
    </xf>
    <xf numFmtId="3" fontId="11" fillId="0" borderId="16" xfId="0" applyNumberFormat="1" applyFont="1" applyBorder="1" applyAlignment="1">
      <alignment horizontal="center"/>
    </xf>
    <xf numFmtId="3" fontId="11" fillId="0" borderId="10" xfId="0" applyNumberFormat="1" applyFont="1" applyBorder="1" applyAlignment="1">
      <alignment horizontal="center"/>
    </xf>
    <xf numFmtId="3" fontId="11" fillId="5" borderId="10" xfId="0" applyNumberFormat="1" applyFont="1" applyFill="1" applyBorder="1" applyAlignment="1">
      <alignment horizontal="center"/>
    </xf>
    <xf numFmtId="3" fontId="11" fillId="4" borderId="10" xfId="0" applyNumberFormat="1" applyFont="1" applyFill="1" applyBorder="1" applyAlignment="1">
      <alignment horizontal="center"/>
    </xf>
    <xf numFmtId="164" fontId="8" fillId="4" borderId="17" xfId="0" applyNumberFormat="1" applyFont="1" applyFill="1" applyBorder="1" applyAlignment="1">
      <alignment horizontal="center" vertical="center"/>
    </xf>
    <xf numFmtId="164" fontId="8" fillId="4" borderId="8" xfId="0" applyNumberFormat="1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10" xfId="0" applyFont="1" applyBorder="1" applyAlignment="1">
      <alignment horizontal="center" vertical="center" wrapText="1"/>
    </xf>
    <xf numFmtId="14" fontId="10" fillId="0" borderId="10" xfId="0" applyNumberFormat="1" applyFont="1" applyBorder="1" applyAlignment="1">
      <alignment horizontal="center"/>
    </xf>
    <xf numFmtId="14" fontId="10" fillId="5" borderId="10" xfId="0" applyNumberFormat="1" applyFont="1" applyFill="1" applyBorder="1" applyAlignment="1">
      <alignment horizontal="center"/>
    </xf>
    <xf numFmtId="14" fontId="10" fillId="4" borderId="10" xfId="0" applyNumberFormat="1" applyFont="1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11" fillId="3" borderId="16" xfId="0" applyFont="1" applyFill="1" applyBorder="1" applyAlignment="1">
      <alignment horizontal="center"/>
    </xf>
    <xf numFmtId="164" fontId="11" fillId="5" borderId="16" xfId="0" applyNumberFormat="1" applyFont="1" applyFill="1" applyBorder="1" applyAlignment="1">
      <alignment horizontal="center"/>
    </xf>
    <xf numFmtId="164" fontId="11" fillId="4" borderId="16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64" fontId="11" fillId="5" borderId="4" xfId="0" applyNumberFormat="1" applyFont="1" applyFill="1" applyBorder="1" applyAlignment="1">
      <alignment horizontal="center"/>
    </xf>
    <xf numFmtId="164" fontId="11" fillId="4" borderId="4" xfId="0" applyNumberFormat="1" applyFont="1" applyFill="1" applyBorder="1" applyAlignment="1">
      <alignment horizontal="center"/>
    </xf>
    <xf numFmtId="164" fontId="11" fillId="4" borderId="25" xfId="0" applyNumberFormat="1" applyFont="1" applyFill="1" applyBorder="1" applyAlignment="1">
      <alignment horizontal="center"/>
    </xf>
    <xf numFmtId="164" fontId="11" fillId="4" borderId="26" xfId="0" applyNumberFormat="1" applyFont="1" applyFill="1" applyBorder="1" applyAlignment="1">
      <alignment horizontal="center"/>
    </xf>
    <xf numFmtId="164" fontId="11" fillId="5" borderId="7" xfId="0" applyNumberFormat="1" applyFont="1" applyFill="1" applyBorder="1" applyAlignment="1">
      <alignment horizontal="center"/>
    </xf>
    <xf numFmtId="164" fontId="11" fillId="5" borderId="17" xfId="0" applyNumberFormat="1" applyFont="1" applyFill="1" applyBorder="1" applyAlignment="1">
      <alignment horizontal="center"/>
    </xf>
    <xf numFmtId="164" fontId="11" fillId="5" borderId="8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1" fillId="5" borderId="16" xfId="0" applyNumberFormat="1" applyFont="1" applyFill="1" applyBorder="1" applyAlignment="1">
      <alignment horizontal="center" vertical="center"/>
    </xf>
    <xf numFmtId="3" fontId="11" fillId="4" borderId="16" xfId="0" applyNumberFormat="1" applyFont="1" applyFill="1" applyBorder="1" applyAlignment="1">
      <alignment horizontal="center" vertical="center"/>
    </xf>
    <xf numFmtId="3" fontId="11" fillId="5" borderId="3" xfId="0" applyNumberFormat="1" applyFont="1" applyFill="1" applyBorder="1" applyAlignment="1">
      <alignment horizontal="center" vertical="center"/>
    </xf>
    <xf numFmtId="3" fontId="11" fillId="5" borderId="4" xfId="0" applyNumberFormat="1" applyFont="1" applyFill="1" applyBorder="1" applyAlignment="1">
      <alignment horizontal="center" vertical="center"/>
    </xf>
    <xf numFmtId="3" fontId="11" fillId="4" borderId="3" xfId="0" applyNumberFormat="1" applyFont="1" applyFill="1" applyBorder="1" applyAlignment="1">
      <alignment horizontal="center" vertical="center"/>
    </xf>
    <xf numFmtId="3" fontId="11" fillId="4" borderId="4" xfId="0" applyNumberFormat="1" applyFont="1" applyFill="1" applyBorder="1" applyAlignment="1">
      <alignment horizontal="center" vertical="center"/>
    </xf>
    <xf numFmtId="3" fontId="11" fillId="5" borderId="7" xfId="0" applyNumberFormat="1" applyFont="1" applyFill="1" applyBorder="1" applyAlignment="1">
      <alignment horizontal="center"/>
    </xf>
    <xf numFmtId="3" fontId="11" fillId="5" borderId="17" xfId="0" applyNumberFormat="1" applyFont="1" applyFill="1" applyBorder="1" applyAlignment="1">
      <alignment horizontal="center"/>
    </xf>
    <xf numFmtId="3" fontId="11" fillId="5" borderId="8" xfId="0" applyNumberFormat="1" applyFont="1" applyFill="1" applyBorder="1" applyAlignment="1">
      <alignment horizontal="center"/>
    </xf>
    <xf numFmtId="0" fontId="11" fillId="6" borderId="1" xfId="0" applyFont="1" applyFill="1" applyBorder="1"/>
    <xf numFmtId="0" fontId="11" fillId="6" borderId="28" xfId="0" applyFont="1" applyFill="1" applyBorder="1"/>
    <xf numFmtId="0" fontId="11" fillId="6" borderId="28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6" borderId="17" xfId="0" applyFont="1" applyFill="1" applyBorder="1"/>
    <xf numFmtId="0" fontId="11" fillId="6" borderId="27" xfId="0" applyFont="1" applyFill="1" applyBorder="1"/>
    <xf numFmtId="0" fontId="8" fillId="6" borderId="29" xfId="0" applyFont="1" applyFill="1" applyBorder="1"/>
    <xf numFmtId="0" fontId="8" fillId="6" borderId="30" xfId="0" applyFont="1" applyFill="1" applyBorder="1"/>
    <xf numFmtId="0" fontId="11" fillId="6" borderId="31" xfId="0" applyFont="1" applyFill="1" applyBorder="1" applyAlignment="1">
      <alignment horizontal="center" vertical="center"/>
    </xf>
    <xf numFmtId="0" fontId="8" fillId="6" borderId="32" xfId="0" applyFont="1" applyFill="1" applyBorder="1"/>
    <xf numFmtId="0" fontId="11" fillId="6" borderId="3" xfId="0" applyFont="1" applyFill="1" applyBorder="1"/>
    <xf numFmtId="0" fontId="11" fillId="6" borderId="7" xfId="0" applyFont="1" applyFill="1" applyBorder="1"/>
    <xf numFmtId="0" fontId="8" fillId="6" borderId="28" xfId="0" applyFont="1" applyFill="1" applyBorder="1"/>
    <xf numFmtId="3" fontId="8" fillId="4" borderId="3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top" wrapText="1"/>
    </xf>
    <xf numFmtId="164" fontId="11" fillId="6" borderId="1" xfId="0" applyNumberFormat="1" applyFont="1" applyFill="1" applyBorder="1"/>
    <xf numFmtId="164" fontId="11" fillId="4" borderId="13" xfId="0" applyNumberFormat="1" applyFont="1" applyFill="1" applyBorder="1" applyAlignment="1">
      <alignment horizontal="center"/>
    </xf>
    <xf numFmtId="166" fontId="6" fillId="4" borderId="10" xfId="0" applyNumberFormat="1" applyFont="1" applyFill="1" applyBorder="1" applyAlignment="1">
      <alignment horizontal="left" wrapText="1"/>
    </xf>
    <xf numFmtId="166" fontId="6" fillId="4" borderId="10" xfId="0" applyNumberFormat="1" applyFont="1" applyFill="1" applyBorder="1" applyAlignment="1">
      <alignment horizontal="left"/>
    </xf>
    <xf numFmtId="166" fontId="6" fillId="0" borderId="10" xfId="0" applyNumberFormat="1" applyFont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164" fontId="6" fillId="4" borderId="1" xfId="0" quotePrefix="1" applyNumberFormat="1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33" xfId="0" applyFont="1" applyBorder="1"/>
    <xf numFmtId="0" fontId="8" fillId="0" borderId="16" xfId="0" applyFont="1" applyBorder="1"/>
    <xf numFmtId="0" fontId="14" fillId="7" borderId="1" xfId="0" applyFont="1" applyFill="1" applyBorder="1" applyAlignment="1">
      <alignment horizontal="center" vertical="center" wrapText="1"/>
    </xf>
    <xf numFmtId="0" fontId="8" fillId="9" borderId="0" xfId="0" applyFont="1" applyFill="1"/>
    <xf numFmtId="164" fontId="11" fillId="3" borderId="3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164" fontId="11" fillId="3" borderId="4" xfId="0" applyNumberFormat="1" applyFont="1" applyFill="1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 vertical="center"/>
    </xf>
    <xf numFmtId="3" fontId="11" fillId="4" borderId="10" xfId="0" applyNumberFormat="1" applyFont="1" applyFill="1" applyBorder="1" applyAlignment="1">
      <alignment horizontal="center" vertical="center"/>
    </xf>
    <xf numFmtId="3" fontId="11" fillId="5" borderId="10" xfId="0" applyNumberFormat="1" applyFont="1" applyFill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5" borderId="7" xfId="0" applyNumberFormat="1" applyFont="1" applyFill="1" applyBorder="1" applyAlignment="1">
      <alignment horizontal="center" vertical="center"/>
    </xf>
    <xf numFmtId="3" fontId="11" fillId="5" borderId="17" xfId="0" applyNumberFormat="1" applyFont="1" applyFill="1" applyBorder="1" applyAlignment="1">
      <alignment horizontal="center" vertical="center"/>
    </xf>
    <xf numFmtId="3" fontId="11" fillId="5" borderId="8" xfId="0" applyNumberFormat="1" applyFont="1" applyFill="1" applyBorder="1" applyAlignment="1">
      <alignment horizontal="center" vertical="center"/>
    </xf>
    <xf numFmtId="0" fontId="11" fillId="0" borderId="0" xfId="0" applyFont="1"/>
    <xf numFmtId="0" fontId="14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164" fontId="11" fillId="4" borderId="16" xfId="0" applyNumberFormat="1" applyFont="1" applyFill="1" applyBorder="1" applyAlignment="1">
      <alignment horizontal="center" vertical="center"/>
    </xf>
    <xf numFmtId="164" fontId="11" fillId="4" borderId="10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164" fontId="11" fillId="5" borderId="10" xfId="0" applyNumberFormat="1" applyFont="1" applyFill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5" borderId="7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164" fontId="11" fillId="5" borderId="8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11" fillId="6" borderId="34" xfId="0" applyFont="1" applyFill="1" applyBorder="1"/>
    <xf numFmtId="0" fontId="8" fillId="6" borderId="0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11" fillId="6" borderId="35" xfId="0" applyFont="1" applyFill="1" applyBorder="1"/>
    <xf numFmtId="0" fontId="8" fillId="6" borderId="31" xfId="0" applyFont="1" applyFill="1" applyBorder="1"/>
    <xf numFmtId="0" fontId="8" fillId="6" borderId="3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6" borderId="11" xfId="0" applyFont="1" applyFill="1" applyBorder="1"/>
    <xf numFmtId="0" fontId="8" fillId="6" borderId="36" xfId="0" applyFont="1" applyFill="1" applyBorder="1"/>
    <xf numFmtId="0" fontId="8" fillId="6" borderId="36" xfId="0" applyFont="1" applyFill="1" applyBorder="1" applyAlignment="1">
      <alignment horizontal="center" vertical="center"/>
    </xf>
    <xf numFmtId="0" fontId="8" fillId="6" borderId="21" xfId="0" applyFont="1" applyFill="1" applyBorder="1"/>
    <xf numFmtId="0" fontId="8" fillId="6" borderId="38" xfId="0" applyFont="1" applyFill="1" applyBorder="1"/>
    <xf numFmtId="0" fontId="8" fillId="6" borderId="14" xfId="0" applyFont="1" applyFill="1" applyBorder="1"/>
    <xf numFmtId="0" fontId="8" fillId="6" borderId="14" xfId="0" applyFont="1" applyFill="1" applyBorder="1" applyAlignment="1">
      <alignment horizontal="center" vertical="center"/>
    </xf>
    <xf numFmtId="0" fontId="8" fillId="6" borderId="13" xfId="0" applyFont="1" applyFill="1" applyBorder="1"/>
    <xf numFmtId="0" fontId="11" fillId="6" borderId="37" xfId="0" applyFont="1" applyFill="1" applyBorder="1" applyAlignment="1">
      <alignment horizontal="left"/>
    </xf>
    <xf numFmtId="0" fontId="11" fillId="6" borderId="39" xfId="0" applyFont="1" applyFill="1" applyBorder="1" applyAlignment="1">
      <alignment horizontal="left"/>
    </xf>
    <xf numFmtId="0" fontId="11" fillId="6" borderId="40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vertical="center" wrapText="1"/>
    </xf>
    <xf numFmtId="0" fontId="14" fillId="12" borderId="1" xfId="0" applyFont="1" applyFill="1" applyBorder="1" applyAlignment="1">
      <alignment horizontal="center" vertical="center" wrapText="1"/>
    </xf>
    <xf numFmtId="164" fontId="17" fillId="10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4" fillId="12" borderId="4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164" fontId="17" fillId="10" borderId="3" xfId="0" applyNumberFormat="1" applyFont="1" applyFill="1" applyBorder="1" applyAlignment="1">
      <alignment horizontal="center" vertical="center" wrapText="1"/>
    </xf>
    <xf numFmtId="164" fontId="17" fillId="10" borderId="4" xfId="0" applyNumberFormat="1" applyFont="1" applyFill="1" applyBorder="1" applyAlignment="1">
      <alignment horizontal="center" vertical="center" wrapText="1"/>
    </xf>
    <xf numFmtId="164" fontId="17" fillId="10" borderId="7" xfId="0" applyNumberFormat="1" applyFont="1" applyFill="1" applyBorder="1" applyAlignment="1">
      <alignment horizontal="center" vertical="center" wrapText="1"/>
    </xf>
    <xf numFmtId="164" fontId="17" fillId="10" borderId="17" xfId="0" applyNumberFormat="1" applyFont="1" applyFill="1" applyBorder="1" applyAlignment="1">
      <alignment horizontal="center" vertical="center" wrapText="1"/>
    </xf>
    <xf numFmtId="164" fontId="17" fillId="10" borderId="8" xfId="0" applyNumberFormat="1" applyFont="1" applyFill="1" applyBorder="1" applyAlignment="1">
      <alignment horizontal="center" vertical="center" wrapText="1"/>
    </xf>
    <xf numFmtId="0" fontId="18" fillId="11" borderId="41" xfId="0" applyFont="1" applyFill="1" applyBorder="1" applyAlignment="1">
      <alignment horizontal="center" vertical="center" wrapText="1"/>
    </xf>
    <xf numFmtId="166" fontId="17" fillId="10" borderId="42" xfId="0" applyNumberFormat="1" applyFont="1" applyFill="1" applyBorder="1" applyAlignment="1">
      <alignment horizontal="left" vertical="top" wrapText="1"/>
    </xf>
    <xf numFmtId="166" fontId="17" fillId="10" borderId="43" xfId="0" applyNumberFormat="1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11" fillId="13" borderId="16" xfId="0" applyFont="1" applyFill="1" applyBorder="1" applyAlignment="1">
      <alignment horizontal="center"/>
    </xf>
    <xf numFmtId="164" fontId="11" fillId="13" borderId="3" xfId="0" applyNumberFormat="1" applyFont="1" applyFill="1" applyBorder="1" applyAlignment="1">
      <alignment horizontal="center"/>
    </xf>
    <xf numFmtId="164" fontId="11" fillId="13" borderId="1" xfId="0" applyNumberFormat="1" applyFont="1" applyFill="1" applyBorder="1" applyAlignment="1">
      <alignment horizontal="center"/>
    </xf>
    <xf numFmtId="164" fontId="11" fillId="13" borderId="4" xfId="0" applyNumberFormat="1" applyFont="1" applyFill="1" applyBorder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 wrapText="1"/>
    </xf>
    <xf numFmtId="167" fontId="11" fillId="4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8" fillId="6" borderId="45" xfId="0" applyFont="1" applyFill="1" applyBorder="1"/>
    <xf numFmtId="0" fontId="8" fillId="6" borderId="44" xfId="0" applyFont="1" applyFill="1" applyBorder="1"/>
    <xf numFmtId="0" fontId="19" fillId="6" borderId="28" xfId="0" applyFont="1" applyFill="1" applyBorder="1"/>
    <xf numFmtId="0" fontId="19" fillId="6" borderId="0" xfId="0" applyFont="1" applyFill="1" applyBorder="1"/>
    <xf numFmtId="0" fontId="8" fillId="6" borderId="39" xfId="0" applyFont="1" applyFill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22" fillId="6" borderId="0" xfId="0" applyFont="1" applyFill="1" applyBorder="1"/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4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/>
    <xf numFmtId="0" fontId="9" fillId="0" borderId="0" xfId="0" applyFont="1" applyFill="1"/>
    <xf numFmtId="0" fontId="19" fillId="6" borderId="0" xfId="0" applyFont="1" applyFill="1" applyBorder="1" applyAlignment="1">
      <alignment horizontal="left"/>
    </xf>
    <xf numFmtId="0" fontId="8" fillId="6" borderId="40" xfId="0" applyFont="1" applyFill="1" applyBorder="1"/>
    <xf numFmtId="0" fontId="20" fillId="6" borderId="46" xfId="0" applyFont="1" applyFill="1" applyBorder="1"/>
    <xf numFmtId="0" fontId="19" fillId="6" borderId="14" xfId="0" applyFont="1" applyFill="1" applyBorder="1"/>
    <xf numFmtId="0" fontId="20" fillId="6" borderId="39" xfId="0" applyFont="1" applyFill="1" applyBorder="1" applyAlignment="1">
      <alignment horizontal="center"/>
    </xf>
    <xf numFmtId="0" fontId="27" fillId="6" borderId="0" xfId="1" applyFill="1" applyBorder="1" applyAlignment="1">
      <alignment horizontal="left" vertical="center"/>
    </xf>
    <xf numFmtId="0" fontId="28" fillId="6" borderId="0" xfId="0" applyFont="1" applyFill="1" applyBorder="1"/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1" fontId="8" fillId="0" borderId="4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2" fontId="8" fillId="0" borderId="0" xfId="0" applyNumberFormat="1" applyFont="1" applyFill="1"/>
    <xf numFmtId="0" fontId="8" fillId="14" borderId="10" xfId="0" applyFont="1" applyFill="1" applyBorder="1" applyAlignment="1">
      <alignment horizontal="center" vertical="center"/>
    </xf>
    <xf numFmtId="164" fontId="11" fillId="14" borderId="3" xfId="0" applyNumberFormat="1" applyFont="1" applyFill="1" applyBorder="1" applyAlignment="1">
      <alignment horizontal="center"/>
    </xf>
    <xf numFmtId="0" fontId="8" fillId="14" borderId="0" xfId="0" applyFont="1" applyFill="1"/>
    <xf numFmtId="164" fontId="11" fillId="14" borderId="3" xfId="0" applyNumberFormat="1" applyFont="1" applyFill="1" applyBorder="1" applyAlignment="1">
      <alignment horizontal="center" vertical="center"/>
    </xf>
    <xf numFmtId="164" fontId="11" fillId="14" borderId="1" xfId="0" applyNumberFormat="1" applyFont="1" applyFill="1" applyBorder="1" applyAlignment="1">
      <alignment horizontal="center"/>
    </xf>
    <xf numFmtId="1" fontId="8" fillId="14" borderId="4" xfId="0" applyNumberFormat="1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164" fontId="11" fillId="14" borderId="1" xfId="0" applyNumberFormat="1" applyFont="1" applyFill="1" applyBorder="1" applyAlignment="1">
      <alignment horizontal="center" vertical="center"/>
    </xf>
    <xf numFmtId="164" fontId="11" fillId="14" borderId="4" xfId="0" applyNumberFormat="1" applyFont="1" applyFill="1" applyBorder="1" applyAlignment="1">
      <alignment horizontal="center" vertical="center"/>
    </xf>
    <xf numFmtId="2" fontId="8" fillId="14" borderId="0" xfId="0" applyNumberFormat="1" applyFont="1" applyFill="1"/>
    <xf numFmtId="164" fontId="11" fillId="14" borderId="7" xfId="0" applyNumberFormat="1" applyFont="1" applyFill="1" applyBorder="1" applyAlignment="1">
      <alignment horizontal="center" vertical="center"/>
    </xf>
    <xf numFmtId="164" fontId="11" fillId="14" borderId="17" xfId="0" applyNumberFormat="1" applyFont="1" applyFill="1" applyBorder="1" applyAlignment="1">
      <alignment horizontal="center" vertical="center"/>
    </xf>
    <xf numFmtId="164" fontId="11" fillId="14" borderId="8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14" fontId="10" fillId="14" borderId="33" xfId="0" applyNumberFormat="1" applyFont="1" applyFill="1" applyBorder="1" applyAlignment="1">
      <alignment horizontal="center"/>
    </xf>
    <xf numFmtId="14" fontId="10" fillId="0" borderId="33" xfId="0" applyNumberFormat="1" applyFont="1" applyFill="1" applyBorder="1" applyAlignment="1">
      <alignment horizontal="center"/>
    </xf>
    <xf numFmtId="164" fontId="11" fillId="14" borderId="42" xfId="0" applyNumberFormat="1" applyFont="1" applyFill="1" applyBorder="1" applyAlignment="1">
      <alignment horizontal="center"/>
    </xf>
    <xf numFmtId="164" fontId="11" fillId="0" borderId="42" xfId="0" applyNumberFormat="1" applyFont="1" applyFill="1" applyBorder="1" applyAlignment="1">
      <alignment horizontal="center" vertical="center"/>
    </xf>
    <xf numFmtId="164" fontId="11" fillId="14" borderId="42" xfId="0" applyNumberFormat="1" applyFont="1" applyFill="1" applyBorder="1" applyAlignment="1">
      <alignment horizontal="center" vertical="center"/>
    </xf>
    <xf numFmtId="164" fontId="11" fillId="14" borderId="7" xfId="0" applyNumberFormat="1" applyFont="1" applyFill="1" applyBorder="1" applyAlignment="1">
      <alignment horizontal="center"/>
    </xf>
    <xf numFmtId="164" fontId="11" fillId="14" borderId="17" xfId="0" applyNumberFormat="1" applyFont="1" applyFill="1" applyBorder="1" applyAlignment="1">
      <alignment horizontal="center"/>
    </xf>
    <xf numFmtId="0" fontId="7" fillId="0" borderId="37" xfId="0" applyFont="1" applyBorder="1" applyAlignment="1">
      <alignment horizontal="center" vertical="center"/>
    </xf>
    <xf numFmtId="164" fontId="11" fillId="0" borderId="10" xfId="0" applyNumberFormat="1" applyFont="1" applyFill="1" applyBorder="1" applyAlignment="1">
      <alignment horizontal="center"/>
    </xf>
    <xf numFmtId="164" fontId="11" fillId="14" borderId="10" xfId="0" applyNumberFormat="1" applyFont="1" applyFill="1" applyBorder="1" applyAlignment="1">
      <alignment horizontal="center"/>
    </xf>
    <xf numFmtId="164" fontId="11" fillId="14" borderId="46" xfId="0" applyNumberFormat="1" applyFont="1" applyFill="1" applyBorder="1" applyAlignment="1">
      <alignment horizontal="center"/>
    </xf>
    <xf numFmtId="0" fontId="7" fillId="0" borderId="47" xfId="0" applyFont="1" applyBorder="1" applyAlignment="1">
      <alignment horizontal="center" vertical="center" wrapText="1"/>
    </xf>
    <xf numFmtId="164" fontId="11" fillId="0" borderId="16" xfId="0" applyNumberFormat="1" applyFont="1" applyFill="1" applyBorder="1" applyAlignment="1">
      <alignment horizontal="center"/>
    </xf>
    <xf numFmtId="164" fontId="11" fillId="14" borderId="16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13" borderId="10" xfId="0" applyFont="1" applyFill="1" applyBorder="1" applyAlignment="1">
      <alignment horizontal="center"/>
    </xf>
    <xf numFmtId="164" fontId="11" fillId="13" borderId="10" xfId="0" applyNumberFormat="1" applyFont="1" applyFill="1" applyBorder="1" applyAlignment="1">
      <alignment horizontal="center"/>
    </xf>
    <xf numFmtId="0" fontId="8" fillId="13" borderId="16" xfId="0" applyFont="1" applyFill="1" applyBorder="1"/>
    <xf numFmtId="0" fontId="8" fillId="13" borderId="4" xfId="0" applyFont="1" applyFill="1" applyBorder="1"/>
    <xf numFmtId="2" fontId="8" fillId="0" borderId="0" xfId="0" applyNumberFormat="1" applyFont="1" applyFill="1" applyAlignment="1">
      <alignment horizontal="left"/>
    </xf>
    <xf numFmtId="0" fontId="14" fillId="7" borderId="1" xfId="0" applyFont="1" applyFill="1" applyBorder="1" applyAlignment="1">
      <alignment horizontal="center" vertical="center" wrapText="1"/>
    </xf>
    <xf numFmtId="164" fontId="11" fillId="14" borderId="48" xfId="0" applyNumberFormat="1" applyFont="1" applyFill="1" applyBorder="1" applyAlignment="1">
      <alignment horizontal="center"/>
    </xf>
    <xf numFmtId="164" fontId="11" fillId="0" borderId="48" xfId="0" applyNumberFormat="1" applyFont="1" applyFill="1" applyBorder="1" applyAlignment="1">
      <alignment horizontal="center" vertical="center"/>
    </xf>
    <xf numFmtId="164" fontId="11" fillId="14" borderId="48" xfId="0" applyNumberFormat="1" applyFont="1" applyFill="1" applyBorder="1" applyAlignment="1">
      <alignment horizontal="center" vertical="center"/>
    </xf>
    <xf numFmtId="164" fontId="11" fillId="14" borderId="49" xfId="0" applyNumberFormat="1" applyFont="1" applyFill="1" applyBorder="1" applyAlignment="1">
      <alignment horizontal="center"/>
    </xf>
    <xf numFmtId="164" fontId="11" fillId="0" borderId="49" xfId="0" applyNumberFormat="1" applyFont="1" applyFill="1" applyBorder="1" applyAlignment="1">
      <alignment horizontal="center" vertical="center"/>
    </xf>
    <xf numFmtId="164" fontId="11" fillId="14" borderId="49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23</xdr:row>
      <xdr:rowOff>1</xdr:rowOff>
    </xdr:from>
    <xdr:to>
      <xdr:col>19</xdr:col>
      <xdr:colOff>381000</xdr:colOff>
      <xdr:row>37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5088E1-576B-40A3-B4D0-D9011D4E898F}"/>
            </a:ext>
          </a:extLst>
        </xdr:cNvPr>
        <xdr:cNvSpPr txBox="1"/>
      </xdr:nvSpPr>
      <xdr:spPr>
        <a:xfrm>
          <a:off x="9848849" y="5048251"/>
          <a:ext cx="7061201" cy="26924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21</xdr:row>
      <xdr:rowOff>47625</xdr:rowOff>
    </xdr:from>
    <xdr:to>
      <xdr:col>12</xdr:col>
      <xdr:colOff>533400</xdr:colOff>
      <xdr:row>30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28650" y="4667250"/>
          <a:ext cx="8724900" cy="15049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21</xdr:row>
      <xdr:rowOff>47625</xdr:rowOff>
    </xdr:from>
    <xdr:to>
      <xdr:col>12</xdr:col>
      <xdr:colOff>533400</xdr:colOff>
      <xdr:row>30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628650" y="4667250"/>
          <a:ext cx="8724900" cy="15049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of not less than five samples representative of conditions within any calendar month are not to exceed 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21</xdr:row>
      <xdr:rowOff>133350</xdr:rowOff>
    </xdr:from>
    <xdr:to>
      <xdr:col>12</xdr:col>
      <xdr:colOff>533400</xdr:colOff>
      <xdr:row>29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28650" y="4752975"/>
          <a:ext cx="9153525" cy="1314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of not less than five samples representative of conditions within any calendar month are not to exceed 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shall not exceed 235 CFU/100 ml in a single sample.</a:t>
          </a:r>
        </a:p>
        <a:p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133350</xdr:rowOff>
    </xdr:from>
    <xdr:to>
      <xdr:col>16</xdr:col>
      <xdr:colOff>990600</xdr:colOff>
      <xdr:row>33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628650" y="4743450"/>
          <a:ext cx="12668250" cy="1314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of not less than five samples representative of conditions within any calendar month are not to exceed 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shall not exceed 235 CFU/100 ml in a single sample.</a:t>
          </a:r>
        </a:p>
        <a:p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21</xdr:row>
      <xdr:rowOff>133350</xdr:rowOff>
    </xdr:from>
    <xdr:to>
      <xdr:col>16</xdr:col>
      <xdr:colOff>990600</xdr:colOff>
      <xdr:row>29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628650" y="6153150"/>
          <a:ext cx="12001500" cy="1314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of not less than five samples representative of conditions within any calendar month are not to exceed 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shall not exceed 235 CFU/100 ml in a single sample.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23</xdr:row>
      <xdr:rowOff>1</xdr:rowOff>
    </xdr:from>
    <xdr:to>
      <xdr:col>19</xdr:col>
      <xdr:colOff>381000</xdr:colOff>
      <xdr:row>37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CE0332-4C15-432F-8E99-72F2C6468F3D}"/>
            </a:ext>
          </a:extLst>
        </xdr:cNvPr>
        <xdr:cNvSpPr txBox="1"/>
      </xdr:nvSpPr>
      <xdr:spPr>
        <a:xfrm>
          <a:off x="10033634" y="4981576"/>
          <a:ext cx="7111366" cy="25546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23</xdr:row>
      <xdr:rowOff>1</xdr:rowOff>
    </xdr:from>
    <xdr:to>
      <xdr:col>19</xdr:col>
      <xdr:colOff>381000</xdr:colOff>
      <xdr:row>37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3A90D4-583E-4A8A-995D-409CC095B300}"/>
            </a:ext>
          </a:extLst>
        </xdr:cNvPr>
        <xdr:cNvSpPr txBox="1"/>
      </xdr:nvSpPr>
      <xdr:spPr>
        <a:xfrm>
          <a:off x="9839324" y="5105401"/>
          <a:ext cx="7067551" cy="26860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23</xdr:row>
      <xdr:rowOff>1</xdr:rowOff>
    </xdr:from>
    <xdr:to>
      <xdr:col>19</xdr:col>
      <xdr:colOff>381000</xdr:colOff>
      <xdr:row>37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10699" y="4781551"/>
          <a:ext cx="7115176" cy="22193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22</xdr:row>
      <xdr:rowOff>1</xdr:rowOff>
    </xdr:from>
    <xdr:to>
      <xdr:col>19</xdr:col>
      <xdr:colOff>381000</xdr:colOff>
      <xdr:row>36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410699" y="4781551"/>
          <a:ext cx="7115176" cy="22193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22</xdr:row>
      <xdr:rowOff>1</xdr:rowOff>
    </xdr:from>
    <xdr:to>
      <xdr:col>19</xdr:col>
      <xdr:colOff>381000</xdr:colOff>
      <xdr:row>36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648824" y="4781551"/>
          <a:ext cx="9115426" cy="2190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22</xdr:row>
      <xdr:rowOff>1</xdr:rowOff>
    </xdr:from>
    <xdr:to>
      <xdr:col>25</xdr:col>
      <xdr:colOff>381000</xdr:colOff>
      <xdr:row>36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648824" y="4781551"/>
          <a:ext cx="9115426" cy="2190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22</xdr:row>
      <xdr:rowOff>1</xdr:rowOff>
    </xdr:from>
    <xdr:to>
      <xdr:col>25</xdr:col>
      <xdr:colOff>381000</xdr:colOff>
      <xdr:row>36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9039224" y="4781551"/>
          <a:ext cx="9115426" cy="17716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21</xdr:row>
      <xdr:rowOff>133350</xdr:rowOff>
    </xdr:from>
    <xdr:to>
      <xdr:col>21</xdr:col>
      <xdr:colOff>85725</xdr:colOff>
      <xdr:row>31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181850" y="4752975"/>
          <a:ext cx="8763000" cy="1666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State of Minnesota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in recreational waters (Minnesota Rule 7050.0222):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geometric mean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of not less than five samples representative of conditions within any calendar month are not to exceed </a:t>
          </a:r>
          <a:r>
            <a:rPr lang="en-US" sz="1100" b="0" u="sng">
              <a:solidFill>
                <a:schemeClr val="dk1"/>
              </a:solidFill>
              <a:latin typeface="+mn-lt"/>
              <a:ea typeface="+mn-ea"/>
              <a:cs typeface="+mn-cs"/>
            </a:rPr>
            <a:t>126 organisms/100 ml 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Nor shall more than 10 percent of all samples taken during any calendar month individually exceed </a:t>
          </a:r>
          <a:r>
            <a:rPr lang="en-US" sz="1100" u="sng">
              <a:solidFill>
                <a:schemeClr val="dk1"/>
              </a:solidFill>
              <a:latin typeface="+mn-lt"/>
              <a:ea typeface="+mn-ea"/>
              <a:cs typeface="+mn-cs"/>
            </a:rPr>
            <a:t>1,260 organisms/100 ml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EPA Ambient Freshwater Quality Criteria for </a:t>
          </a:r>
          <a:r>
            <a:rPr lang="en-US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E. coli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(40 CFR Part 13: Water Quality Standards for Coastal and Great Lakes Recreation Waters; Final Rule):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geometric mean (based on not less than 5 samples within 30 day period) shall not exceed 126/100 ml.</a:t>
          </a:r>
        </a:p>
        <a:p>
          <a:pPr lvl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 The single sample maximum (SSM) for designated bathing beaches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shall not exceed 235 CFU/100 ml in a single sample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i.burnsville.mn.us/index.aspx?nid=37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i.burnsville.mn.us/index.aspx?nid=37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A2C7-40FC-42D4-8B88-7FAF8B8C7075}">
  <dimension ref="A1:T45"/>
  <sheetViews>
    <sheetView tabSelected="1" topLeftCell="A4" workbookViewId="0">
      <selection activeCell="E20" sqref="E20"/>
    </sheetView>
  </sheetViews>
  <sheetFormatPr defaultRowHeight="12.75" x14ac:dyDescent="0.2"/>
  <cols>
    <col min="5" max="5" width="14.7109375" customWidth="1"/>
    <col min="6" max="6" width="11.42578125" customWidth="1"/>
    <col min="7" max="7" width="12.5703125" customWidth="1"/>
    <col min="8" max="8" width="11.5703125" customWidth="1"/>
    <col min="9" max="9" width="59.28515625" customWidth="1"/>
    <col min="10" max="10" width="14.7109375" customWidth="1"/>
    <col min="11" max="11" width="13.7109375" customWidth="1"/>
  </cols>
  <sheetData>
    <row r="1" spans="1:20" ht="18.75" x14ac:dyDescent="0.3">
      <c r="A1" s="35"/>
      <c r="B1" s="36" t="s">
        <v>125</v>
      </c>
      <c r="C1" s="25"/>
      <c r="D1" s="25"/>
      <c r="E1" s="25"/>
      <c r="F1" s="25"/>
      <c r="G1" s="25"/>
      <c r="H1" s="25"/>
      <c r="I1" s="3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15.75" x14ac:dyDescent="0.25">
      <c r="A2" s="34"/>
      <c r="B2" s="26"/>
      <c r="C2" s="26"/>
      <c r="D2" s="26"/>
      <c r="E2" s="26"/>
      <c r="F2" s="26"/>
      <c r="G2" s="26"/>
      <c r="H2" s="26"/>
      <c r="I2" s="34"/>
      <c r="J2" s="25"/>
      <c r="K2" s="25"/>
      <c r="L2" s="26"/>
      <c r="M2" s="26"/>
      <c r="N2" s="26"/>
      <c r="O2" s="26"/>
      <c r="P2" s="26"/>
      <c r="Q2" s="26"/>
      <c r="R2" s="26"/>
      <c r="S2" s="26"/>
      <c r="T2" s="26"/>
    </row>
    <row r="3" spans="1:20" ht="16.5" thickBot="1" x14ac:dyDescent="0.3">
      <c r="A3" s="295"/>
      <c r="B3" s="296" t="s">
        <v>82</v>
      </c>
      <c r="C3" s="297"/>
      <c r="D3" s="297"/>
      <c r="E3" s="297"/>
      <c r="F3" s="296" t="s">
        <v>46</v>
      </c>
      <c r="G3" s="297"/>
      <c r="H3" s="297"/>
      <c r="I3" s="295"/>
      <c r="J3" s="296" t="s">
        <v>45</v>
      </c>
      <c r="K3" s="296"/>
      <c r="L3" s="297"/>
      <c r="M3" s="297"/>
      <c r="N3" s="297"/>
      <c r="O3" s="297"/>
      <c r="P3" s="297"/>
      <c r="Q3" s="297"/>
      <c r="R3" s="297"/>
      <c r="S3" s="297"/>
      <c r="T3" s="29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335" t="s">
        <v>6</v>
      </c>
      <c r="F4" s="141" t="s">
        <v>17</v>
      </c>
      <c r="G4" s="142" t="s">
        <v>18</v>
      </c>
      <c r="H4" s="343" t="s">
        <v>19</v>
      </c>
      <c r="I4" s="350"/>
      <c r="J4" s="347" t="s">
        <v>41</v>
      </c>
      <c r="K4" s="41" t="s">
        <v>39</v>
      </c>
      <c r="L4" s="26"/>
      <c r="M4" s="26"/>
      <c r="N4" s="26"/>
      <c r="O4" s="26"/>
      <c r="P4" s="26"/>
      <c r="Q4" s="26"/>
      <c r="R4" s="26"/>
      <c r="S4" s="26"/>
      <c r="T4" s="26"/>
    </row>
    <row r="5" spans="1:20" ht="15.75" x14ac:dyDescent="0.25">
      <c r="A5" s="321" t="s">
        <v>23</v>
      </c>
      <c r="B5" s="359">
        <v>20.100000000000001</v>
      </c>
      <c r="C5" s="325">
        <v>7.4</v>
      </c>
      <c r="D5" s="362">
        <v>8.6</v>
      </c>
      <c r="E5" s="336">
        <v>45440</v>
      </c>
      <c r="F5" s="274"/>
      <c r="G5" s="275"/>
      <c r="H5" s="353"/>
      <c r="I5" s="351" t="s">
        <v>23</v>
      </c>
      <c r="J5" s="355"/>
      <c r="K5" s="356"/>
      <c r="L5" s="323"/>
      <c r="M5" s="323"/>
      <c r="N5" s="323"/>
      <c r="O5" s="323"/>
      <c r="P5" s="323"/>
      <c r="Q5" s="323"/>
      <c r="R5" s="323"/>
      <c r="S5" s="323"/>
      <c r="T5" s="323"/>
    </row>
    <row r="6" spans="1:20" ht="15.75" x14ac:dyDescent="0.25">
      <c r="A6" s="310" t="s">
        <v>24</v>
      </c>
      <c r="B6" s="360">
        <v>78.5</v>
      </c>
      <c r="C6" s="318">
        <v>75.900000000000006</v>
      </c>
      <c r="D6" s="363">
        <v>365</v>
      </c>
      <c r="E6" s="337">
        <v>45447</v>
      </c>
      <c r="F6" s="278"/>
      <c r="G6" s="279"/>
      <c r="H6" s="354"/>
      <c r="I6" s="352" t="s">
        <v>24</v>
      </c>
      <c r="J6" s="348">
        <f>GEOMEAN(B5:D6)</f>
        <v>37.502056827960551</v>
      </c>
      <c r="K6" s="314">
        <v>6</v>
      </c>
      <c r="L6" s="315"/>
      <c r="M6" s="316"/>
      <c r="N6" s="299"/>
      <c r="O6" s="299"/>
      <c r="P6" s="299"/>
      <c r="Q6" s="299"/>
      <c r="R6" s="299"/>
      <c r="S6" s="299"/>
      <c r="T6" s="299"/>
    </row>
    <row r="7" spans="1:20" ht="15.75" x14ac:dyDescent="0.25">
      <c r="A7" s="321" t="s">
        <v>25</v>
      </c>
      <c r="B7" s="361">
        <v>2</v>
      </c>
      <c r="C7" s="329">
        <v>4.0999999999999996</v>
      </c>
      <c r="D7" s="364">
        <v>2</v>
      </c>
      <c r="E7" s="336">
        <v>45454</v>
      </c>
      <c r="F7" s="278"/>
      <c r="G7" s="279"/>
      <c r="H7" s="354"/>
      <c r="I7" s="351" t="s">
        <v>25</v>
      </c>
      <c r="J7" s="349">
        <f>GEOMEAN(B5:D7)</f>
        <v>15.288071605245046</v>
      </c>
      <c r="K7" s="326">
        <v>9</v>
      </c>
      <c r="L7" s="327"/>
      <c r="M7" s="328"/>
      <c r="N7" s="323"/>
      <c r="O7" s="323"/>
      <c r="P7" s="323"/>
      <c r="Q7" s="323"/>
      <c r="R7" s="323"/>
      <c r="S7" s="323"/>
      <c r="T7" s="323"/>
    </row>
    <row r="8" spans="1:20" ht="15.75" x14ac:dyDescent="0.25">
      <c r="A8" s="310" t="s">
        <v>26</v>
      </c>
      <c r="B8" s="360">
        <v>109</v>
      </c>
      <c r="C8" s="318">
        <v>53</v>
      </c>
      <c r="D8" s="363">
        <v>63.7</v>
      </c>
      <c r="E8" s="337">
        <v>45460</v>
      </c>
      <c r="F8" s="278"/>
      <c r="G8" s="279"/>
      <c r="H8" s="354"/>
      <c r="I8" s="352" t="s">
        <v>26</v>
      </c>
      <c r="J8" s="348">
        <f t="shared" ref="J8:J13" si="0">GEOMEAN(B5:D8)</f>
        <v>22.494931815844318</v>
      </c>
      <c r="K8" s="317">
        <v>12</v>
      </c>
      <c r="L8" s="315"/>
      <c r="M8" s="315"/>
      <c r="N8" s="299"/>
      <c r="O8" s="299"/>
      <c r="P8" s="299"/>
      <c r="Q8" s="299"/>
      <c r="R8" s="299"/>
      <c r="S8" s="299"/>
      <c r="T8" s="299"/>
    </row>
    <row r="9" spans="1:20" ht="15.75" x14ac:dyDescent="0.25">
      <c r="A9" s="321" t="s">
        <v>27</v>
      </c>
      <c r="B9" s="324">
        <v>30.5</v>
      </c>
      <c r="C9" s="329">
        <v>16.899999999999999</v>
      </c>
      <c r="D9" s="330">
        <v>14.6</v>
      </c>
      <c r="E9" s="336">
        <v>45467</v>
      </c>
      <c r="F9" s="322">
        <f>GEOMEAN(B5:B9)</f>
        <v>25.36088527427053</v>
      </c>
      <c r="G9" s="325">
        <f>GEOMEAN(C5:C9)</f>
        <v>18.318250148282875</v>
      </c>
      <c r="H9" s="345">
        <f>GEOMEAN(D5:D9)</f>
        <v>22.556032927135824</v>
      </c>
      <c r="I9" s="351" t="s">
        <v>27</v>
      </c>
      <c r="J9" s="349">
        <f t="shared" si="0"/>
        <v>26.074687492077754</v>
      </c>
      <c r="K9" s="326">
        <v>15</v>
      </c>
      <c r="L9" s="328"/>
      <c r="M9" s="328"/>
      <c r="N9" s="331"/>
      <c r="O9" s="323"/>
      <c r="P9" s="323"/>
      <c r="Q9" s="323"/>
      <c r="R9" s="323"/>
      <c r="S9" s="323"/>
      <c r="T9" s="323"/>
    </row>
    <row r="10" spans="1:20" ht="15.75" x14ac:dyDescent="0.25">
      <c r="A10" s="310" t="s">
        <v>28</v>
      </c>
      <c r="B10" s="312">
        <v>24.6</v>
      </c>
      <c r="C10" s="318">
        <v>14.5</v>
      </c>
      <c r="D10" s="319">
        <v>20.3</v>
      </c>
      <c r="E10" s="337">
        <v>45475</v>
      </c>
      <c r="F10" s="311">
        <f>GEOMEAN(B6:B10)</f>
        <v>26.406583731383289</v>
      </c>
      <c r="G10" s="313">
        <f t="shared" ref="G10:H19" si="1">GEOMEAN(C6:C10)</f>
        <v>20.956137619717893</v>
      </c>
      <c r="H10" s="344">
        <f t="shared" si="1"/>
        <v>26.783185992759218</v>
      </c>
      <c r="I10" s="352" t="s">
        <v>28</v>
      </c>
      <c r="J10" s="348">
        <f t="shared" si="0"/>
        <v>16.20884302132054</v>
      </c>
      <c r="K10" s="317">
        <v>15</v>
      </c>
      <c r="L10" s="357"/>
      <c r="M10" s="316"/>
      <c r="N10" s="320"/>
      <c r="O10" s="299"/>
      <c r="P10" s="299"/>
      <c r="Q10" s="299"/>
      <c r="R10" s="299"/>
      <c r="S10" s="299"/>
      <c r="T10" s="299"/>
    </row>
    <row r="11" spans="1:20" ht="15.75" x14ac:dyDescent="0.25">
      <c r="A11" s="321" t="s">
        <v>29</v>
      </c>
      <c r="B11" s="324">
        <v>9.6</v>
      </c>
      <c r="C11" s="329">
        <v>8.6</v>
      </c>
      <c r="D11" s="330">
        <v>13.2</v>
      </c>
      <c r="E11" s="336">
        <v>45481</v>
      </c>
      <c r="F11" s="322">
        <f>GEOMEAN(B7:B11)</f>
        <v>17.34572810879596</v>
      </c>
      <c r="G11" s="325">
        <f t="shared" si="1"/>
        <v>13.55696818553027</v>
      </c>
      <c r="H11" s="345">
        <f t="shared" si="1"/>
        <v>13.788545310242336</v>
      </c>
      <c r="I11" s="351" t="s">
        <v>29</v>
      </c>
      <c r="J11" s="349">
        <f t="shared" si="0"/>
        <v>22.994660233088023</v>
      </c>
      <c r="K11" s="326">
        <v>15</v>
      </c>
      <c r="L11" s="323"/>
      <c r="M11" s="323"/>
      <c r="N11" s="323"/>
      <c r="O11" s="323"/>
      <c r="P11" s="323"/>
      <c r="Q11" s="323"/>
      <c r="R11" s="323"/>
      <c r="S11" s="323"/>
      <c r="T11" s="323"/>
    </row>
    <row r="12" spans="1:20" ht="15.75" x14ac:dyDescent="0.25">
      <c r="A12" s="310" t="s">
        <v>30</v>
      </c>
      <c r="B12" s="312">
        <v>118</v>
      </c>
      <c r="C12" s="318">
        <v>126</v>
      </c>
      <c r="D12" s="319">
        <v>1990</v>
      </c>
      <c r="E12" s="337">
        <v>45488</v>
      </c>
      <c r="F12" s="311">
        <f>GEOMEAN(B8:B12)</f>
        <v>39.206938996348967</v>
      </c>
      <c r="G12" s="313">
        <f t="shared" si="1"/>
        <v>26.895518091403694</v>
      </c>
      <c r="H12" s="344">
        <f t="shared" si="1"/>
        <v>54.838184290606144</v>
      </c>
      <c r="I12" s="352" t="s">
        <v>30</v>
      </c>
      <c r="J12" s="348">
        <f t="shared" si="0"/>
        <v>33.143546857858276</v>
      </c>
      <c r="K12" s="317">
        <v>15</v>
      </c>
      <c r="L12" s="299"/>
      <c r="M12" s="299"/>
      <c r="N12" s="299"/>
      <c r="O12" s="299"/>
      <c r="P12" s="299"/>
      <c r="Q12" s="299"/>
      <c r="R12" s="299"/>
      <c r="S12" s="299"/>
      <c r="T12" s="299"/>
    </row>
    <row r="13" spans="1:20" ht="15.75" x14ac:dyDescent="0.25">
      <c r="A13" s="365" t="s">
        <v>31</v>
      </c>
      <c r="B13" s="312">
        <v>23.1</v>
      </c>
      <c r="C13" s="318">
        <v>24.9</v>
      </c>
      <c r="D13" s="319">
        <v>128</v>
      </c>
      <c r="E13" s="337">
        <v>45489</v>
      </c>
      <c r="F13" s="311">
        <f>GEOMEAN(B9:B13)</f>
        <v>28.747496736097993</v>
      </c>
      <c r="G13" s="313">
        <f t="shared" si="1"/>
        <v>23.124087820198021</v>
      </c>
      <c r="H13" s="344">
        <f t="shared" si="1"/>
        <v>63.051754251160503</v>
      </c>
      <c r="I13" s="352" t="s">
        <v>31</v>
      </c>
      <c r="J13" s="348">
        <f t="shared" si="0"/>
        <v>40.081054660534214</v>
      </c>
      <c r="K13" s="317">
        <v>15</v>
      </c>
      <c r="L13" s="299"/>
      <c r="M13" s="299"/>
      <c r="N13" s="299"/>
      <c r="O13" s="299"/>
      <c r="P13" s="299"/>
      <c r="Q13" s="299"/>
      <c r="R13" s="299"/>
      <c r="S13" s="299"/>
      <c r="T13" s="299"/>
    </row>
    <row r="14" spans="1:20" ht="15.75" x14ac:dyDescent="0.25">
      <c r="A14" s="321" t="s">
        <v>32</v>
      </c>
      <c r="B14" s="324">
        <v>47.1</v>
      </c>
      <c r="C14" s="329">
        <v>29.2</v>
      </c>
      <c r="D14" s="330">
        <v>40.799999999999997</v>
      </c>
      <c r="E14" s="336">
        <v>45495</v>
      </c>
      <c r="F14" s="322">
        <f t="shared" ref="F14:H17" si="2">GEOMEAN(B9:B14)</f>
        <v>31.213095823210907</v>
      </c>
      <c r="G14" s="325">
        <f t="shared" si="2"/>
        <v>24.040914484205906</v>
      </c>
      <c r="H14" s="345">
        <f t="shared" si="2"/>
        <v>58.639600877309498</v>
      </c>
      <c r="I14" s="351" t="s">
        <v>32</v>
      </c>
      <c r="J14" s="349">
        <f>GEOMEAN(B9:D14)</f>
        <v>35.304192160871338</v>
      </c>
      <c r="K14" s="326">
        <v>15</v>
      </c>
      <c r="L14" s="323"/>
      <c r="M14" s="323"/>
      <c r="N14" s="323"/>
      <c r="O14" s="323"/>
      <c r="P14" s="323"/>
      <c r="Q14" s="323"/>
      <c r="R14" s="323"/>
      <c r="S14" s="323"/>
      <c r="T14" s="323"/>
    </row>
    <row r="15" spans="1:20" ht="15.75" x14ac:dyDescent="0.25">
      <c r="A15" s="310" t="s">
        <v>33</v>
      </c>
      <c r="B15" s="312">
        <v>20.9</v>
      </c>
      <c r="C15" s="318">
        <v>19.7</v>
      </c>
      <c r="D15" s="319">
        <v>111</v>
      </c>
      <c r="E15" s="337">
        <v>45502</v>
      </c>
      <c r="F15" s="311">
        <f t="shared" si="2"/>
        <v>29.307442399172206</v>
      </c>
      <c r="G15" s="313">
        <f t="shared" si="2"/>
        <v>24.663094702392808</v>
      </c>
      <c r="H15" s="344">
        <f t="shared" si="2"/>
        <v>82.227930380598437</v>
      </c>
      <c r="I15" s="352" t="s">
        <v>33</v>
      </c>
      <c r="J15" s="348">
        <f>GEOMEAN(B10:D15)</f>
        <v>39.025482690849415</v>
      </c>
      <c r="K15" s="317">
        <v>15</v>
      </c>
      <c r="L15" s="299"/>
      <c r="M15" s="299"/>
      <c r="N15" s="299"/>
      <c r="O15" s="299"/>
      <c r="P15" s="299"/>
      <c r="Q15" s="299"/>
      <c r="R15" s="299"/>
      <c r="S15" s="299"/>
      <c r="T15" s="299"/>
    </row>
    <row r="16" spans="1:20" ht="15.75" x14ac:dyDescent="0.25">
      <c r="A16" s="321" t="s">
        <v>34</v>
      </c>
      <c r="B16" s="324">
        <v>21.1</v>
      </c>
      <c r="C16" s="329">
        <v>20.100000000000001</v>
      </c>
      <c r="D16" s="330">
        <v>48.8</v>
      </c>
      <c r="E16" s="336">
        <v>45509</v>
      </c>
      <c r="F16" s="322">
        <f t="shared" si="2"/>
        <v>28.567296660639023</v>
      </c>
      <c r="G16" s="325">
        <f t="shared" si="2"/>
        <v>26.042674313913004</v>
      </c>
      <c r="H16" s="345">
        <f t="shared" si="2"/>
        <v>95.171443586093645</v>
      </c>
      <c r="I16" s="351" t="s">
        <v>34</v>
      </c>
      <c r="J16" s="349">
        <f>GEOMEAN(B11:D16)</f>
        <v>41.370153007226662</v>
      </c>
      <c r="K16" s="326">
        <v>15</v>
      </c>
      <c r="L16" s="323"/>
      <c r="M16" s="323"/>
      <c r="N16" s="323"/>
      <c r="O16" s="323"/>
      <c r="P16" s="323"/>
      <c r="Q16" s="323"/>
      <c r="R16" s="323"/>
      <c r="S16" s="323"/>
      <c r="T16" s="323"/>
    </row>
    <row r="17" spans="1:20" ht="15.75" x14ac:dyDescent="0.25">
      <c r="A17" s="310" t="s">
        <v>35</v>
      </c>
      <c r="B17" s="312">
        <v>7.4</v>
      </c>
      <c r="C17" s="318">
        <v>9.8000000000000007</v>
      </c>
      <c r="D17" s="319">
        <v>32.299999999999997</v>
      </c>
      <c r="E17" s="337">
        <v>45516</v>
      </c>
      <c r="F17" s="311">
        <f t="shared" si="2"/>
        <v>27.354528028123184</v>
      </c>
      <c r="G17" s="313">
        <f t="shared" si="2"/>
        <v>26.61584041043152</v>
      </c>
      <c r="H17" s="344">
        <f t="shared" si="2"/>
        <v>110.47858131410798</v>
      </c>
      <c r="I17" s="352" t="s">
        <v>35</v>
      </c>
      <c r="J17" s="348">
        <f>GEOMEAN(B12:D17)</f>
        <v>43.166731517011208</v>
      </c>
      <c r="K17" s="317">
        <v>15</v>
      </c>
      <c r="L17" s="299"/>
      <c r="M17" s="299"/>
      <c r="N17" s="299"/>
      <c r="O17" s="299"/>
      <c r="P17" s="299"/>
      <c r="Q17" s="299"/>
      <c r="R17" s="299"/>
      <c r="S17" s="299"/>
      <c r="T17" s="299"/>
    </row>
    <row r="18" spans="1:20" ht="15.75" x14ac:dyDescent="0.25">
      <c r="A18" s="321" t="s">
        <v>36</v>
      </c>
      <c r="B18" s="324">
        <v>35</v>
      </c>
      <c r="C18" s="329">
        <v>27.2</v>
      </c>
      <c r="D18" s="330">
        <v>27.9</v>
      </c>
      <c r="E18" s="336">
        <v>45523</v>
      </c>
      <c r="F18" s="322">
        <f>GEOMEAN(B14:B18)</f>
        <v>22.189620897971185</v>
      </c>
      <c r="G18" s="325">
        <f t="shared" si="1"/>
        <v>19.85034334205022</v>
      </c>
      <c r="H18" s="345">
        <f t="shared" si="1"/>
        <v>45.692186197828804</v>
      </c>
      <c r="I18" s="351" t="s">
        <v>36</v>
      </c>
      <c r="J18" s="349">
        <f>GEOMEAN(B14:D18)</f>
        <v>27.201109231988479</v>
      </c>
      <c r="K18" s="326">
        <v>15</v>
      </c>
      <c r="L18" s="323"/>
      <c r="M18" s="323"/>
      <c r="N18" s="323"/>
      <c r="O18" s="323"/>
      <c r="P18" s="323"/>
      <c r="Q18" s="323"/>
      <c r="R18" s="323"/>
      <c r="S18" s="323"/>
      <c r="T18" s="323"/>
    </row>
    <row r="19" spans="1:20" ht="15.75" x14ac:dyDescent="0.25">
      <c r="A19" s="310" t="s">
        <v>37</v>
      </c>
      <c r="B19" s="312">
        <v>192</v>
      </c>
      <c r="C19" s="318">
        <v>199</v>
      </c>
      <c r="D19" s="319">
        <v>291</v>
      </c>
      <c r="E19" s="337">
        <v>45530</v>
      </c>
      <c r="F19" s="311">
        <f t="shared" ref="F19" si="3">GEOMEAN(B15:B19)</f>
        <v>29.390430455122946</v>
      </c>
      <c r="G19" s="313">
        <f t="shared" si="1"/>
        <v>29.138156257914474</v>
      </c>
      <c r="H19" s="344">
        <f t="shared" si="1"/>
        <v>67.684387483439778</v>
      </c>
      <c r="I19" s="352" t="s">
        <v>37</v>
      </c>
      <c r="J19" s="348">
        <f>GEOMEAN(B15:D19)</f>
        <v>38.700701682652699</v>
      </c>
      <c r="K19" s="317">
        <v>15</v>
      </c>
      <c r="L19" s="299"/>
      <c r="M19" s="299"/>
      <c r="N19" s="299"/>
      <c r="O19" s="299"/>
      <c r="P19" s="299"/>
      <c r="Q19" s="299"/>
      <c r="R19" s="299"/>
      <c r="S19" s="299"/>
      <c r="T19" s="299"/>
    </row>
    <row r="20" spans="1:20" ht="16.5" thickBot="1" x14ac:dyDescent="0.3">
      <c r="A20" s="321" t="s">
        <v>38</v>
      </c>
      <c r="B20" s="332"/>
      <c r="C20" s="333"/>
      <c r="D20" s="334"/>
      <c r="E20" s="336"/>
      <c r="F20" s="341">
        <f>GEOMEAN(B16:B20)</f>
        <v>32.005223330336776</v>
      </c>
      <c r="G20" s="342">
        <f>GEOMEAN(C16:C20)</f>
        <v>32.133721723041845</v>
      </c>
      <c r="H20" s="346">
        <f>GEOMEAN(D16:D20)</f>
        <v>59.810837568068564</v>
      </c>
      <c r="I20" s="351" t="s">
        <v>38</v>
      </c>
      <c r="J20" s="349">
        <f>GEOMEAN(B16:D20)</f>
        <v>39.474859371758413</v>
      </c>
      <c r="K20" s="326">
        <v>15</v>
      </c>
      <c r="L20" s="323"/>
      <c r="M20" s="323"/>
      <c r="N20" s="323"/>
      <c r="O20" s="323"/>
      <c r="P20" s="323"/>
      <c r="Q20" s="323"/>
      <c r="R20" s="323"/>
      <c r="S20" s="323"/>
      <c r="T20" s="323"/>
    </row>
    <row r="21" spans="1:20" x14ac:dyDescent="0.2">
      <c r="A21" s="132"/>
      <c r="B21" s="26" t="s">
        <v>93</v>
      </c>
      <c r="C21" s="26"/>
      <c r="D21" s="26"/>
      <c r="E21" s="26"/>
      <c r="F21" s="26" t="s">
        <v>44</v>
      </c>
      <c r="G21" s="26"/>
      <c r="H21" s="26"/>
      <c r="I21" s="34"/>
      <c r="J21" s="26" t="s">
        <v>44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15.75" x14ac:dyDescent="0.25">
      <c r="A22" s="298"/>
      <c r="B22" s="299"/>
      <c r="C22" s="299"/>
      <c r="D22" s="299"/>
      <c r="E22" s="299"/>
      <c r="F22" s="300"/>
      <c r="G22" s="26"/>
      <c r="H22" s="26"/>
      <c r="I22" s="34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x14ac:dyDescent="0.2">
      <c r="A23" s="34"/>
      <c r="B23" s="299"/>
      <c r="C23" s="299"/>
      <c r="D23" s="299"/>
      <c r="E23" s="299"/>
      <c r="F23" s="299"/>
      <c r="G23" s="26"/>
      <c r="H23" s="26"/>
      <c r="I23" s="34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15.75" thickBot="1" x14ac:dyDescent="0.3">
      <c r="A24" s="303" t="s">
        <v>97</v>
      </c>
      <c r="B24" s="246"/>
      <c r="C24" s="246"/>
      <c r="D24" s="246"/>
      <c r="E24" s="246"/>
      <c r="F24" s="246"/>
      <c r="G24" s="246"/>
      <c r="H24" s="287"/>
      <c r="I24" s="288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15" x14ac:dyDescent="0.25">
      <c r="A25" s="291"/>
      <c r="B25" s="289"/>
      <c r="C25" s="178"/>
      <c r="D25" s="178"/>
      <c r="E25" s="178"/>
      <c r="F25" s="178"/>
      <c r="G25" s="178"/>
      <c r="H25" s="237"/>
      <c r="I25" s="249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5" x14ac:dyDescent="0.25">
      <c r="A26" s="305" t="s">
        <v>105</v>
      </c>
      <c r="B26" s="290" t="s">
        <v>99</v>
      </c>
      <c r="C26" s="237"/>
      <c r="D26" s="237"/>
      <c r="E26" s="237"/>
      <c r="F26" s="237"/>
      <c r="G26" s="237"/>
      <c r="H26" s="237"/>
      <c r="I26" s="249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15" x14ac:dyDescent="0.25">
      <c r="A27" s="305"/>
      <c r="B27" s="237"/>
      <c r="C27" s="237"/>
      <c r="D27" s="237"/>
      <c r="E27" s="237"/>
      <c r="F27" s="237"/>
      <c r="G27" s="237"/>
      <c r="H27" s="237"/>
      <c r="I27" s="249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t="15" x14ac:dyDescent="0.25">
      <c r="A28" s="305" t="s">
        <v>106</v>
      </c>
      <c r="B28" s="301" t="s">
        <v>98</v>
      </c>
      <c r="C28" s="237"/>
      <c r="D28" s="237"/>
      <c r="E28" s="237"/>
      <c r="F28" s="237"/>
      <c r="G28" s="237"/>
      <c r="H28" s="237"/>
      <c r="I28" s="249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ht="15" x14ac:dyDescent="0.25">
      <c r="A29" s="305"/>
      <c r="B29" s="290"/>
      <c r="C29" s="237"/>
      <c r="D29" s="237"/>
      <c r="E29" s="237"/>
      <c r="F29" s="237"/>
      <c r="G29" s="237"/>
      <c r="H29" s="237"/>
      <c r="I29" s="24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15" x14ac:dyDescent="0.25">
      <c r="A30" s="305" t="s">
        <v>107</v>
      </c>
      <c r="B30" s="301" t="s">
        <v>101</v>
      </c>
      <c r="C30" s="237"/>
      <c r="D30" s="237"/>
      <c r="E30" s="237"/>
      <c r="F30" s="237"/>
      <c r="G30" s="237"/>
      <c r="H30" s="237"/>
      <c r="I30" s="249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 ht="15" x14ac:dyDescent="0.25">
      <c r="A31" s="305"/>
      <c r="B31" s="301" t="s">
        <v>102</v>
      </c>
      <c r="C31" s="237"/>
      <c r="D31" s="237"/>
      <c r="E31" s="237"/>
      <c r="F31" s="237"/>
      <c r="G31" s="237"/>
      <c r="H31" s="237"/>
      <c r="I31" s="249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15" x14ac:dyDescent="0.25">
      <c r="A32" s="305"/>
      <c r="B32" s="301"/>
      <c r="C32" s="237"/>
      <c r="D32" s="237"/>
      <c r="E32" s="237"/>
      <c r="F32" s="237"/>
      <c r="G32" s="237"/>
      <c r="H32" s="237"/>
      <c r="I32" s="249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ht="15" x14ac:dyDescent="0.25">
      <c r="A33" s="305"/>
      <c r="B33" s="290" t="s">
        <v>103</v>
      </c>
      <c r="C33" s="290" t="s">
        <v>108</v>
      </c>
      <c r="D33" s="237"/>
      <c r="E33" s="237"/>
      <c r="F33" s="237"/>
      <c r="G33" s="237"/>
      <c r="H33" s="237"/>
      <c r="I33" s="249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 ht="15" x14ac:dyDescent="0.25">
      <c r="A34" s="305"/>
      <c r="B34" s="238"/>
      <c r="C34" s="290" t="s">
        <v>109</v>
      </c>
      <c r="D34" s="237"/>
      <c r="E34" s="237"/>
      <c r="F34" s="307"/>
      <c r="G34" s="237"/>
      <c r="H34" s="237"/>
      <c r="I34" s="249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 ht="15" x14ac:dyDescent="0.25">
      <c r="A35" s="291"/>
      <c r="B35" s="294"/>
      <c r="C35" s="290" t="s">
        <v>112</v>
      </c>
      <c r="D35" s="237"/>
      <c r="E35" s="237"/>
      <c r="F35" s="237"/>
      <c r="G35" s="237"/>
      <c r="H35" s="237"/>
      <c r="I35" s="249"/>
      <c r="J35" s="34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 ht="15" x14ac:dyDescent="0.25">
      <c r="A36" s="291"/>
      <c r="B36" s="294"/>
      <c r="C36" s="290" t="s">
        <v>118</v>
      </c>
      <c r="D36" s="237"/>
      <c r="E36" s="237"/>
      <c r="F36" s="237"/>
      <c r="G36" s="237"/>
      <c r="H36" s="237"/>
      <c r="I36" s="249"/>
      <c r="J36" s="34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0" ht="15" x14ac:dyDescent="0.25">
      <c r="A37" s="291"/>
      <c r="B37" s="290"/>
      <c r="C37" s="290"/>
      <c r="D37" s="237"/>
      <c r="E37" s="237"/>
      <c r="F37" s="237"/>
      <c r="G37" s="237"/>
      <c r="H37" s="237"/>
      <c r="I37" s="249"/>
      <c r="J37" s="34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1:20" ht="15" x14ac:dyDescent="0.25">
      <c r="A38" s="302"/>
      <c r="B38" s="251"/>
      <c r="C38" s="304"/>
      <c r="D38" s="250"/>
      <c r="E38" s="250"/>
      <c r="F38" s="250"/>
      <c r="G38" s="250"/>
      <c r="H38" s="250"/>
      <c r="I38" s="252"/>
      <c r="J38" s="34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1:20" x14ac:dyDescent="0.2">
      <c r="A39" s="34"/>
      <c r="B39" s="292"/>
      <c r="C39" s="292"/>
      <c r="D39" s="292"/>
      <c r="E39" s="285"/>
      <c r="F39" s="285"/>
      <c r="G39" s="285"/>
      <c r="H39" s="26"/>
      <c r="I39" s="34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1:20" ht="15.75" x14ac:dyDescent="0.25">
      <c r="A40" s="286"/>
      <c r="B40" s="285"/>
      <c r="C40" s="285"/>
      <c r="D40" s="285"/>
      <c r="E40" s="285"/>
      <c r="F40" s="285"/>
      <c r="G40" s="285"/>
      <c r="H40" s="26"/>
      <c r="I40" s="34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">
      <c r="A41" s="34"/>
      <c r="B41" s="26"/>
      <c r="C41" s="58"/>
      <c r="D41" s="58"/>
      <c r="E41" s="58"/>
      <c r="F41" s="58"/>
      <c r="G41" s="26"/>
      <c r="H41" s="26"/>
      <c r="I41" s="34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1:20" ht="15.75" x14ac:dyDescent="0.2">
      <c r="A42" s="34"/>
      <c r="B42" s="232" t="s">
        <v>79</v>
      </c>
      <c r="C42" s="26"/>
      <c r="D42" s="26"/>
      <c r="E42" s="26"/>
      <c r="F42" s="26"/>
      <c r="G42" s="26"/>
      <c r="H42" s="26"/>
      <c r="I42" s="34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 x14ac:dyDescent="0.2">
      <c r="A43" s="34"/>
      <c r="B43" s="233" t="s">
        <v>81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 x14ac:dyDescent="0.2">
      <c r="A44" s="34"/>
      <c r="B44" s="233" t="s">
        <v>80</v>
      </c>
      <c r="C44" s="26"/>
      <c r="D44" s="26"/>
      <c r="E44" s="26"/>
      <c r="F44" s="26"/>
      <c r="G44" s="26"/>
      <c r="H44" s="26"/>
      <c r="I44" s="34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:20" x14ac:dyDescent="0.2">
      <c r="A45" s="34"/>
      <c r="B45" s="26"/>
      <c r="C45" s="26"/>
      <c r="D45" s="26"/>
      <c r="E45" s="26"/>
      <c r="F45" s="26"/>
      <c r="G45" s="26"/>
      <c r="H45" s="26"/>
      <c r="I45" s="3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3"/>
  <sheetViews>
    <sheetView workbookViewId="0">
      <pane ySplit="4" topLeftCell="A5" activePane="bottomLeft" state="frozen"/>
      <selection pane="bottomLeft" activeCell="C19" sqref="C19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11" style="26" customWidth="1"/>
    <col min="6" max="6" width="13" style="26" customWidth="1"/>
    <col min="7" max="7" width="12.7109375" style="26" customWidth="1"/>
    <col min="8" max="8" width="10" style="26" customWidth="1"/>
    <col min="9" max="12" width="9.28515625" style="26"/>
    <col min="13" max="13" width="9.28515625" style="34"/>
    <col min="14" max="14" width="14.42578125" style="26" customWidth="1"/>
    <col min="15" max="15" width="14.7109375" style="26" customWidth="1"/>
    <col min="16" max="17" width="15" style="26" customWidth="1"/>
    <col min="18" max="16384" width="9.28515625" style="26"/>
  </cols>
  <sheetData>
    <row r="1" spans="1:20" s="25" customFormat="1" ht="18.75" x14ac:dyDescent="0.3">
      <c r="A1" s="35"/>
      <c r="B1" s="36" t="s">
        <v>85</v>
      </c>
      <c r="M1" s="35"/>
    </row>
    <row r="2" spans="1:20" ht="15.75" x14ac:dyDescent="0.25">
      <c r="N2" s="25"/>
      <c r="O2" s="25"/>
    </row>
    <row r="3" spans="1:20" ht="16.5" thickBot="1" x14ac:dyDescent="0.3">
      <c r="B3" s="27" t="s">
        <v>82</v>
      </c>
      <c r="H3" s="27" t="s">
        <v>46</v>
      </c>
      <c r="N3" s="27" t="s">
        <v>45</v>
      </c>
      <c r="O3" s="2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156" t="s">
        <v>20</v>
      </c>
      <c r="F4" s="37" t="s">
        <v>21</v>
      </c>
      <c r="G4" s="133" t="s">
        <v>6</v>
      </c>
      <c r="H4" s="141" t="s">
        <v>17</v>
      </c>
      <c r="I4" s="142" t="s">
        <v>18</v>
      </c>
      <c r="J4" s="143" t="s">
        <v>19</v>
      </c>
      <c r="K4" s="137" t="s">
        <v>20</v>
      </c>
      <c r="L4" s="118" t="s">
        <v>21</v>
      </c>
      <c r="N4" s="40" t="s">
        <v>41</v>
      </c>
      <c r="O4" s="41" t="s">
        <v>39</v>
      </c>
      <c r="P4" s="40" t="s">
        <v>42</v>
      </c>
      <c r="Q4" s="41" t="s">
        <v>40</v>
      </c>
    </row>
    <row r="5" spans="1:20" ht="15.75" x14ac:dyDescent="0.25">
      <c r="A5" s="153" t="s">
        <v>23</v>
      </c>
      <c r="B5" s="44">
        <v>8.6</v>
      </c>
      <c r="C5" s="242">
        <v>18.899999999999999</v>
      </c>
      <c r="D5" s="243">
        <v>13.4</v>
      </c>
      <c r="E5" s="244">
        <v>77.099999999999994</v>
      </c>
      <c r="F5" s="242">
        <v>83.6</v>
      </c>
      <c r="G5" s="134">
        <v>42151</v>
      </c>
      <c r="H5" s="144"/>
      <c r="I5" s="29"/>
      <c r="J5" s="145"/>
      <c r="K5" s="138"/>
      <c r="L5" s="29"/>
      <c r="M5" s="34" t="s">
        <v>23</v>
      </c>
      <c r="N5" s="42"/>
      <c r="O5" s="43"/>
      <c r="P5" s="45"/>
      <c r="Q5" s="46"/>
    </row>
    <row r="6" spans="1:20" s="58" customFormat="1" ht="15.75" x14ac:dyDescent="0.25">
      <c r="A6" s="154" t="s">
        <v>24</v>
      </c>
      <c r="B6" s="219">
        <v>1</v>
      </c>
      <c r="C6" s="220">
        <v>2</v>
      </c>
      <c r="D6" s="221">
        <v>8.6</v>
      </c>
      <c r="E6" s="222">
        <v>6.3</v>
      </c>
      <c r="F6" s="220">
        <v>7.5</v>
      </c>
      <c r="G6" s="135">
        <v>42156</v>
      </c>
      <c r="H6" s="197">
        <f>GEOMEAN(B5:B6)</f>
        <v>2.9325756597230361</v>
      </c>
      <c r="I6" s="198">
        <f>GEOMEAN(C5:C6)</f>
        <v>6.1481704595757591</v>
      </c>
      <c r="J6" s="199">
        <f>GEOMEAN(D5:D6)</f>
        <v>10.734989520255713</v>
      </c>
      <c r="K6" s="200">
        <f>GEOMEAN(E5:E6)</f>
        <v>22.039283109938037</v>
      </c>
      <c r="L6" s="198">
        <f>GEOMEAN(F5:F6)</f>
        <v>25.03996805109783</v>
      </c>
      <c r="M6" s="59" t="s">
        <v>24</v>
      </c>
      <c r="N6" s="75">
        <f>GEOMEAN(B5:D6)</f>
        <v>5.7844967772443239</v>
      </c>
      <c r="O6" s="64">
        <v>6</v>
      </c>
      <c r="P6" s="75">
        <f>GEOMEAN(E5:F6)</f>
        <v>23.491763342540899</v>
      </c>
      <c r="Q6" s="64">
        <v>4</v>
      </c>
      <c r="R6" s="56"/>
      <c r="S6" s="57"/>
    </row>
    <row r="7" spans="1:20" s="58" customFormat="1" ht="15.75" x14ac:dyDescent="0.25">
      <c r="A7" s="155" t="s">
        <v>25</v>
      </c>
      <c r="B7" s="215">
        <v>43.5</v>
      </c>
      <c r="C7" s="201">
        <v>41.4</v>
      </c>
      <c r="D7" s="216">
        <v>53.8</v>
      </c>
      <c r="E7" s="217">
        <v>613.1</v>
      </c>
      <c r="F7" s="201">
        <v>150</v>
      </c>
      <c r="G7" s="136">
        <v>42163</v>
      </c>
      <c r="H7" s="197">
        <f>GEOMEAN(B5:B7)</f>
        <v>7.2054742318937253</v>
      </c>
      <c r="I7" s="198">
        <f>GEOMEAN(C5:C7)</f>
        <v>11.60995973785689</v>
      </c>
      <c r="J7" s="199">
        <f>GEOMEAN(D5:D7)</f>
        <v>18.370818583619013</v>
      </c>
      <c r="K7" s="200">
        <f>GEOMEAN(E5:E7)</f>
        <v>66.779333654429124</v>
      </c>
      <c r="L7" s="198">
        <f>GEOMEAN(F5:F7)</f>
        <v>45.476419774652335</v>
      </c>
      <c r="M7" s="50" t="s">
        <v>25</v>
      </c>
      <c r="N7" s="76">
        <f>GEOMEAN(B5:D7)</f>
        <v>11.540038662238773</v>
      </c>
      <c r="O7" s="65">
        <v>9</v>
      </c>
      <c r="P7" s="76">
        <f>GEOMEAN(E5:F7)</f>
        <v>55.107939623437083</v>
      </c>
      <c r="Q7" s="65">
        <v>6</v>
      </c>
      <c r="R7" s="56"/>
      <c r="S7" s="57"/>
    </row>
    <row r="8" spans="1:20" ht="15.75" x14ac:dyDescent="0.25">
      <c r="A8" s="154" t="s">
        <v>26</v>
      </c>
      <c r="B8" s="219">
        <v>17.3</v>
      </c>
      <c r="C8" s="220">
        <v>20.100000000000001</v>
      </c>
      <c r="D8" s="221">
        <v>30.5</v>
      </c>
      <c r="E8" s="222">
        <v>107.6</v>
      </c>
      <c r="F8" s="220">
        <v>58.1</v>
      </c>
      <c r="G8" s="135">
        <v>42170</v>
      </c>
      <c r="H8" s="197">
        <f t="shared" ref="H8:L12" si="0">GEOMEAN(B5:B8)</f>
        <v>8.9692979872264686</v>
      </c>
      <c r="I8" s="198">
        <f t="shared" si="0"/>
        <v>13.317479888212254</v>
      </c>
      <c r="J8" s="199">
        <f t="shared" si="0"/>
        <v>20.853134345111602</v>
      </c>
      <c r="K8" s="200">
        <f t="shared" si="0"/>
        <v>75.237547192126129</v>
      </c>
      <c r="L8" s="198">
        <f t="shared" si="0"/>
        <v>48.34858108116034</v>
      </c>
      <c r="M8" s="59" t="s">
        <v>26</v>
      </c>
      <c r="N8" s="75">
        <f>GEOMEAN(B5:D8)</f>
        <v>13.555554305747693</v>
      </c>
      <c r="O8" s="69">
        <v>12</v>
      </c>
      <c r="P8" s="75">
        <f>GEOMEAN(E5:F8)</f>
        <v>60.312756948809245</v>
      </c>
      <c r="Q8" s="69">
        <v>8</v>
      </c>
      <c r="R8" s="30"/>
      <c r="S8" s="30"/>
    </row>
    <row r="9" spans="1:20" ht="15.75" x14ac:dyDescent="0.25">
      <c r="A9" s="154" t="s">
        <v>27</v>
      </c>
      <c r="B9" s="219">
        <v>63.1</v>
      </c>
      <c r="C9" s="220">
        <v>40.4</v>
      </c>
      <c r="D9" s="221">
        <v>39.299999999999997</v>
      </c>
      <c r="E9" s="222">
        <v>1046.2</v>
      </c>
      <c r="F9" s="220">
        <v>1553.1</v>
      </c>
      <c r="G9" s="135">
        <v>42178</v>
      </c>
      <c r="H9" s="75">
        <f t="shared" si="0"/>
        <v>14.761863318367267</v>
      </c>
      <c r="I9" s="74">
        <f t="shared" si="0"/>
        <v>16.102820055133023</v>
      </c>
      <c r="J9" s="146">
        <f t="shared" si="0"/>
        <v>27.289355513562665</v>
      </c>
      <c r="K9" s="139">
        <f t="shared" si="0"/>
        <v>144.40250034358166</v>
      </c>
      <c r="L9" s="74">
        <f t="shared" si="0"/>
        <v>100.37649313953472</v>
      </c>
      <c r="M9" s="59" t="s">
        <v>28</v>
      </c>
      <c r="N9" s="75">
        <f>GEOMEAN(B6:D9)</f>
        <v>18.64999843092393</v>
      </c>
      <c r="O9" s="69">
        <v>15</v>
      </c>
      <c r="P9" s="75">
        <f>GEOMEAN(E6:F9)</f>
        <v>120.39359029894069</v>
      </c>
      <c r="Q9" s="69">
        <v>10</v>
      </c>
      <c r="R9" s="31"/>
      <c r="S9" s="31"/>
      <c r="T9" s="32"/>
    </row>
    <row r="10" spans="1:20" s="58" customFormat="1" ht="15.75" x14ac:dyDescent="0.25">
      <c r="A10" s="155" t="s">
        <v>28</v>
      </c>
      <c r="B10" s="215">
        <v>20.3</v>
      </c>
      <c r="C10" s="201">
        <v>20.100000000000001</v>
      </c>
      <c r="D10" s="216">
        <v>38.4</v>
      </c>
      <c r="E10" s="217">
        <v>1413.6</v>
      </c>
      <c r="F10" s="218">
        <v>1299.7</v>
      </c>
      <c r="G10" s="136">
        <v>42184</v>
      </c>
      <c r="H10" s="76">
        <f t="shared" si="0"/>
        <v>31.333953118951069</v>
      </c>
      <c r="I10" s="77">
        <f t="shared" si="0"/>
        <v>28.671040570352574</v>
      </c>
      <c r="J10" s="147">
        <f t="shared" si="0"/>
        <v>39.669020075284202</v>
      </c>
      <c r="K10" s="140">
        <f t="shared" si="0"/>
        <v>558.88339942647451</v>
      </c>
      <c r="L10" s="77">
        <f t="shared" si="0"/>
        <v>364.18955206617932</v>
      </c>
      <c r="M10" s="50" t="s">
        <v>29</v>
      </c>
      <c r="N10" s="76">
        <f>GEOMEAN(B7:D10)</f>
        <v>32.908142735171232</v>
      </c>
      <c r="O10" s="65">
        <v>15</v>
      </c>
      <c r="P10" s="76">
        <f>GEOMEAN(E7:F10)</f>
        <v>451.15351588384118</v>
      </c>
      <c r="Q10" s="65">
        <v>10</v>
      </c>
      <c r="R10" s="57"/>
      <c r="S10" s="57"/>
      <c r="T10" s="80"/>
    </row>
    <row r="11" spans="1:20" ht="15.75" x14ac:dyDescent="0.25">
      <c r="A11" s="154" t="s">
        <v>30</v>
      </c>
      <c r="B11" s="219">
        <v>62</v>
      </c>
      <c r="C11" s="220">
        <v>47</v>
      </c>
      <c r="D11" s="221">
        <v>44</v>
      </c>
      <c r="E11" s="222">
        <v>365</v>
      </c>
      <c r="F11" s="223">
        <v>411</v>
      </c>
      <c r="G11" s="135">
        <v>42192</v>
      </c>
      <c r="H11" s="75">
        <f t="shared" si="0"/>
        <v>34.236613292646396</v>
      </c>
      <c r="I11" s="74">
        <f t="shared" si="0"/>
        <v>29.594965257239974</v>
      </c>
      <c r="J11" s="146">
        <f t="shared" si="0"/>
        <v>37.724116088941436</v>
      </c>
      <c r="K11" s="77">
        <f>GEOMEAN(E7,E8,E9,E10,E11)</f>
        <v>513.23414374808794</v>
      </c>
      <c r="L11" s="77">
        <f>GEOMEAN(F7,F8,F9,F10,F11)</f>
        <v>373.10438256865041</v>
      </c>
      <c r="M11" s="59" t="s">
        <v>30</v>
      </c>
      <c r="N11" s="75">
        <f>GEOMEAN(B8:D11)</f>
        <v>33.68546665837993</v>
      </c>
      <c r="O11" s="69">
        <v>15</v>
      </c>
      <c r="P11" s="75">
        <f>GEOMEAN(E8:F11)</f>
        <v>479.61014403952424</v>
      </c>
      <c r="Q11" s="72">
        <v>10</v>
      </c>
    </row>
    <row r="12" spans="1:20" s="58" customFormat="1" ht="15.75" x14ac:dyDescent="0.25">
      <c r="A12" s="155" t="s">
        <v>31</v>
      </c>
      <c r="B12" s="215">
        <v>298.7</v>
      </c>
      <c r="C12" s="201">
        <v>161.6</v>
      </c>
      <c r="D12" s="216">
        <v>60.5</v>
      </c>
      <c r="E12" s="217">
        <v>461.1</v>
      </c>
      <c r="F12" s="218">
        <v>1119.9000000000001</v>
      </c>
      <c r="G12" s="136">
        <v>42198</v>
      </c>
      <c r="H12" s="76">
        <f t="shared" si="0"/>
        <v>69.789177071632068</v>
      </c>
      <c r="I12" s="77">
        <f t="shared" si="0"/>
        <v>49.834391445500806</v>
      </c>
      <c r="J12" s="147">
        <f t="shared" si="0"/>
        <v>44.76957343808855</v>
      </c>
      <c r="K12" s="201">
        <f>GEOMEAN(E8,E9,E10,E11,E12)</f>
        <v>484.80635273373764</v>
      </c>
      <c r="L12" s="201">
        <f>GEOMEAN(F8,F9,F10,F11,F12)</f>
        <v>557.76074756042556</v>
      </c>
      <c r="M12" s="50" t="s">
        <v>31</v>
      </c>
      <c r="N12" s="76">
        <f>GEOMEAN(B9:D12)</f>
        <v>53.798074376004209</v>
      </c>
      <c r="O12" s="65">
        <v>15</v>
      </c>
      <c r="P12" s="76">
        <f>GEOMEAN(E9:F12)</f>
        <v>832.74417882670537</v>
      </c>
      <c r="Q12" s="107">
        <v>10</v>
      </c>
    </row>
    <row r="13" spans="1:20" ht="15.75" x14ac:dyDescent="0.25">
      <c r="A13" s="154" t="s">
        <v>32</v>
      </c>
      <c r="B13" s="219">
        <v>50.4</v>
      </c>
      <c r="C13" s="220">
        <v>33.1</v>
      </c>
      <c r="D13" s="221">
        <v>23.1</v>
      </c>
      <c r="E13" s="222">
        <v>56.3</v>
      </c>
      <c r="F13" s="223">
        <v>6.3</v>
      </c>
      <c r="G13" s="135">
        <v>42205</v>
      </c>
      <c r="H13" s="75">
        <f t="shared" ref="H13:L19" si="1">GEOMEAN(B9:B13)</f>
        <v>65.390787732879517</v>
      </c>
      <c r="I13" s="74">
        <f t="shared" si="1"/>
        <v>45.918630411934245</v>
      </c>
      <c r="J13" s="146">
        <f>GEOMEAN(D9:D13)</f>
        <v>39.220105824415107</v>
      </c>
      <c r="K13" s="139">
        <f t="shared" si="1"/>
        <v>425.89988886029829</v>
      </c>
      <c r="L13" s="74">
        <f t="shared" si="1"/>
        <v>357.66861329661316</v>
      </c>
      <c r="M13" s="59" t="s">
        <v>32</v>
      </c>
      <c r="N13" s="75">
        <f t="shared" ref="N13:N19" si="2">GEOMEAN(B9:D13)</f>
        <v>49.016024621569699</v>
      </c>
      <c r="O13" s="69">
        <v>15</v>
      </c>
      <c r="P13" s="75">
        <f t="shared" ref="P13:P19" si="3">GEOMEAN(E9:F13)</f>
        <v>390.29607050525703</v>
      </c>
      <c r="Q13" s="72">
        <v>10</v>
      </c>
    </row>
    <row r="14" spans="1:20" ht="15.75" x14ac:dyDescent="0.25">
      <c r="A14" s="153" t="s">
        <v>33</v>
      </c>
      <c r="B14" s="224">
        <v>9.6999999999999993</v>
      </c>
      <c r="C14" s="225">
        <v>12</v>
      </c>
      <c r="D14" s="226">
        <v>10.9</v>
      </c>
      <c r="E14" s="227">
        <v>49.5</v>
      </c>
      <c r="F14" s="228">
        <v>88.6</v>
      </c>
      <c r="G14" s="134">
        <v>42212</v>
      </c>
      <c r="H14" s="76">
        <f t="shared" si="1"/>
        <v>44.964010871431441</v>
      </c>
      <c r="I14" s="77">
        <f t="shared" si="1"/>
        <v>36.020430775078218</v>
      </c>
      <c r="J14" s="147">
        <f t="shared" si="1"/>
        <v>30.346985045911119</v>
      </c>
      <c r="K14" s="140">
        <f t="shared" si="1"/>
        <v>231.369241798188</v>
      </c>
      <c r="L14" s="77">
        <f t="shared" si="1"/>
        <v>201.71012167613759</v>
      </c>
      <c r="M14" s="50" t="s">
        <v>33</v>
      </c>
      <c r="N14" s="76">
        <f t="shared" si="2"/>
        <v>36.630526902860709</v>
      </c>
      <c r="O14" s="65">
        <v>15</v>
      </c>
      <c r="P14" s="76">
        <f t="shared" si="3"/>
        <v>216.03128920419883</v>
      </c>
      <c r="Q14" s="107">
        <v>10</v>
      </c>
    </row>
    <row r="15" spans="1:20" ht="15.75" x14ac:dyDescent="0.25">
      <c r="A15" s="154" t="s">
        <v>34</v>
      </c>
      <c r="B15" s="219">
        <v>33.6</v>
      </c>
      <c r="C15" s="220">
        <v>47.3</v>
      </c>
      <c r="D15" s="221">
        <v>42.6</v>
      </c>
      <c r="E15" s="222">
        <v>11</v>
      </c>
      <c r="F15" s="223">
        <v>12.2</v>
      </c>
      <c r="G15" s="135">
        <v>42219</v>
      </c>
      <c r="H15" s="75">
        <f t="shared" si="1"/>
        <v>49.73174430228152</v>
      </c>
      <c r="I15" s="74">
        <f t="shared" si="1"/>
        <v>42.744665120524736</v>
      </c>
      <c r="J15" s="146">
        <f t="shared" si="1"/>
        <v>30.983553510955705</v>
      </c>
      <c r="K15" s="139">
        <f t="shared" si="1"/>
        <v>87.602974606651259</v>
      </c>
      <c r="L15" s="74">
        <f t="shared" si="1"/>
        <v>79.292303335183604</v>
      </c>
      <c r="M15" s="59" t="s">
        <v>34</v>
      </c>
      <c r="N15" s="75">
        <f t="shared" si="2"/>
        <v>40.384583872056901</v>
      </c>
      <c r="O15" s="69">
        <v>15</v>
      </c>
      <c r="P15" s="75">
        <f t="shared" si="3"/>
        <v>83.344115782549267</v>
      </c>
      <c r="Q15" s="72">
        <v>10</v>
      </c>
    </row>
    <row r="16" spans="1:20" ht="15.75" x14ac:dyDescent="0.25">
      <c r="A16" s="153" t="s">
        <v>35</v>
      </c>
      <c r="B16" s="224">
        <v>12.1</v>
      </c>
      <c r="C16" s="225">
        <v>13.5</v>
      </c>
      <c r="D16" s="226">
        <v>12</v>
      </c>
      <c r="E16" s="227">
        <v>579.4</v>
      </c>
      <c r="F16" s="228">
        <v>547.5</v>
      </c>
      <c r="G16" s="134">
        <v>42226</v>
      </c>
      <c r="H16" s="76">
        <f t="shared" si="1"/>
        <v>35.868435009251016</v>
      </c>
      <c r="I16" s="77">
        <f t="shared" si="1"/>
        <v>33.306507950481219</v>
      </c>
      <c r="J16" s="147">
        <f t="shared" si="1"/>
        <v>23.893344204181918</v>
      </c>
      <c r="K16" s="140">
        <f t="shared" si="1"/>
        <v>96.085084941956666</v>
      </c>
      <c r="L16" s="77">
        <f t="shared" si="1"/>
        <v>83.972966175913996</v>
      </c>
      <c r="M16" s="50" t="s">
        <v>35</v>
      </c>
      <c r="N16" s="76">
        <f t="shared" si="2"/>
        <v>30.561370290124106</v>
      </c>
      <c r="O16" s="65">
        <v>15</v>
      </c>
      <c r="P16" s="76">
        <f t="shared" si="3"/>
        <v>89.825105554297849</v>
      </c>
      <c r="Q16" s="107">
        <v>10</v>
      </c>
    </row>
    <row r="17" spans="1:17" ht="15.75" x14ac:dyDescent="0.25">
      <c r="A17" s="154" t="s">
        <v>36</v>
      </c>
      <c r="B17" s="219">
        <v>50.4</v>
      </c>
      <c r="C17" s="220">
        <v>49.5</v>
      </c>
      <c r="D17" s="221">
        <v>31.3</v>
      </c>
      <c r="E17" s="222">
        <v>2419.6</v>
      </c>
      <c r="F17" s="223">
        <v>2419.6</v>
      </c>
      <c r="G17" s="135">
        <v>42233</v>
      </c>
      <c r="H17" s="75">
        <f t="shared" si="1"/>
        <v>25.127627827194502</v>
      </c>
      <c r="I17" s="74">
        <f t="shared" si="1"/>
        <v>26.288261704722089</v>
      </c>
      <c r="J17" s="146">
        <f t="shared" si="1"/>
        <v>20.942799363211154</v>
      </c>
      <c r="K17" s="139">
        <f t="shared" si="1"/>
        <v>133.85841218148522</v>
      </c>
      <c r="L17" s="74">
        <f t="shared" si="1"/>
        <v>97.960808374179095</v>
      </c>
      <c r="M17" s="59" t="s">
        <v>36</v>
      </c>
      <c r="N17" s="75">
        <f t="shared" si="2"/>
        <v>24.005791562806412</v>
      </c>
      <c r="O17" s="69">
        <v>15</v>
      </c>
      <c r="P17" s="75">
        <f t="shared" si="3"/>
        <v>114.51147656450141</v>
      </c>
      <c r="Q17" s="72">
        <v>10</v>
      </c>
    </row>
    <row r="18" spans="1:17" ht="15.75" x14ac:dyDescent="0.25">
      <c r="A18" s="153" t="s">
        <v>37</v>
      </c>
      <c r="B18" s="224">
        <v>68</v>
      </c>
      <c r="C18" s="225">
        <v>57</v>
      </c>
      <c r="D18" s="226">
        <v>81</v>
      </c>
      <c r="E18" s="227">
        <v>83</v>
      </c>
      <c r="F18" s="228">
        <v>61</v>
      </c>
      <c r="G18" s="134">
        <v>42240</v>
      </c>
      <c r="H18" s="76">
        <f t="shared" si="1"/>
        <v>26.678853745624295</v>
      </c>
      <c r="I18" s="77">
        <f t="shared" si="1"/>
        <v>29.306991743896241</v>
      </c>
      <c r="J18" s="147">
        <f t="shared" si="1"/>
        <v>26.915926884866515</v>
      </c>
      <c r="K18" s="140">
        <f t="shared" si="1"/>
        <v>144.66371331454974</v>
      </c>
      <c r="L18" s="77">
        <f t="shared" si="1"/>
        <v>154.25889546896343</v>
      </c>
      <c r="M18" s="34" t="s">
        <v>37</v>
      </c>
      <c r="N18" s="44">
        <f t="shared" si="2"/>
        <v>27.608909258787438</v>
      </c>
      <c r="O18" s="65">
        <v>15</v>
      </c>
      <c r="P18" s="76">
        <f t="shared" si="3"/>
        <v>149.38428508494869</v>
      </c>
      <c r="Q18" s="73">
        <v>10</v>
      </c>
    </row>
    <row r="19" spans="1:17" ht="16.5" thickBot="1" x14ac:dyDescent="0.3">
      <c r="A19" s="154" t="s">
        <v>38</v>
      </c>
      <c r="B19" s="229">
        <v>22</v>
      </c>
      <c r="C19" s="230">
        <v>16</v>
      </c>
      <c r="D19" s="231">
        <v>8</v>
      </c>
      <c r="E19" s="222">
        <v>649</v>
      </c>
      <c r="F19" s="223">
        <v>140</v>
      </c>
      <c r="G19" s="135">
        <v>42247</v>
      </c>
      <c r="H19" s="150">
        <f t="shared" si="1"/>
        <v>31.426596938415642</v>
      </c>
      <c r="I19" s="151">
        <f t="shared" si="1"/>
        <v>31.042664364555609</v>
      </c>
      <c r="J19" s="152">
        <f t="shared" si="1"/>
        <v>25.301253485620208</v>
      </c>
      <c r="K19" s="139">
        <f t="shared" si="1"/>
        <v>242.04020283427462</v>
      </c>
      <c r="L19" s="74">
        <f t="shared" si="1"/>
        <v>169.0398427897031</v>
      </c>
      <c r="M19" s="59" t="s">
        <v>38</v>
      </c>
      <c r="N19" s="75">
        <f t="shared" si="2"/>
        <v>29.11607263848628</v>
      </c>
      <c r="O19" s="69">
        <v>15</v>
      </c>
      <c r="P19" s="75">
        <f t="shared" si="3"/>
        <v>202.27317626391701</v>
      </c>
      <c r="Q19" s="72">
        <v>10</v>
      </c>
    </row>
    <row r="20" spans="1:17" x14ac:dyDescent="0.2">
      <c r="A20" s="132"/>
      <c r="B20" s="26" t="s">
        <v>71</v>
      </c>
      <c r="H20" s="26" t="s">
        <v>44</v>
      </c>
      <c r="N20" s="26" t="s">
        <v>44</v>
      </c>
    </row>
    <row r="21" spans="1:17" ht="15.75" x14ac:dyDescent="0.25">
      <c r="A21" s="132"/>
      <c r="B21" s="196" t="s">
        <v>72</v>
      </c>
      <c r="C21" s="196"/>
      <c r="D21" s="196"/>
      <c r="E21" s="196"/>
      <c r="F21" s="196"/>
      <c r="G21" s="196"/>
      <c r="H21" s="27"/>
    </row>
    <row r="32" spans="1:17" ht="16.5" thickBot="1" x14ac:dyDescent="0.3">
      <c r="B32" s="25" t="s">
        <v>83</v>
      </c>
      <c r="D32" s="34"/>
      <c r="I32" s="245" t="s">
        <v>86</v>
      </c>
      <c r="J32" s="246"/>
      <c r="K32" s="246"/>
      <c r="L32" s="246"/>
      <c r="M32" s="247"/>
      <c r="N32" s="246"/>
      <c r="O32" s="246"/>
      <c r="P32" s="246"/>
      <c r="Q32" s="248"/>
    </row>
    <row r="33" spans="2:17" ht="15.75" x14ac:dyDescent="0.25">
      <c r="I33" s="253" t="s">
        <v>74</v>
      </c>
      <c r="J33" s="178"/>
      <c r="K33" s="178"/>
      <c r="L33" s="178"/>
      <c r="M33" s="235"/>
      <c r="N33" s="178"/>
      <c r="O33" s="178"/>
      <c r="P33" s="178"/>
      <c r="Q33" s="249"/>
    </row>
    <row r="34" spans="2:17" ht="19.5" customHeight="1" x14ac:dyDescent="0.25">
      <c r="C34" s="372" t="s">
        <v>61</v>
      </c>
      <c r="D34" s="372"/>
      <c r="E34" s="372"/>
      <c r="F34" s="372" t="s">
        <v>73</v>
      </c>
      <c r="G34" s="372"/>
      <c r="I34" s="254" t="s">
        <v>75</v>
      </c>
      <c r="J34" s="237"/>
      <c r="K34" s="237"/>
      <c r="L34" s="237"/>
      <c r="M34" s="238"/>
      <c r="N34" s="237"/>
      <c r="O34" s="237"/>
      <c r="P34" s="237"/>
      <c r="Q34" s="249"/>
    </row>
    <row r="35" spans="2:17" ht="15.75" x14ac:dyDescent="0.25">
      <c r="B35" s="58"/>
      <c r="C35" s="234" t="s">
        <v>17</v>
      </c>
      <c r="D35" s="234" t="s">
        <v>18</v>
      </c>
      <c r="E35" s="234" t="s">
        <v>19</v>
      </c>
      <c r="F35" s="234" t="s">
        <v>20</v>
      </c>
      <c r="G35" s="234" t="s">
        <v>21</v>
      </c>
      <c r="I35" s="255" t="s">
        <v>76</v>
      </c>
      <c r="J35" s="250"/>
      <c r="K35" s="250"/>
      <c r="L35" s="250"/>
      <c r="M35" s="251"/>
      <c r="N35" s="250"/>
      <c r="O35" s="250"/>
      <c r="P35" s="250"/>
      <c r="Q35" s="252"/>
    </row>
    <row r="36" spans="2:17" ht="38.25" x14ac:dyDescent="0.2">
      <c r="B36" s="182" t="s">
        <v>64</v>
      </c>
      <c r="C36" s="219">
        <v>866</v>
      </c>
      <c r="D36" s="220">
        <v>980</v>
      </c>
      <c r="E36" s="221">
        <v>649</v>
      </c>
      <c r="F36" s="222">
        <v>228</v>
      </c>
      <c r="G36" s="220">
        <v>261</v>
      </c>
    </row>
    <row r="37" spans="2:17" ht="25.5" x14ac:dyDescent="0.2">
      <c r="B37" s="182" t="s">
        <v>62</v>
      </c>
      <c r="C37" s="201">
        <v>103.95296702315434</v>
      </c>
      <c r="D37" s="201">
        <v>94.601714138853524</v>
      </c>
      <c r="E37" s="201">
        <v>72.072900303562449</v>
      </c>
      <c r="F37" s="201">
        <v>4.533596106035823</v>
      </c>
      <c r="G37" s="201">
        <v>3.4791131238677404</v>
      </c>
    </row>
    <row r="38" spans="2:17" x14ac:dyDescent="0.2">
      <c r="C38" s="58"/>
      <c r="D38" s="58"/>
      <c r="E38" s="50"/>
      <c r="F38" s="58"/>
      <c r="G38" s="58"/>
      <c r="H38" s="58"/>
    </row>
    <row r="39" spans="2:17" ht="15.75" x14ac:dyDescent="0.2">
      <c r="B39" s="232" t="s">
        <v>79</v>
      </c>
    </row>
    <row r="40" spans="2:17" x14ac:dyDescent="0.2">
      <c r="B40" s="233" t="s">
        <v>81</v>
      </c>
    </row>
    <row r="41" spans="2:17" x14ac:dyDescent="0.2">
      <c r="B41" s="233" t="s">
        <v>80</v>
      </c>
    </row>
    <row r="45" spans="2:17" x14ac:dyDescent="0.2">
      <c r="B45" s="87" t="s">
        <v>47</v>
      </c>
      <c r="M45" s="26"/>
    </row>
    <row r="46" spans="2:17" ht="13.5" thickBot="1" x14ac:dyDescent="0.25"/>
    <row r="47" spans="2:17" ht="29.25" customHeight="1" thickBot="1" x14ac:dyDescent="0.25">
      <c r="B47" s="257"/>
      <c r="C47" s="366" t="s">
        <v>90</v>
      </c>
      <c r="D47" s="367"/>
      <c r="E47" s="370"/>
      <c r="F47" s="371" t="s">
        <v>92</v>
      </c>
      <c r="G47" s="368"/>
      <c r="H47" s="369"/>
      <c r="L47" s="34"/>
      <c r="M47" s="26"/>
    </row>
    <row r="48" spans="2:17" ht="35.25" customHeight="1" x14ac:dyDescent="0.2">
      <c r="B48" s="270" t="s">
        <v>53</v>
      </c>
      <c r="C48" s="90" t="s">
        <v>48</v>
      </c>
      <c r="D48" s="256" t="s">
        <v>49</v>
      </c>
      <c r="E48" s="91" t="s">
        <v>50</v>
      </c>
      <c r="F48" s="261" t="s">
        <v>48</v>
      </c>
      <c r="G48" s="258" t="s">
        <v>49</v>
      </c>
      <c r="H48" s="262" t="s">
        <v>50</v>
      </c>
    </row>
    <row r="49" spans="2:8" x14ac:dyDescent="0.2">
      <c r="B49" s="271">
        <v>42151</v>
      </c>
      <c r="C49" s="265">
        <v>8.6</v>
      </c>
      <c r="D49" s="259">
        <v>18.899999999999999</v>
      </c>
      <c r="E49" s="266">
        <v>13.4</v>
      </c>
      <c r="F49" s="263" t="s">
        <v>91</v>
      </c>
      <c r="G49" s="260" t="s">
        <v>91</v>
      </c>
      <c r="H49" s="264" t="s">
        <v>91</v>
      </c>
    </row>
    <row r="50" spans="2:8" x14ac:dyDescent="0.2">
      <c r="B50" s="271">
        <v>42156</v>
      </c>
      <c r="C50" s="265">
        <v>1</v>
      </c>
      <c r="D50" s="259">
        <v>2</v>
      </c>
      <c r="E50" s="266">
        <v>8.6</v>
      </c>
      <c r="F50" s="263" t="s">
        <v>91</v>
      </c>
      <c r="G50" s="260" t="s">
        <v>91</v>
      </c>
      <c r="H50" s="264" t="s">
        <v>91</v>
      </c>
    </row>
    <row r="51" spans="2:8" x14ac:dyDescent="0.2">
      <c r="B51" s="271" t="s">
        <v>87</v>
      </c>
      <c r="C51" s="265">
        <v>43.5</v>
      </c>
      <c r="D51" s="259">
        <v>41.4</v>
      </c>
      <c r="E51" s="266">
        <v>53.8</v>
      </c>
      <c r="F51" s="263" t="s">
        <v>91</v>
      </c>
      <c r="G51" s="260" t="s">
        <v>91</v>
      </c>
      <c r="H51" s="264" t="s">
        <v>91</v>
      </c>
    </row>
    <row r="52" spans="2:8" x14ac:dyDescent="0.2">
      <c r="B52" s="271">
        <v>42170</v>
      </c>
      <c r="C52" s="265">
        <v>17.3</v>
      </c>
      <c r="D52" s="259">
        <v>20.100000000000001</v>
      </c>
      <c r="E52" s="266">
        <v>30.5</v>
      </c>
      <c r="F52" s="263" t="s">
        <v>91</v>
      </c>
      <c r="G52" s="260" t="s">
        <v>91</v>
      </c>
      <c r="H52" s="264" t="s">
        <v>91</v>
      </c>
    </row>
    <row r="53" spans="2:8" x14ac:dyDescent="0.2">
      <c r="B53" s="271">
        <v>42178</v>
      </c>
      <c r="C53" s="265">
        <v>63.1</v>
      </c>
      <c r="D53" s="259">
        <v>40.4</v>
      </c>
      <c r="E53" s="266">
        <v>39.299999999999997</v>
      </c>
      <c r="F53" s="265">
        <v>14.8</v>
      </c>
      <c r="G53" s="259">
        <v>16.100000000000001</v>
      </c>
      <c r="H53" s="266">
        <v>27.3</v>
      </c>
    </row>
    <row r="54" spans="2:8" x14ac:dyDescent="0.2">
      <c r="B54" s="271">
        <v>42184</v>
      </c>
      <c r="C54" s="265">
        <v>20.3</v>
      </c>
      <c r="D54" s="259" t="s">
        <v>88</v>
      </c>
      <c r="E54" s="266">
        <v>38.4</v>
      </c>
      <c r="F54" s="265">
        <v>31.3</v>
      </c>
      <c r="G54" s="259">
        <v>28.7</v>
      </c>
      <c r="H54" s="266">
        <v>39.700000000000003</v>
      </c>
    </row>
    <row r="55" spans="2:8" x14ac:dyDescent="0.2">
      <c r="B55" s="271">
        <v>42192</v>
      </c>
      <c r="C55" s="265">
        <v>62</v>
      </c>
      <c r="D55" s="259">
        <v>47</v>
      </c>
      <c r="E55" s="266">
        <v>44</v>
      </c>
      <c r="F55" s="265">
        <v>34.200000000000003</v>
      </c>
      <c r="G55" s="259">
        <v>29.6</v>
      </c>
      <c r="H55" s="266">
        <v>37.700000000000003</v>
      </c>
    </row>
    <row r="56" spans="2:8" x14ac:dyDescent="0.2">
      <c r="B56" s="271">
        <v>42198</v>
      </c>
      <c r="C56" s="265">
        <v>298.7</v>
      </c>
      <c r="D56" s="259">
        <v>161.6</v>
      </c>
      <c r="E56" s="266">
        <v>60.5</v>
      </c>
      <c r="F56" s="265">
        <v>69.8</v>
      </c>
      <c r="G56" s="259">
        <v>49.8</v>
      </c>
      <c r="H56" s="266">
        <v>44.8</v>
      </c>
    </row>
    <row r="57" spans="2:8" x14ac:dyDescent="0.2">
      <c r="B57" s="271">
        <v>42205</v>
      </c>
      <c r="C57" s="265">
        <v>50.4</v>
      </c>
      <c r="D57" s="259">
        <v>33.1</v>
      </c>
      <c r="E57" s="266">
        <v>23.1</v>
      </c>
      <c r="F57" s="265">
        <v>65.400000000000006</v>
      </c>
      <c r="G57" s="259">
        <v>45.9</v>
      </c>
      <c r="H57" s="266" t="s">
        <v>89</v>
      </c>
    </row>
    <row r="58" spans="2:8" x14ac:dyDescent="0.2">
      <c r="B58" s="271">
        <v>42212</v>
      </c>
      <c r="C58" s="265">
        <v>9.6999999999999993</v>
      </c>
      <c r="D58" s="259">
        <v>12</v>
      </c>
      <c r="E58" s="266">
        <v>10.9</v>
      </c>
      <c r="F58" s="265">
        <v>45</v>
      </c>
      <c r="G58" s="259">
        <v>36</v>
      </c>
      <c r="H58" s="266">
        <v>30.3</v>
      </c>
    </row>
    <row r="59" spans="2:8" x14ac:dyDescent="0.2">
      <c r="B59" s="271"/>
      <c r="C59" s="265"/>
      <c r="D59" s="259"/>
      <c r="E59" s="266"/>
      <c r="F59" s="265"/>
      <c r="G59" s="259"/>
      <c r="H59" s="266"/>
    </row>
    <row r="60" spans="2:8" x14ac:dyDescent="0.2">
      <c r="B60" s="271"/>
      <c r="C60" s="265"/>
      <c r="D60" s="259"/>
      <c r="E60" s="266"/>
      <c r="F60" s="265"/>
      <c r="G60" s="259"/>
      <c r="H60" s="266"/>
    </row>
    <row r="61" spans="2:8" x14ac:dyDescent="0.2">
      <c r="B61" s="271"/>
      <c r="C61" s="265"/>
      <c r="D61" s="259"/>
      <c r="E61" s="266"/>
      <c r="F61" s="265"/>
      <c r="G61" s="259"/>
      <c r="H61" s="266"/>
    </row>
    <row r="62" spans="2:8" x14ac:dyDescent="0.2">
      <c r="B62" s="271"/>
      <c r="C62" s="265"/>
      <c r="D62" s="259"/>
      <c r="E62" s="266"/>
      <c r="F62" s="265"/>
      <c r="G62" s="259"/>
      <c r="H62" s="266"/>
    </row>
    <row r="63" spans="2:8" ht="13.5" thickBot="1" x14ac:dyDescent="0.25">
      <c r="B63" s="272"/>
      <c r="C63" s="267"/>
      <c r="D63" s="268"/>
      <c r="E63" s="269"/>
      <c r="F63" s="267"/>
      <c r="G63" s="268"/>
      <c r="H63" s="269"/>
    </row>
  </sheetData>
  <mergeCells count="4">
    <mergeCell ref="C47:E47"/>
    <mergeCell ref="F47:H47"/>
    <mergeCell ref="C34:E34"/>
    <mergeCell ref="F34:G34"/>
  </mergeCells>
  <pageMargins left="0.7" right="0.7" top="0.75" bottom="0.75" header="0.3" footer="0.3"/>
  <pageSetup paperSize="1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5"/>
  <sheetViews>
    <sheetView workbookViewId="0">
      <pane ySplit="4" topLeftCell="A5" activePane="bottomLeft" state="frozen"/>
      <selection pane="bottomLeft" activeCell="H10" sqref="H10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9.7109375" style="26" customWidth="1"/>
    <col min="6" max="6" width="13.7109375" style="26" customWidth="1"/>
    <col min="7" max="7" width="12.7109375" style="26" customWidth="1"/>
    <col min="8" max="8" width="10" style="26" customWidth="1"/>
    <col min="9" max="12" width="9.28515625" style="26"/>
    <col min="13" max="13" width="9.28515625" style="34"/>
    <col min="14" max="14" width="14.42578125" style="26" customWidth="1"/>
    <col min="15" max="15" width="14.7109375" style="26" customWidth="1"/>
    <col min="16" max="17" width="15" style="26" customWidth="1"/>
    <col min="18" max="16384" width="9.28515625" style="26"/>
  </cols>
  <sheetData>
    <row r="1" spans="1:20" s="25" customFormat="1" ht="18.75" x14ac:dyDescent="0.3">
      <c r="A1" s="35"/>
      <c r="B1" s="36" t="s">
        <v>78</v>
      </c>
      <c r="M1" s="35"/>
    </row>
    <row r="2" spans="1:20" ht="15.75" x14ac:dyDescent="0.25">
      <c r="N2" s="25"/>
      <c r="O2" s="25"/>
    </row>
    <row r="3" spans="1:20" ht="16.5" thickBot="1" x14ac:dyDescent="0.3">
      <c r="B3" s="27" t="s">
        <v>82</v>
      </c>
      <c r="H3" s="27" t="s">
        <v>46</v>
      </c>
      <c r="N3" s="27" t="s">
        <v>45</v>
      </c>
      <c r="O3" s="2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156" t="s">
        <v>20</v>
      </c>
      <c r="F4" s="37" t="s">
        <v>21</v>
      </c>
      <c r="G4" s="133" t="s">
        <v>6</v>
      </c>
      <c r="H4" s="141" t="s">
        <v>17</v>
      </c>
      <c r="I4" s="142" t="s">
        <v>18</v>
      </c>
      <c r="J4" s="143" t="s">
        <v>19</v>
      </c>
      <c r="K4" s="137" t="s">
        <v>20</v>
      </c>
      <c r="L4" s="118" t="s">
        <v>21</v>
      </c>
      <c r="N4" s="40" t="s">
        <v>41</v>
      </c>
      <c r="O4" s="41" t="s">
        <v>39</v>
      </c>
      <c r="P4" s="40" t="s">
        <v>42</v>
      </c>
      <c r="Q4" s="41" t="s">
        <v>40</v>
      </c>
    </row>
    <row r="5" spans="1:20" ht="15.75" x14ac:dyDescent="0.25">
      <c r="A5" s="153" t="s">
        <v>23</v>
      </c>
      <c r="B5" s="108">
        <v>12</v>
      </c>
      <c r="C5" s="109">
        <v>9</v>
      </c>
      <c r="D5" s="110">
        <v>8</v>
      </c>
      <c r="E5" s="122">
        <v>8</v>
      </c>
      <c r="F5" s="109">
        <v>6</v>
      </c>
      <c r="G5" s="134">
        <v>41786</v>
      </c>
      <c r="H5" s="144"/>
      <c r="I5" s="29"/>
      <c r="J5" s="145"/>
      <c r="K5" s="138"/>
      <c r="L5" s="29"/>
      <c r="M5" s="34" t="s">
        <v>23</v>
      </c>
      <c r="N5" s="42"/>
      <c r="O5" s="43"/>
      <c r="P5" s="45"/>
      <c r="Q5" s="46"/>
    </row>
    <row r="6" spans="1:20" s="58" customFormat="1" ht="15.75" x14ac:dyDescent="0.25">
      <c r="A6" s="154" t="s">
        <v>24</v>
      </c>
      <c r="B6" s="159">
        <v>98</v>
      </c>
      <c r="C6" s="111">
        <v>80</v>
      </c>
      <c r="D6" s="160">
        <v>120</v>
      </c>
      <c r="E6" s="157">
        <v>14</v>
      </c>
      <c r="F6" s="111">
        <v>4</v>
      </c>
      <c r="G6" s="135">
        <v>41793</v>
      </c>
      <c r="H6" s="197">
        <f>GEOMEAN(B5:B6)</f>
        <v>34.292856398964496</v>
      </c>
      <c r="I6" s="198">
        <f>GEOMEAN(C5:C6)</f>
        <v>26.832815729997474</v>
      </c>
      <c r="J6" s="199">
        <f>GEOMEAN(D5:D6)</f>
        <v>30.983866769659336</v>
      </c>
      <c r="K6" s="200">
        <f>GEOMEAN(E5:E6)</f>
        <v>10.583005244258363</v>
      </c>
      <c r="L6" s="198">
        <f>GEOMEAN(F5:F6)</f>
        <v>4.8989794855663558</v>
      </c>
      <c r="M6" s="59" t="s">
        <v>24</v>
      </c>
      <c r="N6" s="75">
        <f>GEOMEAN(B5:D6)</f>
        <v>30.549340693434687</v>
      </c>
      <c r="O6" s="64">
        <v>6</v>
      </c>
      <c r="P6" s="75">
        <f>GEOMEAN(E5:F6)</f>
        <v>7.200411487357016</v>
      </c>
      <c r="Q6" s="64">
        <v>4</v>
      </c>
      <c r="R6" s="56"/>
      <c r="S6" s="57"/>
    </row>
    <row r="7" spans="1:20" s="58" customFormat="1" ht="15.75" x14ac:dyDescent="0.25">
      <c r="A7" s="155" t="s">
        <v>25</v>
      </c>
      <c r="B7" s="161">
        <v>30</v>
      </c>
      <c r="C7" s="112">
        <v>115</v>
      </c>
      <c r="D7" s="162">
        <v>79</v>
      </c>
      <c r="E7" s="158">
        <v>110</v>
      </c>
      <c r="F7" s="112">
        <v>30</v>
      </c>
      <c r="G7" s="136">
        <v>41799</v>
      </c>
      <c r="H7" s="197">
        <f>GEOMEAN(B5:B7)</f>
        <v>32.797659956001361</v>
      </c>
      <c r="I7" s="198">
        <f>GEOMEAN(C5:C7)</f>
        <v>43.585641822656427</v>
      </c>
      <c r="J7" s="199">
        <f>GEOMEAN(D5:D7)</f>
        <v>42.32848988062937</v>
      </c>
      <c r="K7" s="200">
        <f>GEOMEAN(E5:E7)</f>
        <v>23.096007005830909</v>
      </c>
      <c r="L7" s="198">
        <f>GEOMEAN(F5:F7)</f>
        <v>8.9628094931143298</v>
      </c>
      <c r="M7" s="50" t="s">
        <v>25</v>
      </c>
      <c r="N7" s="76">
        <f>GEOMEAN(B5:D7)</f>
        <v>39.259041578205732</v>
      </c>
      <c r="O7" s="65">
        <v>9</v>
      </c>
      <c r="P7" s="76">
        <f>GEOMEAN(E5:F7)</f>
        <v>14.387672182979996</v>
      </c>
      <c r="Q7" s="65">
        <v>6</v>
      </c>
      <c r="R7" s="56"/>
      <c r="S7" s="57"/>
    </row>
    <row r="8" spans="1:20" ht="15.75" x14ac:dyDescent="0.25">
      <c r="A8" s="154" t="s">
        <v>26</v>
      </c>
      <c r="B8" s="159">
        <v>36</v>
      </c>
      <c r="C8" s="111">
        <v>42</v>
      </c>
      <c r="D8" s="160">
        <v>36</v>
      </c>
      <c r="E8" s="157">
        <v>20</v>
      </c>
      <c r="F8" s="111">
        <v>28</v>
      </c>
      <c r="G8" s="135">
        <v>41806</v>
      </c>
      <c r="H8" s="197">
        <f t="shared" ref="H8:L12" si="0">GEOMEAN(B5:B8)</f>
        <v>33.570496878358739</v>
      </c>
      <c r="I8" s="198">
        <f t="shared" si="0"/>
        <v>43.183705632453616</v>
      </c>
      <c r="J8" s="199">
        <f t="shared" si="0"/>
        <v>40.649031844480831</v>
      </c>
      <c r="K8" s="200">
        <f t="shared" si="0"/>
        <v>22.279742948239647</v>
      </c>
      <c r="L8" s="198">
        <f t="shared" si="0"/>
        <v>11.915784271057897</v>
      </c>
      <c r="M8" s="59" t="s">
        <v>26</v>
      </c>
      <c r="N8" s="75">
        <f>GEOMEAN(B5:D8)</f>
        <v>38.914306403648581</v>
      </c>
      <c r="O8" s="69">
        <v>12</v>
      </c>
      <c r="P8" s="75">
        <f>GEOMEAN(E5:F8)</f>
        <v>16.293575745852937</v>
      </c>
      <c r="Q8" s="69">
        <v>8</v>
      </c>
      <c r="R8" s="30"/>
      <c r="S8" s="30"/>
    </row>
    <row r="9" spans="1:20" ht="15.75" x14ac:dyDescent="0.25">
      <c r="A9" s="154" t="s">
        <v>27</v>
      </c>
      <c r="B9" s="159">
        <v>109</v>
      </c>
      <c r="C9" s="111">
        <v>100</v>
      </c>
      <c r="D9" s="160">
        <v>80</v>
      </c>
      <c r="E9" s="157">
        <v>0.05</v>
      </c>
      <c r="F9" s="111">
        <v>0.05</v>
      </c>
      <c r="G9" s="135">
        <v>41813</v>
      </c>
      <c r="H9" s="75">
        <f t="shared" si="0"/>
        <v>58.279938160726992</v>
      </c>
      <c r="I9" s="74">
        <f t="shared" si="0"/>
        <v>78.842298971859137</v>
      </c>
      <c r="J9" s="146">
        <f t="shared" si="0"/>
        <v>72.285336367056757</v>
      </c>
      <c r="K9" s="139">
        <f t="shared" si="0"/>
        <v>6.2644100872067092</v>
      </c>
      <c r="L9" s="74">
        <f t="shared" si="0"/>
        <v>3.600205743678508</v>
      </c>
      <c r="M9" s="59" t="s">
        <v>28</v>
      </c>
      <c r="N9" s="75">
        <f>GEOMEAN(B6:D9)</f>
        <v>69.253680019094588</v>
      </c>
      <c r="O9" s="69">
        <v>15</v>
      </c>
      <c r="P9" s="75">
        <f>GEOMEAN(E6:F9)</f>
        <v>4.7490172853674872</v>
      </c>
      <c r="Q9" s="69">
        <v>10</v>
      </c>
      <c r="R9" s="31"/>
      <c r="S9" s="31"/>
      <c r="T9" s="32"/>
    </row>
    <row r="10" spans="1:20" s="58" customFormat="1" ht="15.75" x14ac:dyDescent="0.25">
      <c r="A10" s="155" t="s">
        <v>28</v>
      </c>
      <c r="B10" s="215">
        <v>59.1</v>
      </c>
      <c r="C10" s="201">
        <v>28.8</v>
      </c>
      <c r="D10" s="216">
        <v>30.6</v>
      </c>
      <c r="E10" s="217">
        <v>34.4</v>
      </c>
      <c r="F10" s="218">
        <v>8.6999999999999993</v>
      </c>
      <c r="G10" s="136">
        <v>41820</v>
      </c>
      <c r="H10" s="76">
        <f t="shared" si="0"/>
        <v>51.358157354802209</v>
      </c>
      <c r="I10" s="77">
        <f t="shared" si="0"/>
        <v>61.070982178943325</v>
      </c>
      <c r="J10" s="147">
        <f t="shared" si="0"/>
        <v>51.367124087887696</v>
      </c>
      <c r="K10" s="140">
        <f t="shared" si="0"/>
        <v>7.8431005346685945</v>
      </c>
      <c r="L10" s="77">
        <f t="shared" si="0"/>
        <v>4.3721206280807019</v>
      </c>
      <c r="M10" s="50" t="s">
        <v>29</v>
      </c>
      <c r="N10" s="76">
        <f>GEOMEAN(B7:D10)</f>
        <v>54.413901133341525</v>
      </c>
      <c r="O10" s="65">
        <v>15</v>
      </c>
      <c r="P10" s="76">
        <f>GEOMEAN(E7:F10)</f>
        <v>5.8558502060533737</v>
      </c>
      <c r="Q10" s="65">
        <v>10</v>
      </c>
      <c r="R10" s="57"/>
      <c r="S10" s="57"/>
      <c r="T10" s="80"/>
    </row>
    <row r="11" spans="1:20" ht="15.75" x14ac:dyDescent="0.25">
      <c r="A11" s="154" t="s">
        <v>30</v>
      </c>
      <c r="B11" s="219">
        <v>26</v>
      </c>
      <c r="C11" s="220">
        <v>15</v>
      </c>
      <c r="D11" s="221">
        <v>33</v>
      </c>
      <c r="E11" s="222">
        <v>1</v>
      </c>
      <c r="F11" s="223">
        <v>201</v>
      </c>
      <c r="G11" s="135">
        <v>41827</v>
      </c>
      <c r="H11" s="75">
        <f t="shared" si="0"/>
        <v>49.55328576962183</v>
      </c>
      <c r="I11" s="74">
        <f t="shared" si="0"/>
        <v>36.701453094375147</v>
      </c>
      <c r="J11" s="146">
        <f t="shared" si="0"/>
        <v>41.295902661826993</v>
      </c>
      <c r="K11" s="77">
        <f>GEOMEAN(E7,E8,E9,E10,E11)</f>
        <v>5.1950559062058481</v>
      </c>
      <c r="L11" s="77">
        <f>GEOMEAN(F7,F8,F9,F10,F11)</f>
        <v>9.4014084240748037</v>
      </c>
      <c r="M11" s="59" t="s">
        <v>30</v>
      </c>
      <c r="N11" s="75">
        <f>GEOMEAN(B8:D11)</f>
        <v>42.191104357231097</v>
      </c>
      <c r="O11" s="69">
        <v>15</v>
      </c>
      <c r="P11" s="75">
        <f>GEOMEAN(E8:F11)</f>
        <v>4.1273873002661983</v>
      </c>
      <c r="Q11" s="72">
        <v>10</v>
      </c>
    </row>
    <row r="12" spans="1:20" s="58" customFormat="1" ht="15.75" x14ac:dyDescent="0.25">
      <c r="A12" s="155" t="s">
        <v>31</v>
      </c>
      <c r="B12" s="215">
        <v>36.799999999999997</v>
      </c>
      <c r="C12" s="201">
        <v>35.5</v>
      </c>
      <c r="D12" s="216">
        <v>38.4</v>
      </c>
      <c r="E12" s="217">
        <v>2</v>
      </c>
      <c r="F12" s="218">
        <v>2</v>
      </c>
      <c r="G12" s="136">
        <v>41834</v>
      </c>
      <c r="H12" s="76">
        <f t="shared" si="0"/>
        <v>49.826316959942979</v>
      </c>
      <c r="I12" s="77">
        <f t="shared" si="0"/>
        <v>35.19070966083261</v>
      </c>
      <c r="J12" s="147">
        <f t="shared" si="0"/>
        <v>41.967601014159236</v>
      </c>
      <c r="K12" s="201">
        <f>GEOMEAN(E8,E9,E10,E11,E12)</f>
        <v>2.3308680433408511</v>
      </c>
      <c r="L12" s="201">
        <f>GEOMEAN(F8,F9,F10,F11,F12)</f>
        <v>5.4698405723154382</v>
      </c>
      <c r="M12" s="50" t="s">
        <v>31</v>
      </c>
      <c r="N12" s="76">
        <f>GEOMEAN(B9:D12)</f>
        <v>41.9051100239327</v>
      </c>
      <c r="O12" s="65">
        <v>15</v>
      </c>
      <c r="P12" s="76">
        <f>GEOMEAN(E9:F12)</f>
        <v>2.2254058178093952</v>
      </c>
      <c r="Q12" s="107">
        <v>10</v>
      </c>
    </row>
    <row r="13" spans="1:20" ht="15.75" x14ac:dyDescent="0.25">
      <c r="A13" s="154" t="s">
        <v>32</v>
      </c>
      <c r="B13" s="219">
        <v>115.3</v>
      </c>
      <c r="C13" s="220">
        <v>387.3</v>
      </c>
      <c r="D13" s="221">
        <v>120.1</v>
      </c>
      <c r="E13" s="222">
        <v>1</v>
      </c>
      <c r="F13" s="223">
        <v>3</v>
      </c>
      <c r="G13" s="135">
        <v>41842</v>
      </c>
      <c r="H13" s="75">
        <f t="shared" ref="H13:L19" si="1">GEOMEAN(B9:B13)</f>
        <v>58.929518224038191</v>
      </c>
      <c r="I13" s="74">
        <f t="shared" si="1"/>
        <v>56.852807961923965</v>
      </c>
      <c r="J13" s="146">
        <f>GEOMEAN(D9:D13)</f>
        <v>51.789285215918333</v>
      </c>
      <c r="K13" s="139">
        <f t="shared" si="1"/>
        <v>1.2802998320336965</v>
      </c>
      <c r="L13" s="74">
        <f t="shared" si="1"/>
        <v>3.4991882949799185</v>
      </c>
      <c r="M13" s="59" t="s">
        <v>32</v>
      </c>
      <c r="N13" s="75">
        <f t="shared" ref="N13:N19" si="2">GEOMEAN(B9:D13)</f>
        <v>55.775256429298537</v>
      </c>
      <c r="O13" s="69">
        <v>15</v>
      </c>
      <c r="P13" s="75">
        <f t="shared" ref="P13:P19" si="3">GEOMEAN(E9:F13)</f>
        <v>2.1166034551415307</v>
      </c>
      <c r="Q13" s="72">
        <v>10</v>
      </c>
    </row>
    <row r="14" spans="1:20" ht="15.75" x14ac:dyDescent="0.25">
      <c r="A14" s="153" t="s">
        <v>33</v>
      </c>
      <c r="B14" s="224">
        <v>16.100000000000001</v>
      </c>
      <c r="C14" s="225">
        <v>5.2</v>
      </c>
      <c r="D14" s="226">
        <v>10.9</v>
      </c>
      <c r="E14" s="227">
        <v>2</v>
      </c>
      <c r="F14" s="228">
        <v>0.05</v>
      </c>
      <c r="G14" s="134">
        <v>41848</v>
      </c>
      <c r="H14" s="76">
        <f t="shared" si="1"/>
        <v>40.198770129955321</v>
      </c>
      <c r="I14" s="77">
        <f t="shared" si="1"/>
        <v>31.474046933687397</v>
      </c>
      <c r="J14" s="147">
        <f t="shared" si="1"/>
        <v>34.762197223691778</v>
      </c>
      <c r="K14" s="140">
        <f t="shared" si="1"/>
        <v>2.6774642871007934</v>
      </c>
      <c r="L14" s="77">
        <f t="shared" si="1"/>
        <v>3.4991882949799185</v>
      </c>
      <c r="M14" s="50" t="s">
        <v>33</v>
      </c>
      <c r="N14" s="76">
        <f t="shared" si="2"/>
        <v>35.298603543050689</v>
      </c>
      <c r="O14" s="65">
        <v>15</v>
      </c>
      <c r="P14" s="76">
        <f t="shared" si="3"/>
        <v>3.0608743348347134</v>
      </c>
      <c r="Q14" s="107">
        <v>10</v>
      </c>
    </row>
    <row r="15" spans="1:20" ht="15.75" x14ac:dyDescent="0.25">
      <c r="A15" s="154" t="s">
        <v>34</v>
      </c>
      <c r="B15" s="219">
        <v>14.6</v>
      </c>
      <c r="C15" s="220">
        <v>27.5</v>
      </c>
      <c r="D15" s="221">
        <v>21.8</v>
      </c>
      <c r="E15" s="222">
        <v>4.2</v>
      </c>
      <c r="F15" s="223">
        <v>4.2</v>
      </c>
      <c r="G15" s="135">
        <v>41855</v>
      </c>
      <c r="H15" s="75">
        <f t="shared" si="1"/>
        <v>30.392459115653729</v>
      </c>
      <c r="I15" s="74">
        <f t="shared" si="1"/>
        <v>31.184632421289219</v>
      </c>
      <c r="J15" s="146">
        <f t="shared" si="1"/>
        <v>32.482857928604503</v>
      </c>
      <c r="K15" s="139">
        <f t="shared" si="1"/>
        <v>1.7581740119686893</v>
      </c>
      <c r="L15" s="74">
        <f t="shared" si="1"/>
        <v>3.0249160099891306</v>
      </c>
      <c r="M15" s="59" t="s">
        <v>34</v>
      </c>
      <c r="N15" s="75">
        <f t="shared" si="2"/>
        <v>31.341532941237475</v>
      </c>
      <c r="O15" s="69">
        <v>15</v>
      </c>
      <c r="P15" s="75">
        <f t="shared" si="3"/>
        <v>2.3061501939706592</v>
      </c>
      <c r="Q15" s="72">
        <v>10</v>
      </c>
    </row>
    <row r="16" spans="1:20" ht="15.75" x14ac:dyDescent="0.25">
      <c r="A16" s="153" t="s">
        <v>35</v>
      </c>
      <c r="B16" s="224">
        <v>517.20000000000005</v>
      </c>
      <c r="C16" s="225">
        <v>139.6</v>
      </c>
      <c r="D16" s="226">
        <v>105</v>
      </c>
      <c r="E16" s="227">
        <v>1</v>
      </c>
      <c r="F16" s="228">
        <v>3.1</v>
      </c>
      <c r="G16" s="134">
        <v>41862</v>
      </c>
      <c r="H16" s="76">
        <f t="shared" si="1"/>
        <v>55.271706662544759</v>
      </c>
      <c r="I16" s="77">
        <f t="shared" si="1"/>
        <v>48.719122917150422</v>
      </c>
      <c r="J16" s="147">
        <f t="shared" si="1"/>
        <v>40.943909110809116</v>
      </c>
      <c r="K16" s="140">
        <f t="shared" si="1"/>
        <v>1.7581740119686893</v>
      </c>
      <c r="L16" s="77">
        <f t="shared" si="1"/>
        <v>1.3132470919935886</v>
      </c>
      <c r="M16" s="50" t="s">
        <v>35</v>
      </c>
      <c r="N16" s="76">
        <f t="shared" si="2"/>
        <v>47.950949744085136</v>
      </c>
      <c r="O16" s="65">
        <v>15</v>
      </c>
      <c r="P16" s="76">
        <f t="shared" si="3"/>
        <v>1.5195120626163459</v>
      </c>
      <c r="Q16" s="107">
        <v>10</v>
      </c>
    </row>
    <row r="17" spans="1:17" ht="15.75" x14ac:dyDescent="0.25">
      <c r="A17" s="154" t="s">
        <v>36</v>
      </c>
      <c r="B17" s="219">
        <v>866</v>
      </c>
      <c r="C17" s="220">
        <v>980</v>
      </c>
      <c r="D17" s="221">
        <v>649</v>
      </c>
      <c r="E17" s="222">
        <v>228</v>
      </c>
      <c r="F17" s="223">
        <v>261</v>
      </c>
      <c r="G17" s="135">
        <v>41870</v>
      </c>
      <c r="H17" s="75">
        <f t="shared" si="1"/>
        <v>103.95296702315434</v>
      </c>
      <c r="I17" s="74">
        <f t="shared" si="1"/>
        <v>94.601714138853524</v>
      </c>
      <c r="J17" s="146">
        <f t="shared" si="1"/>
        <v>72.072900303562449</v>
      </c>
      <c r="K17" s="139">
        <f t="shared" si="1"/>
        <v>4.533596106035823</v>
      </c>
      <c r="L17" s="74">
        <f t="shared" si="1"/>
        <v>3.4791131238677404</v>
      </c>
      <c r="M17" s="59" t="s">
        <v>36</v>
      </c>
      <c r="N17" s="75">
        <f t="shared" si="2"/>
        <v>89.159843610085503</v>
      </c>
      <c r="O17" s="69">
        <v>15</v>
      </c>
      <c r="P17" s="75">
        <f t="shared" si="3"/>
        <v>3.9715102556615562</v>
      </c>
      <c r="Q17" s="72">
        <v>10</v>
      </c>
    </row>
    <row r="18" spans="1:17" ht="15.75" x14ac:dyDescent="0.25">
      <c r="A18" s="153" t="s">
        <v>37</v>
      </c>
      <c r="B18" s="224">
        <v>32.700000000000003</v>
      </c>
      <c r="C18" s="225">
        <v>33.200000000000003</v>
      </c>
      <c r="D18" s="226">
        <v>28.8</v>
      </c>
      <c r="E18" s="227">
        <v>38.4</v>
      </c>
      <c r="F18" s="228">
        <v>93.3</v>
      </c>
      <c r="G18" s="134">
        <v>41876</v>
      </c>
      <c r="H18" s="76">
        <f t="shared" si="1"/>
        <v>80.794273202910531</v>
      </c>
      <c r="I18" s="77">
        <f t="shared" si="1"/>
        <v>57.878480778276199</v>
      </c>
      <c r="J18" s="147">
        <f t="shared" si="1"/>
        <v>54.167887028603822</v>
      </c>
      <c r="K18" s="140">
        <f t="shared" si="1"/>
        <v>9.4039231527223528</v>
      </c>
      <c r="L18" s="77">
        <f t="shared" si="1"/>
        <v>6.9186383198618744</v>
      </c>
      <c r="M18" s="34" t="s">
        <v>37</v>
      </c>
      <c r="N18" s="44">
        <f t="shared" si="2"/>
        <v>63.272238396775947</v>
      </c>
      <c r="O18" s="65">
        <v>15</v>
      </c>
      <c r="P18" s="76">
        <f t="shared" si="3"/>
        <v>8.0661231754456342</v>
      </c>
      <c r="Q18" s="73">
        <v>10</v>
      </c>
    </row>
    <row r="19" spans="1:17" ht="16.5" thickBot="1" x14ac:dyDescent="0.3">
      <c r="A19" s="154" t="s">
        <v>38</v>
      </c>
      <c r="B19" s="229" t="s">
        <v>84</v>
      </c>
      <c r="C19" s="230" t="s">
        <v>84</v>
      </c>
      <c r="D19" s="231" t="s">
        <v>84</v>
      </c>
      <c r="E19" s="222" t="s">
        <v>84</v>
      </c>
      <c r="F19" s="223" t="s">
        <v>84</v>
      </c>
      <c r="G19" s="135"/>
      <c r="H19" s="150">
        <f t="shared" si="1"/>
        <v>120.92587934686527</v>
      </c>
      <c r="I19" s="151">
        <f t="shared" si="1"/>
        <v>105.71717952432185</v>
      </c>
      <c r="J19" s="152">
        <f t="shared" si="1"/>
        <v>80.876201255694653</v>
      </c>
      <c r="K19" s="139">
        <f t="shared" si="1"/>
        <v>13.847738075664433</v>
      </c>
      <c r="L19" s="74">
        <f t="shared" si="1"/>
        <v>23.729210220401146</v>
      </c>
      <c r="M19" s="59" t="s">
        <v>38</v>
      </c>
      <c r="N19" s="75">
        <f t="shared" si="2"/>
        <v>101.11801186283409</v>
      </c>
      <c r="O19" s="69">
        <v>15</v>
      </c>
      <c r="P19" s="75">
        <f t="shared" si="3"/>
        <v>18.127214013038369</v>
      </c>
      <c r="Q19" s="72">
        <v>10</v>
      </c>
    </row>
    <row r="20" spans="1:17" x14ac:dyDescent="0.2">
      <c r="A20" s="132"/>
      <c r="B20" s="26" t="s">
        <v>71</v>
      </c>
      <c r="H20" s="26" t="s">
        <v>44</v>
      </c>
      <c r="N20" s="26" t="s">
        <v>44</v>
      </c>
    </row>
    <row r="21" spans="1:17" ht="15.75" x14ac:dyDescent="0.25">
      <c r="A21" s="132"/>
      <c r="B21" s="196" t="s">
        <v>72</v>
      </c>
      <c r="C21" s="196"/>
      <c r="D21" s="196"/>
      <c r="E21" s="196"/>
      <c r="F21" s="196"/>
      <c r="G21" s="196"/>
      <c r="H21" s="27"/>
    </row>
    <row r="31" spans="1:17" ht="13.5" thickBot="1" x14ac:dyDescent="0.25"/>
    <row r="32" spans="1:17" ht="15.75" x14ac:dyDescent="0.25">
      <c r="B32" s="25" t="s">
        <v>83</v>
      </c>
      <c r="D32" s="34"/>
      <c r="I32" s="171" t="s">
        <v>74</v>
      </c>
      <c r="J32" s="178"/>
      <c r="K32" s="178"/>
      <c r="L32" s="178"/>
      <c r="M32" s="235"/>
      <c r="N32" s="178"/>
      <c r="O32" s="178"/>
      <c r="P32" s="178"/>
      <c r="Q32" s="172"/>
    </row>
    <row r="33" spans="2:17" ht="15.75" x14ac:dyDescent="0.25">
      <c r="I33" s="236" t="s">
        <v>75</v>
      </c>
      <c r="J33" s="237"/>
      <c r="K33" s="237"/>
      <c r="L33" s="237"/>
      <c r="M33" s="238"/>
      <c r="N33" s="237"/>
      <c r="O33" s="237"/>
      <c r="P33" s="237"/>
      <c r="Q33" s="173"/>
    </row>
    <row r="34" spans="2:17" ht="19.5" customHeight="1" thickBot="1" x14ac:dyDescent="0.3">
      <c r="C34" s="372" t="s">
        <v>61</v>
      </c>
      <c r="D34" s="372"/>
      <c r="E34" s="372"/>
      <c r="F34" s="372" t="s">
        <v>73</v>
      </c>
      <c r="G34" s="372"/>
      <c r="I34" s="239" t="s">
        <v>76</v>
      </c>
      <c r="J34" s="240"/>
      <c r="K34" s="240"/>
      <c r="L34" s="240"/>
      <c r="M34" s="241"/>
      <c r="N34" s="240"/>
      <c r="O34" s="240"/>
      <c r="P34" s="240"/>
      <c r="Q34" s="175"/>
    </row>
    <row r="35" spans="2:17" x14ac:dyDescent="0.2">
      <c r="B35" s="58"/>
      <c r="C35" s="214" t="s">
        <v>17</v>
      </c>
      <c r="D35" s="214" t="s">
        <v>18</v>
      </c>
      <c r="E35" s="214" t="s">
        <v>19</v>
      </c>
      <c r="F35" s="214" t="s">
        <v>20</v>
      </c>
      <c r="G35" s="214" t="s">
        <v>21</v>
      </c>
    </row>
    <row r="36" spans="2:17" ht="38.25" x14ac:dyDescent="0.2">
      <c r="B36" s="182" t="s">
        <v>64</v>
      </c>
      <c r="C36" s="219">
        <v>866</v>
      </c>
      <c r="D36" s="220">
        <v>980</v>
      </c>
      <c r="E36" s="221">
        <v>649</v>
      </c>
      <c r="F36" s="222">
        <v>228</v>
      </c>
      <c r="G36" s="220">
        <v>261</v>
      </c>
    </row>
    <row r="37" spans="2:17" ht="25.5" x14ac:dyDescent="0.2">
      <c r="B37" s="182" t="s">
        <v>62</v>
      </c>
      <c r="C37" s="201">
        <v>103.95296702315434</v>
      </c>
      <c r="D37" s="201">
        <v>94.601714138853524</v>
      </c>
      <c r="E37" s="201">
        <v>72.072900303562449</v>
      </c>
      <c r="F37" s="201">
        <v>4.533596106035823</v>
      </c>
      <c r="G37" s="201">
        <v>3.4791131238677404</v>
      </c>
    </row>
    <row r="38" spans="2:17" x14ac:dyDescent="0.2">
      <c r="C38" s="58"/>
      <c r="D38" s="58"/>
      <c r="E38" s="50"/>
      <c r="F38" s="58"/>
      <c r="G38" s="58"/>
      <c r="H38" s="58"/>
    </row>
    <row r="39" spans="2:17" ht="15.75" x14ac:dyDescent="0.2">
      <c r="B39" s="232" t="s">
        <v>79</v>
      </c>
    </row>
    <row r="40" spans="2:17" x14ac:dyDescent="0.2">
      <c r="B40" s="233" t="s">
        <v>81</v>
      </c>
    </row>
    <row r="41" spans="2:17" x14ac:dyDescent="0.2">
      <c r="B41" s="233" t="s">
        <v>80</v>
      </c>
    </row>
    <row r="45" spans="2:17" x14ac:dyDescent="0.2">
      <c r="B45" s="87" t="s">
        <v>47</v>
      </c>
      <c r="M45" s="26"/>
    </row>
    <row r="46" spans="2:17" ht="15.75" customHeight="1" x14ac:dyDescent="0.2">
      <c r="B46"/>
      <c r="C46"/>
      <c r="D46"/>
      <c r="E46"/>
      <c r="F46"/>
      <c r="G46"/>
      <c r="H46"/>
      <c r="M46" s="26"/>
    </row>
    <row r="47" spans="2:17" ht="24.75" customHeight="1" x14ac:dyDescent="0.2">
      <c r="B47" s="100"/>
      <c r="C47" s="373" t="s">
        <v>48</v>
      </c>
      <c r="D47" s="373"/>
      <c r="E47" s="373" t="s">
        <v>49</v>
      </c>
      <c r="F47" s="373"/>
      <c r="G47" s="373" t="s">
        <v>50</v>
      </c>
      <c r="H47" s="373"/>
      <c r="M47" s="26"/>
    </row>
    <row r="48" spans="2:17" ht="32.25" customHeight="1" x14ac:dyDescent="0.2">
      <c r="B48" s="99" t="s">
        <v>53</v>
      </c>
      <c r="C48" s="213" t="s">
        <v>54</v>
      </c>
      <c r="D48" s="213" t="s">
        <v>55</v>
      </c>
      <c r="E48" s="213" t="s">
        <v>54</v>
      </c>
      <c r="F48" s="213" t="s">
        <v>55</v>
      </c>
      <c r="G48" s="213" t="s">
        <v>54</v>
      </c>
      <c r="H48" s="213" t="s">
        <v>55</v>
      </c>
      <c r="M48" s="26"/>
    </row>
    <row r="49" spans="1:13" s="58" customFormat="1" x14ac:dyDescent="0.2">
      <c r="A49" s="50"/>
      <c r="B49" s="185"/>
      <c r="C49" s="188"/>
      <c r="D49" s="191"/>
      <c r="E49" s="188"/>
      <c r="F49" s="191"/>
      <c r="G49" s="188"/>
      <c r="H49" s="191"/>
    </row>
    <row r="50" spans="1:13" s="58" customFormat="1" x14ac:dyDescent="0.2">
      <c r="A50" s="50"/>
      <c r="B50" s="185"/>
      <c r="C50" s="188"/>
      <c r="D50" s="191"/>
      <c r="E50" s="188"/>
      <c r="F50" s="191"/>
      <c r="G50" s="188"/>
      <c r="H50" s="191"/>
    </row>
    <row r="51" spans="1:13" s="58" customFormat="1" x14ac:dyDescent="0.2">
      <c r="A51" s="50"/>
      <c r="B51" s="185"/>
      <c r="C51" s="188"/>
      <c r="D51" s="191"/>
      <c r="E51" s="188"/>
      <c r="F51" s="191"/>
      <c r="G51" s="188"/>
      <c r="H51" s="191"/>
    </row>
    <row r="52" spans="1:13" s="58" customFormat="1" x14ac:dyDescent="0.2">
      <c r="A52" s="50"/>
      <c r="B52" s="186"/>
      <c r="C52" s="188"/>
      <c r="D52" s="191"/>
      <c r="E52" s="188"/>
      <c r="F52" s="191"/>
      <c r="G52" s="188"/>
      <c r="H52" s="191"/>
    </row>
    <row r="53" spans="1:13" s="58" customFormat="1" x14ac:dyDescent="0.2">
      <c r="A53" s="50"/>
      <c r="B53" s="186"/>
      <c r="C53" s="188"/>
      <c r="D53" s="189"/>
      <c r="E53" s="188"/>
      <c r="F53" s="189"/>
      <c r="G53" s="188"/>
      <c r="H53" s="189"/>
    </row>
    <row r="54" spans="1:13" s="58" customFormat="1" x14ac:dyDescent="0.2">
      <c r="A54" s="50"/>
      <c r="B54" s="186"/>
      <c r="C54" s="188"/>
      <c r="D54" s="189"/>
      <c r="E54" s="188"/>
      <c r="F54" s="189"/>
      <c r="G54" s="188"/>
      <c r="H54" s="189"/>
    </row>
    <row r="55" spans="1:13" s="58" customFormat="1" x14ac:dyDescent="0.2">
      <c r="A55" s="50"/>
      <c r="B55" s="186"/>
      <c r="C55" s="188"/>
      <c r="D55" s="189"/>
      <c r="E55" s="188"/>
      <c r="F55" s="189"/>
      <c r="G55" s="188"/>
      <c r="H55" s="189"/>
      <c r="M55" s="50"/>
    </row>
    <row r="56" spans="1:13" s="58" customFormat="1" x14ac:dyDescent="0.2">
      <c r="A56" s="50"/>
      <c r="B56" s="186"/>
      <c r="C56" s="188"/>
      <c r="D56" s="189"/>
      <c r="E56" s="188"/>
      <c r="F56" s="189"/>
      <c r="G56" s="188"/>
      <c r="H56" s="189"/>
      <c r="M56" s="50"/>
    </row>
    <row r="57" spans="1:13" s="58" customFormat="1" x14ac:dyDescent="0.2">
      <c r="A57" s="50"/>
      <c r="B57" s="186"/>
      <c r="C57" s="188"/>
      <c r="D57" s="189"/>
      <c r="E57" s="188"/>
      <c r="F57" s="189"/>
      <c r="G57" s="188"/>
      <c r="H57" s="189"/>
      <c r="M57" s="50"/>
    </row>
    <row r="58" spans="1:13" s="58" customFormat="1" x14ac:dyDescent="0.2">
      <c r="A58" s="50"/>
      <c r="B58" s="186"/>
      <c r="C58" s="188"/>
      <c r="D58" s="189"/>
      <c r="E58" s="188"/>
      <c r="F58" s="189"/>
      <c r="G58" s="188"/>
      <c r="H58" s="189"/>
      <c r="M58" s="50"/>
    </row>
    <row r="59" spans="1:13" s="58" customFormat="1" x14ac:dyDescent="0.2">
      <c r="A59" s="50"/>
      <c r="B59" s="186"/>
      <c r="C59" s="188"/>
      <c r="D59" s="189"/>
      <c r="E59" s="188"/>
      <c r="F59" s="189"/>
      <c r="G59" s="188"/>
      <c r="H59" s="189"/>
      <c r="M59" s="50"/>
    </row>
    <row r="60" spans="1:13" s="58" customFormat="1" x14ac:dyDescent="0.2">
      <c r="A60" s="50"/>
      <c r="B60" s="186"/>
      <c r="C60" s="188"/>
      <c r="D60" s="189"/>
      <c r="E60" s="188"/>
      <c r="F60" s="189"/>
      <c r="G60" s="188"/>
      <c r="H60" s="189"/>
      <c r="M60" s="50"/>
    </row>
    <row r="61" spans="1:13" s="58" customFormat="1" x14ac:dyDescent="0.2">
      <c r="A61" s="50"/>
      <c r="B61" s="186"/>
      <c r="C61" s="188"/>
      <c r="D61" s="189"/>
      <c r="E61" s="188"/>
      <c r="F61" s="189"/>
      <c r="G61" s="188"/>
      <c r="H61" s="189"/>
      <c r="M61" s="50"/>
    </row>
    <row r="62" spans="1:13" s="58" customFormat="1" x14ac:dyDescent="0.2">
      <c r="A62" s="50"/>
      <c r="B62" s="186"/>
      <c r="C62" s="188"/>
      <c r="D62" s="189"/>
      <c r="E62" s="188"/>
      <c r="F62" s="189"/>
      <c r="G62" s="188"/>
      <c r="H62" s="189"/>
      <c r="M62" s="50"/>
    </row>
    <row r="63" spans="1:13" s="58" customFormat="1" x14ac:dyDescent="0.2">
      <c r="A63" s="50"/>
      <c r="B63" s="187"/>
      <c r="C63" s="188"/>
      <c r="D63" s="189"/>
      <c r="E63" s="188"/>
      <c r="F63" s="189"/>
      <c r="G63" s="188"/>
      <c r="H63" s="189"/>
      <c r="M63" s="50"/>
    </row>
    <row r="64" spans="1:13" s="58" customFormat="1" x14ac:dyDescent="0.2">
      <c r="A64" s="50"/>
      <c r="B64" s="102"/>
      <c r="C64" s="188"/>
      <c r="D64" s="189"/>
      <c r="E64" s="188"/>
      <c r="F64" s="189"/>
      <c r="G64" s="188"/>
      <c r="H64" s="189"/>
      <c r="M64" s="50"/>
    </row>
    <row r="65" spans="2:8" x14ac:dyDescent="0.2">
      <c r="B65" s="192" t="s">
        <v>69</v>
      </c>
      <c r="C65" s="193"/>
      <c r="D65" s="193"/>
      <c r="E65" s="193"/>
      <c r="F65" s="193"/>
      <c r="G65" s="193"/>
      <c r="H65" s="194"/>
    </row>
  </sheetData>
  <mergeCells count="5">
    <mergeCell ref="C34:E34"/>
    <mergeCell ref="F34:G34"/>
    <mergeCell ref="C47:D47"/>
    <mergeCell ref="E47:F47"/>
    <mergeCell ref="G47:H47"/>
  </mergeCells>
  <pageMargins left="0.7" right="0.7" top="0.75" bottom="0.75" header="0.3" footer="0.3"/>
  <pageSetup paperSize="1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5"/>
  <sheetViews>
    <sheetView workbookViewId="0">
      <pane ySplit="4" topLeftCell="A14" activePane="bottomLeft" state="frozen"/>
      <selection pane="bottomLeft" activeCell="D42" sqref="D42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9.7109375" style="26" customWidth="1"/>
    <col min="6" max="6" width="13.7109375" style="26" customWidth="1"/>
    <col min="7" max="7" width="12.7109375" style="26" customWidth="1"/>
    <col min="8" max="8" width="10" style="26" customWidth="1"/>
    <col min="9" max="12" width="9.28515625" style="26"/>
    <col min="13" max="13" width="9.28515625" style="34"/>
    <col min="14" max="14" width="14.42578125" style="26" customWidth="1"/>
    <col min="15" max="15" width="14.7109375" style="26" customWidth="1"/>
    <col min="16" max="17" width="15" style="26" customWidth="1"/>
    <col min="18" max="16384" width="9.28515625" style="26"/>
  </cols>
  <sheetData>
    <row r="1" spans="1:20" s="25" customFormat="1" ht="18.75" x14ac:dyDescent="0.3">
      <c r="A1" s="35"/>
      <c r="B1" s="36" t="s">
        <v>70</v>
      </c>
      <c r="M1" s="35"/>
    </row>
    <row r="2" spans="1:20" ht="15.75" x14ac:dyDescent="0.25">
      <c r="N2" s="25"/>
      <c r="O2" s="25"/>
    </row>
    <row r="3" spans="1:20" ht="16.5" thickBot="1" x14ac:dyDescent="0.3">
      <c r="B3" s="27" t="s">
        <v>22</v>
      </c>
      <c r="H3" s="27" t="s">
        <v>46</v>
      </c>
      <c r="N3" s="27" t="s">
        <v>45</v>
      </c>
      <c r="O3" s="2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156" t="s">
        <v>20</v>
      </c>
      <c r="F4" s="37" t="s">
        <v>21</v>
      </c>
      <c r="G4" s="133" t="s">
        <v>6</v>
      </c>
      <c r="H4" s="141" t="s">
        <v>17</v>
      </c>
      <c r="I4" s="142" t="s">
        <v>18</v>
      </c>
      <c r="J4" s="143" t="s">
        <v>19</v>
      </c>
      <c r="K4" s="137" t="s">
        <v>20</v>
      </c>
      <c r="L4" s="118" t="s">
        <v>21</v>
      </c>
      <c r="N4" s="40" t="s">
        <v>41</v>
      </c>
      <c r="O4" s="41" t="s">
        <v>39</v>
      </c>
      <c r="P4" s="40" t="s">
        <v>42</v>
      </c>
      <c r="Q4" s="41" t="s">
        <v>40</v>
      </c>
    </row>
    <row r="5" spans="1:20" ht="15.75" x14ac:dyDescent="0.25">
      <c r="A5" s="153" t="s">
        <v>23</v>
      </c>
      <c r="B5" s="108">
        <v>15</v>
      </c>
      <c r="C5" s="109">
        <v>4</v>
      </c>
      <c r="D5" s="110">
        <v>2</v>
      </c>
      <c r="E5" s="122">
        <v>15</v>
      </c>
      <c r="F5" s="109">
        <v>36</v>
      </c>
      <c r="G5" s="134">
        <v>41428</v>
      </c>
      <c r="H5" s="144"/>
      <c r="I5" s="29"/>
      <c r="J5" s="145"/>
      <c r="K5" s="138"/>
      <c r="L5" s="29"/>
      <c r="M5" s="34" t="s">
        <v>23</v>
      </c>
      <c r="N5" s="42"/>
      <c r="O5" s="43"/>
      <c r="P5" s="45"/>
      <c r="Q5" s="46"/>
    </row>
    <row r="6" spans="1:20" s="58" customFormat="1" ht="15.75" x14ac:dyDescent="0.25">
      <c r="A6" s="154" t="s">
        <v>24</v>
      </c>
      <c r="B6" s="159">
        <v>30</v>
      </c>
      <c r="C6" s="111">
        <v>20</v>
      </c>
      <c r="D6" s="160">
        <v>12</v>
      </c>
      <c r="E6" s="157">
        <v>6</v>
      </c>
      <c r="F6" s="111">
        <v>5</v>
      </c>
      <c r="G6" s="135">
        <v>41435</v>
      </c>
      <c r="H6" s="197">
        <f>GEOMEAN(B5:B6)</f>
        <v>21.213203435596427</v>
      </c>
      <c r="I6" s="198">
        <f>GEOMEAN(C5:C6)</f>
        <v>8.9442719099991592</v>
      </c>
      <c r="J6" s="199">
        <f>GEOMEAN(D5:D6)</f>
        <v>4.8989794855663558</v>
      </c>
      <c r="K6" s="200">
        <f>GEOMEAN(E5:E6)</f>
        <v>9.4868329805051381</v>
      </c>
      <c r="L6" s="198">
        <f>GEOMEAN(F5:F6)</f>
        <v>13.416407864998737</v>
      </c>
      <c r="M6" s="59" t="s">
        <v>24</v>
      </c>
      <c r="N6" s="75">
        <f>GEOMEAN(B5:D6)</f>
        <v>9.7593064875580158</v>
      </c>
      <c r="O6" s="64">
        <v>6</v>
      </c>
      <c r="P6" s="75">
        <f>GEOMEAN(E5:F6)</f>
        <v>11.28180927925918</v>
      </c>
      <c r="Q6" s="64">
        <v>4</v>
      </c>
      <c r="R6" s="56"/>
      <c r="S6" s="57"/>
    </row>
    <row r="7" spans="1:20" s="58" customFormat="1" ht="15.75" x14ac:dyDescent="0.25">
      <c r="A7" s="155" t="s">
        <v>25</v>
      </c>
      <c r="B7" s="161">
        <v>8</v>
      </c>
      <c r="C7" s="112">
        <v>4</v>
      </c>
      <c r="D7" s="162">
        <v>0.05</v>
      </c>
      <c r="E7" s="158">
        <v>0.05</v>
      </c>
      <c r="F7" s="112">
        <v>0.05</v>
      </c>
      <c r="G7" s="136">
        <v>41442</v>
      </c>
      <c r="H7" s="197">
        <f>GEOMEAN(B5:B7)</f>
        <v>15.326188647871062</v>
      </c>
      <c r="I7" s="198">
        <f>GEOMEAN(C5:C7)</f>
        <v>6.8399037867067873</v>
      </c>
      <c r="J7" s="199">
        <f>GEOMEAN(D5:D7)</f>
        <v>1.0626585691826111</v>
      </c>
      <c r="K7" s="200">
        <f>GEOMEAN(E5:E7)</f>
        <v>1.6509636244473134</v>
      </c>
      <c r="L7" s="198">
        <f>GEOMEAN(F5:F7)</f>
        <v>2.0800838230519041</v>
      </c>
      <c r="M7" s="50" t="s">
        <v>25</v>
      </c>
      <c r="N7" s="76">
        <f>GEOMEAN(B5:D7)</f>
        <v>4.8116345660126836</v>
      </c>
      <c r="O7" s="65">
        <v>9</v>
      </c>
      <c r="P7" s="76">
        <f>GEOMEAN(E5:F7)</f>
        <v>1.8531440115813975</v>
      </c>
      <c r="Q7" s="65">
        <v>6</v>
      </c>
      <c r="R7" s="56"/>
      <c r="S7" s="57"/>
    </row>
    <row r="8" spans="1:20" ht="15.75" x14ac:dyDescent="0.25">
      <c r="A8" s="154" t="s">
        <v>26</v>
      </c>
      <c r="B8" s="159">
        <v>9</v>
      </c>
      <c r="C8" s="111">
        <v>3</v>
      </c>
      <c r="D8" s="160">
        <v>5</v>
      </c>
      <c r="E8" s="157">
        <v>15</v>
      </c>
      <c r="F8" s="111">
        <v>1</v>
      </c>
      <c r="G8" s="135">
        <v>41449</v>
      </c>
      <c r="H8" s="197">
        <f t="shared" ref="H8:L10" si="0">GEOMEAN(B5:B8)</f>
        <v>13.416407864998737</v>
      </c>
      <c r="I8" s="198">
        <f t="shared" si="0"/>
        <v>5.5663153674274817</v>
      </c>
      <c r="J8" s="199">
        <f t="shared" si="0"/>
        <v>1.5650845800732873</v>
      </c>
      <c r="K8" s="200">
        <f t="shared" si="0"/>
        <v>2.8663283766131005</v>
      </c>
      <c r="L8" s="198">
        <f t="shared" si="0"/>
        <v>1.7320508075688774</v>
      </c>
      <c r="M8" s="59" t="s">
        <v>26</v>
      </c>
      <c r="N8" s="75">
        <f>GEOMEAN(B5:D8)</f>
        <v>4.8893068156897952</v>
      </c>
      <c r="O8" s="69">
        <v>12</v>
      </c>
      <c r="P8" s="75">
        <f>GEOMEAN(E5:F8)</f>
        <v>2.2281441558997725</v>
      </c>
      <c r="Q8" s="69">
        <v>8</v>
      </c>
      <c r="R8" s="30"/>
      <c r="S8" s="30"/>
    </row>
    <row r="9" spans="1:20" ht="15.75" x14ac:dyDescent="0.25">
      <c r="A9" s="154" t="s">
        <v>27</v>
      </c>
      <c r="B9" s="159">
        <v>1</v>
      </c>
      <c r="C9" s="111">
        <v>14</v>
      </c>
      <c r="D9" s="160">
        <v>4</v>
      </c>
      <c r="E9" s="157">
        <v>5</v>
      </c>
      <c r="F9" s="111">
        <v>8</v>
      </c>
      <c r="G9" s="135">
        <v>41456</v>
      </c>
      <c r="H9" s="75">
        <f t="shared" si="0"/>
        <v>6.8173161988049955</v>
      </c>
      <c r="I9" s="74">
        <f t="shared" si="0"/>
        <v>7.6135081916786396</v>
      </c>
      <c r="J9" s="146">
        <f t="shared" si="0"/>
        <v>1.8612097182041991</v>
      </c>
      <c r="K9" s="139">
        <f t="shared" si="0"/>
        <v>2.1779385873464316</v>
      </c>
      <c r="L9" s="74">
        <f t="shared" si="0"/>
        <v>1.189207115002721</v>
      </c>
      <c r="M9" s="59" t="s">
        <v>28</v>
      </c>
      <c r="N9" s="75">
        <f>GEOMEAN(B6:D9)</f>
        <v>4.5884343558974132</v>
      </c>
      <c r="O9" s="69">
        <v>15</v>
      </c>
      <c r="P9" s="75">
        <f>GEOMEAN(E6:F9)</f>
        <v>1.6093539275471234</v>
      </c>
      <c r="Q9" s="69">
        <v>10</v>
      </c>
      <c r="R9" s="31"/>
      <c r="S9" s="31"/>
      <c r="T9" s="32"/>
    </row>
    <row r="10" spans="1:20" s="58" customFormat="1" ht="15.75" x14ac:dyDescent="0.25">
      <c r="A10" s="155" t="s">
        <v>28</v>
      </c>
      <c r="B10" s="161">
        <v>30</v>
      </c>
      <c r="C10" s="112">
        <v>138</v>
      </c>
      <c r="D10" s="162">
        <v>98</v>
      </c>
      <c r="E10" s="158">
        <v>0.05</v>
      </c>
      <c r="F10" s="202">
        <v>10</v>
      </c>
      <c r="G10" s="136">
        <v>41463</v>
      </c>
      <c r="H10" s="76">
        <f t="shared" si="0"/>
        <v>6.8173161988049955</v>
      </c>
      <c r="I10" s="77">
        <f t="shared" si="0"/>
        <v>12.339486637838474</v>
      </c>
      <c r="J10" s="147">
        <f t="shared" si="0"/>
        <v>3.1463462836457885</v>
      </c>
      <c r="K10" s="140">
        <f t="shared" si="0"/>
        <v>0.65803700647624619</v>
      </c>
      <c r="L10" s="77">
        <f t="shared" si="0"/>
        <v>1.4142135623730949</v>
      </c>
      <c r="M10" s="50" t="s">
        <v>29</v>
      </c>
      <c r="N10" s="76">
        <f>GEOMEAN(B7:D10)</f>
        <v>6.4205517325519352</v>
      </c>
      <c r="O10" s="65">
        <v>15</v>
      </c>
      <c r="P10" s="76">
        <f>GEOMEAN(E7:F10)</f>
        <v>0.9646786299603094</v>
      </c>
      <c r="Q10" s="65">
        <v>10</v>
      </c>
      <c r="R10" s="57"/>
      <c r="S10" s="57"/>
      <c r="T10" s="80"/>
    </row>
    <row r="11" spans="1:20" ht="15.75" x14ac:dyDescent="0.25">
      <c r="A11" s="154" t="s">
        <v>30</v>
      </c>
      <c r="B11" s="159">
        <v>112</v>
      </c>
      <c r="C11" s="111">
        <v>100</v>
      </c>
      <c r="D11" s="160">
        <v>105</v>
      </c>
      <c r="E11" s="157">
        <v>100</v>
      </c>
      <c r="F11" s="203">
        <v>140</v>
      </c>
      <c r="G11" s="135">
        <v>41470</v>
      </c>
      <c r="H11" s="75">
        <f t="shared" ref="H11:J12" si="1">GEOMEAN(B8:B11)</f>
        <v>13.18698301182925</v>
      </c>
      <c r="I11" s="74">
        <f t="shared" si="1"/>
        <v>27.591930929657156</v>
      </c>
      <c r="J11" s="146">
        <f t="shared" si="1"/>
        <v>21.299104415175542</v>
      </c>
      <c r="K11" s="77">
        <f>GEOMEAN(E7,E8,E9,E10,E11)</f>
        <v>1.7972159093690117</v>
      </c>
      <c r="L11" s="77">
        <f>GEOMEAN(F7,F8,F9,F10,F11)</f>
        <v>3.5451744068104873</v>
      </c>
      <c r="M11" s="59" t="s">
        <v>30</v>
      </c>
      <c r="N11" s="75">
        <f>GEOMEAN(B8:D11)</f>
        <v>19.789263342060686</v>
      </c>
      <c r="O11" s="69">
        <v>15</v>
      </c>
      <c r="P11" s="75">
        <f>GEOMEAN(E8:F11)</f>
        <v>6.7283126085504303</v>
      </c>
      <c r="Q11" s="72">
        <v>10</v>
      </c>
    </row>
    <row r="12" spans="1:20" s="58" customFormat="1" ht="15.75" x14ac:dyDescent="0.25">
      <c r="A12" s="155" t="s">
        <v>31</v>
      </c>
      <c r="B12" s="161">
        <v>10</v>
      </c>
      <c r="C12" s="112">
        <v>15</v>
      </c>
      <c r="D12" s="162">
        <v>35</v>
      </c>
      <c r="E12" s="158">
        <v>25</v>
      </c>
      <c r="F12" s="202">
        <v>5</v>
      </c>
      <c r="G12" s="136">
        <v>41477</v>
      </c>
      <c r="H12" s="76">
        <f t="shared" si="1"/>
        <v>13.538944855424798</v>
      </c>
      <c r="I12" s="77">
        <f t="shared" si="1"/>
        <v>41.25956028720293</v>
      </c>
      <c r="J12" s="147">
        <f t="shared" si="1"/>
        <v>34.644624026878361</v>
      </c>
      <c r="K12" s="201">
        <f>GEOMEAN(E8,E9,E10,E11,E12)</f>
        <v>6.2286546980775865</v>
      </c>
      <c r="L12" s="201">
        <f>GEOMEAN(F8,F9,F10,F11,F12)</f>
        <v>8.9050754898022877</v>
      </c>
      <c r="M12" s="50" t="s">
        <v>31</v>
      </c>
      <c r="N12" s="76">
        <f>GEOMEAN(B9:D12)</f>
        <v>26.848194728878585</v>
      </c>
      <c r="O12" s="65">
        <v>15</v>
      </c>
      <c r="P12" s="76">
        <f>GEOMEAN(E9:F12)</f>
        <v>8.7701799714342155</v>
      </c>
      <c r="Q12" s="107">
        <v>10</v>
      </c>
    </row>
    <row r="13" spans="1:20" ht="15.75" x14ac:dyDescent="0.25">
      <c r="A13" s="154" t="s">
        <v>32</v>
      </c>
      <c r="B13" s="159">
        <v>0.05</v>
      </c>
      <c r="C13" s="111">
        <v>5</v>
      </c>
      <c r="D13" s="160">
        <v>1</v>
      </c>
      <c r="E13" s="157">
        <v>5</v>
      </c>
      <c r="F13" s="203">
        <v>5</v>
      </c>
      <c r="G13" s="135">
        <v>41484</v>
      </c>
      <c r="H13" s="75">
        <f t="shared" ref="H13:L19" si="2">GEOMEAN(B9:B13)</f>
        <v>4.4163334448969129</v>
      </c>
      <c r="I13" s="74">
        <f t="shared" si="2"/>
        <v>27.052890651625422</v>
      </c>
      <c r="J13" s="146">
        <f>GEOMEAN(D9:D13)</f>
        <v>17.049383594955767</v>
      </c>
      <c r="K13" s="139">
        <f t="shared" si="2"/>
        <v>5</v>
      </c>
      <c r="L13" s="74">
        <f t="shared" si="2"/>
        <v>12.286596790831471</v>
      </c>
      <c r="M13" s="59" t="s">
        <v>32</v>
      </c>
      <c r="N13" s="75">
        <f t="shared" ref="N13:N19" si="3">GEOMEAN(B9:D13)</f>
        <v>12.676365083100745</v>
      </c>
      <c r="O13" s="69">
        <v>15</v>
      </c>
      <c r="P13" s="75">
        <f t="shared" ref="P13:P19" si="4">GEOMEAN(E9:F13)</f>
        <v>7.837919619016092</v>
      </c>
      <c r="Q13" s="72">
        <v>10</v>
      </c>
    </row>
    <row r="14" spans="1:20" ht="15.75" x14ac:dyDescent="0.25">
      <c r="A14" s="153" t="s">
        <v>33</v>
      </c>
      <c r="B14" s="204">
        <v>40</v>
      </c>
      <c r="C14" s="205">
        <v>7</v>
      </c>
      <c r="D14" s="206">
        <v>100</v>
      </c>
      <c r="E14" s="207">
        <v>85</v>
      </c>
      <c r="F14" s="208">
        <v>55</v>
      </c>
      <c r="G14" s="134">
        <v>41491</v>
      </c>
      <c r="H14" s="76">
        <f t="shared" si="2"/>
        <v>9.2357858548317679</v>
      </c>
      <c r="I14" s="77">
        <f t="shared" si="2"/>
        <v>23.550909195560962</v>
      </c>
      <c r="J14" s="147">
        <f t="shared" si="2"/>
        <v>32.456126233215429</v>
      </c>
      <c r="K14" s="140">
        <f t="shared" si="2"/>
        <v>8.8117017391615846</v>
      </c>
      <c r="L14" s="77">
        <f t="shared" si="2"/>
        <v>18.067004252051142</v>
      </c>
      <c r="M14" s="50" t="s">
        <v>33</v>
      </c>
      <c r="N14" s="76">
        <f t="shared" si="3"/>
        <v>19.18342162681946</v>
      </c>
      <c r="O14" s="65">
        <v>15</v>
      </c>
      <c r="P14" s="76">
        <f t="shared" si="4"/>
        <v>12.617489955979311</v>
      </c>
      <c r="Q14" s="107">
        <v>10</v>
      </c>
    </row>
    <row r="15" spans="1:20" ht="15.75" x14ac:dyDescent="0.25">
      <c r="A15" s="154" t="s">
        <v>34</v>
      </c>
      <c r="B15" s="159">
        <v>8</v>
      </c>
      <c r="C15" s="111">
        <v>20</v>
      </c>
      <c r="D15" s="160">
        <v>12</v>
      </c>
      <c r="E15" s="157">
        <v>152</v>
      </c>
      <c r="F15" s="203">
        <v>30</v>
      </c>
      <c r="G15" s="135">
        <v>41498</v>
      </c>
      <c r="H15" s="75">
        <f t="shared" si="2"/>
        <v>7.0903488136209747</v>
      </c>
      <c r="I15" s="74">
        <f t="shared" si="2"/>
        <v>16.004343344404713</v>
      </c>
      <c r="J15" s="146">
        <f t="shared" si="2"/>
        <v>21.324935089077641</v>
      </c>
      <c r="K15" s="139">
        <f t="shared" si="2"/>
        <v>43.816179323655447</v>
      </c>
      <c r="L15" s="74">
        <f t="shared" si="2"/>
        <v>22.506626182945215</v>
      </c>
      <c r="M15" s="59" t="s">
        <v>34</v>
      </c>
      <c r="N15" s="75">
        <f t="shared" si="3"/>
        <v>13.425518259897967</v>
      </c>
      <c r="O15" s="69">
        <v>15</v>
      </c>
      <c r="P15" s="75">
        <f t="shared" si="4"/>
        <v>31.403094892102693</v>
      </c>
      <c r="Q15" s="72">
        <v>10</v>
      </c>
    </row>
    <row r="16" spans="1:20" ht="15.75" x14ac:dyDescent="0.25">
      <c r="A16" s="153" t="s">
        <v>35</v>
      </c>
      <c r="B16" s="204">
        <v>195</v>
      </c>
      <c r="C16" s="205">
        <v>170</v>
      </c>
      <c r="D16" s="206">
        <v>40</v>
      </c>
      <c r="E16" s="207">
        <v>305</v>
      </c>
      <c r="F16" s="208">
        <v>136</v>
      </c>
      <c r="G16" s="134">
        <v>41505</v>
      </c>
      <c r="H16" s="76">
        <f t="shared" si="2"/>
        <v>7.9219285087072411</v>
      </c>
      <c r="I16" s="77">
        <f t="shared" si="2"/>
        <v>17.796215007149804</v>
      </c>
      <c r="J16" s="147">
        <f t="shared" si="2"/>
        <v>17.581740119686891</v>
      </c>
      <c r="K16" s="140">
        <f t="shared" si="2"/>
        <v>54.763913170528419</v>
      </c>
      <c r="L16" s="77">
        <f t="shared" si="2"/>
        <v>22.376521357925917</v>
      </c>
      <c r="M16" s="50" t="s">
        <v>35</v>
      </c>
      <c r="N16" s="76">
        <f t="shared" si="3"/>
        <v>13.53339651545275</v>
      </c>
      <c r="O16" s="65">
        <v>15</v>
      </c>
      <c r="P16" s="76">
        <f t="shared" si="4"/>
        <v>35.006083367093922</v>
      </c>
      <c r="Q16" s="107">
        <v>10</v>
      </c>
    </row>
    <row r="17" spans="1:17" ht="15.75" x14ac:dyDescent="0.25">
      <c r="A17" s="154" t="s">
        <v>36</v>
      </c>
      <c r="B17" s="159">
        <v>3</v>
      </c>
      <c r="C17" s="111">
        <v>3</v>
      </c>
      <c r="D17" s="160">
        <v>12</v>
      </c>
      <c r="E17" s="157">
        <v>150</v>
      </c>
      <c r="F17" s="203">
        <v>95</v>
      </c>
      <c r="G17" s="135">
        <v>41506</v>
      </c>
      <c r="H17" s="75">
        <f t="shared" si="2"/>
        <v>6.2266602517197427</v>
      </c>
      <c r="I17" s="74">
        <f t="shared" si="2"/>
        <v>12.898334727617993</v>
      </c>
      <c r="J17" s="146">
        <f t="shared" si="2"/>
        <v>14.193336415251103</v>
      </c>
      <c r="K17" s="139">
        <f t="shared" si="2"/>
        <v>78.365466507359059</v>
      </c>
      <c r="L17" s="74">
        <f t="shared" si="2"/>
        <v>40.322113935034167</v>
      </c>
      <c r="M17" s="59" t="s">
        <v>36</v>
      </c>
      <c r="N17" s="75">
        <f t="shared" si="3"/>
        <v>10.446186372021522</v>
      </c>
      <c r="O17" s="69">
        <v>15</v>
      </c>
      <c r="P17" s="75">
        <f t="shared" si="4"/>
        <v>56.212643320536316</v>
      </c>
      <c r="Q17" s="72">
        <v>10</v>
      </c>
    </row>
    <row r="18" spans="1:17" ht="15.75" x14ac:dyDescent="0.25">
      <c r="A18" s="153" t="s">
        <v>37</v>
      </c>
      <c r="B18" s="204">
        <v>14</v>
      </c>
      <c r="C18" s="205">
        <v>15</v>
      </c>
      <c r="D18" s="206">
        <v>4</v>
      </c>
      <c r="E18" s="207">
        <v>92</v>
      </c>
      <c r="F18" s="208">
        <v>50</v>
      </c>
      <c r="G18" s="134">
        <v>41513</v>
      </c>
      <c r="H18" s="76">
        <f t="shared" si="2"/>
        <v>19.217052473586904</v>
      </c>
      <c r="I18" s="77">
        <f t="shared" si="2"/>
        <v>16.067854639711019</v>
      </c>
      <c r="J18" s="147">
        <f t="shared" si="2"/>
        <v>18.728219680184822</v>
      </c>
      <c r="K18" s="140">
        <f t="shared" si="2"/>
        <v>140.30989120534568</v>
      </c>
      <c r="L18" s="77">
        <f t="shared" si="2"/>
        <v>63.906243881277057</v>
      </c>
      <c r="M18" s="34" t="s">
        <v>37</v>
      </c>
      <c r="N18" s="44">
        <f t="shared" si="3"/>
        <v>17.949280936032043</v>
      </c>
      <c r="O18" s="65">
        <v>15</v>
      </c>
      <c r="P18" s="76">
        <f t="shared" si="4"/>
        <v>94.692545252117242</v>
      </c>
      <c r="Q18" s="73">
        <v>10</v>
      </c>
    </row>
    <row r="19" spans="1:17" ht="16.5" thickBot="1" x14ac:dyDescent="0.3">
      <c r="A19" s="154" t="s">
        <v>38</v>
      </c>
      <c r="B19" s="209"/>
      <c r="C19" s="210"/>
      <c r="D19" s="211"/>
      <c r="E19" s="157"/>
      <c r="F19" s="203"/>
      <c r="G19" s="135"/>
      <c r="H19" s="150">
        <f t="shared" si="2"/>
        <v>15.999023348080298</v>
      </c>
      <c r="I19" s="151">
        <f t="shared" si="2"/>
        <v>19.777566693406925</v>
      </c>
      <c r="J19" s="152">
        <f t="shared" si="2"/>
        <v>12.320281152964093</v>
      </c>
      <c r="K19" s="139">
        <f t="shared" si="2"/>
        <v>159.03972951159534</v>
      </c>
      <c r="L19" s="74">
        <f t="shared" si="2"/>
        <v>66.349620500881755</v>
      </c>
      <c r="M19" s="59" t="s">
        <v>38</v>
      </c>
      <c r="N19" s="75">
        <f t="shared" si="3"/>
        <v>15.738462956286456</v>
      </c>
      <c r="O19" s="69">
        <v>15</v>
      </c>
      <c r="P19" s="75">
        <f t="shared" si="4"/>
        <v>102.72402687617553</v>
      </c>
      <c r="Q19" s="72">
        <v>10</v>
      </c>
    </row>
    <row r="20" spans="1:17" x14ac:dyDescent="0.2">
      <c r="A20" s="132"/>
      <c r="B20" s="26" t="s">
        <v>71</v>
      </c>
      <c r="H20" s="26" t="s">
        <v>44</v>
      </c>
      <c r="N20" s="26" t="s">
        <v>44</v>
      </c>
    </row>
    <row r="21" spans="1:17" ht="15.75" x14ac:dyDescent="0.25">
      <c r="A21" s="132"/>
      <c r="B21" s="196" t="s">
        <v>72</v>
      </c>
      <c r="C21" s="196"/>
      <c r="D21" s="196"/>
      <c r="E21" s="196"/>
      <c r="F21" s="196"/>
      <c r="G21" s="196"/>
      <c r="H21" s="27"/>
    </row>
    <row r="32" spans="1:17" ht="15.75" x14ac:dyDescent="0.25">
      <c r="B32" s="25" t="s">
        <v>77</v>
      </c>
      <c r="D32" s="34"/>
      <c r="I32" s="212" t="s">
        <v>74</v>
      </c>
    </row>
    <row r="33" spans="2:13" ht="15.75" x14ac:dyDescent="0.25">
      <c r="I33" s="212" t="s">
        <v>75</v>
      </c>
    </row>
    <row r="34" spans="2:13" ht="19.5" customHeight="1" x14ac:dyDescent="0.25">
      <c r="C34" s="372" t="s">
        <v>61</v>
      </c>
      <c r="D34" s="372"/>
      <c r="E34" s="372"/>
      <c r="F34" s="372" t="s">
        <v>73</v>
      </c>
      <c r="G34" s="372"/>
      <c r="I34" s="212" t="s">
        <v>76</v>
      </c>
    </row>
    <row r="35" spans="2:13" x14ac:dyDescent="0.2">
      <c r="B35" s="58"/>
      <c r="C35" s="129" t="s">
        <v>17</v>
      </c>
      <c r="D35" s="129" t="s">
        <v>18</v>
      </c>
      <c r="E35" s="129" t="s">
        <v>19</v>
      </c>
      <c r="F35" s="129" t="s">
        <v>20</v>
      </c>
      <c r="G35" s="129" t="s">
        <v>21</v>
      </c>
    </row>
    <row r="36" spans="2:13" ht="38.25" x14ac:dyDescent="0.2">
      <c r="B36" s="182" t="s">
        <v>64</v>
      </c>
      <c r="C36" s="205">
        <v>14</v>
      </c>
      <c r="D36" s="205">
        <v>15</v>
      </c>
      <c r="E36" s="205">
        <v>4</v>
      </c>
      <c r="F36" s="205">
        <v>92</v>
      </c>
      <c r="G36" s="205">
        <v>50</v>
      </c>
    </row>
    <row r="37" spans="2:13" ht="25.5" x14ac:dyDescent="0.2">
      <c r="B37" s="182" t="s">
        <v>62</v>
      </c>
      <c r="C37" s="201">
        <v>19.2170524735869</v>
      </c>
      <c r="D37" s="201">
        <v>16.067854639711022</v>
      </c>
      <c r="E37" s="201">
        <v>18.728219680184822</v>
      </c>
      <c r="F37" s="201">
        <v>140.30989120534571</v>
      </c>
      <c r="G37" s="201">
        <v>63.906243881277071</v>
      </c>
    </row>
    <row r="38" spans="2:13" x14ac:dyDescent="0.2">
      <c r="C38" s="58"/>
      <c r="D38" s="58"/>
      <c r="E38" s="50"/>
      <c r="F38" s="58"/>
      <c r="G38" s="58"/>
      <c r="H38" s="58"/>
    </row>
    <row r="45" spans="2:13" x14ac:dyDescent="0.2">
      <c r="B45" s="87" t="s">
        <v>47</v>
      </c>
      <c r="M45" s="26"/>
    </row>
    <row r="46" spans="2:13" ht="15.75" customHeight="1" x14ac:dyDescent="0.2">
      <c r="B46"/>
      <c r="C46"/>
      <c r="D46"/>
      <c r="E46"/>
      <c r="F46"/>
      <c r="G46"/>
      <c r="H46"/>
      <c r="M46" s="26"/>
    </row>
    <row r="47" spans="2:13" ht="24.75" customHeight="1" x14ac:dyDescent="0.2">
      <c r="B47" s="100"/>
      <c r="C47" s="373" t="s">
        <v>48</v>
      </c>
      <c r="D47" s="373"/>
      <c r="E47" s="373" t="s">
        <v>49</v>
      </c>
      <c r="F47" s="373"/>
      <c r="G47" s="373" t="s">
        <v>50</v>
      </c>
      <c r="H47" s="373"/>
      <c r="M47" s="26"/>
    </row>
    <row r="48" spans="2:13" ht="32.25" customHeight="1" x14ac:dyDescent="0.2">
      <c r="B48" s="99" t="s">
        <v>53</v>
      </c>
      <c r="C48" s="195" t="s">
        <v>54</v>
      </c>
      <c r="D48" s="195" t="s">
        <v>55</v>
      </c>
      <c r="E48" s="195" t="s">
        <v>54</v>
      </c>
      <c r="F48" s="195" t="s">
        <v>55</v>
      </c>
      <c r="G48" s="195" t="s">
        <v>54</v>
      </c>
      <c r="H48" s="195" t="s">
        <v>55</v>
      </c>
      <c r="M48" s="26"/>
    </row>
    <row r="49" spans="1:13" s="58" customFormat="1" x14ac:dyDescent="0.2">
      <c r="A49" s="50"/>
      <c r="B49" s="185"/>
      <c r="C49" s="188"/>
      <c r="D49" s="191"/>
      <c r="E49" s="188"/>
      <c r="F49" s="191"/>
      <c r="G49" s="188"/>
      <c r="H49" s="191"/>
    </row>
    <row r="50" spans="1:13" s="58" customFormat="1" x14ac:dyDescent="0.2">
      <c r="A50" s="50"/>
      <c r="B50" s="185"/>
      <c r="C50" s="188"/>
      <c r="D50" s="191"/>
      <c r="E50" s="188"/>
      <c r="F50" s="191"/>
      <c r="G50" s="188"/>
      <c r="H50" s="191"/>
    </row>
    <row r="51" spans="1:13" s="58" customFormat="1" x14ac:dyDescent="0.2">
      <c r="A51" s="50"/>
      <c r="B51" s="185"/>
      <c r="C51" s="188"/>
      <c r="D51" s="191"/>
      <c r="E51" s="188"/>
      <c r="F51" s="191"/>
      <c r="G51" s="188"/>
      <c r="H51" s="191"/>
    </row>
    <row r="52" spans="1:13" s="58" customFormat="1" x14ac:dyDescent="0.2">
      <c r="A52" s="50"/>
      <c r="B52" s="186"/>
      <c r="C52" s="188"/>
      <c r="D52" s="191"/>
      <c r="E52" s="188"/>
      <c r="F52" s="191"/>
      <c r="G52" s="188"/>
      <c r="H52" s="191"/>
    </row>
    <row r="53" spans="1:13" s="58" customFormat="1" x14ac:dyDescent="0.2">
      <c r="A53" s="50"/>
      <c r="B53" s="186"/>
      <c r="C53" s="188"/>
      <c r="D53" s="189"/>
      <c r="E53" s="188"/>
      <c r="F53" s="189"/>
      <c r="G53" s="188"/>
      <c r="H53" s="189"/>
    </row>
    <row r="54" spans="1:13" s="58" customFormat="1" x14ac:dyDescent="0.2">
      <c r="A54" s="50"/>
      <c r="B54" s="186"/>
      <c r="C54" s="188"/>
      <c r="D54" s="189"/>
      <c r="E54" s="188"/>
      <c r="F54" s="189"/>
      <c r="G54" s="188"/>
      <c r="H54" s="189"/>
    </row>
    <row r="55" spans="1:13" s="58" customFormat="1" x14ac:dyDescent="0.2">
      <c r="A55" s="50"/>
      <c r="B55" s="186"/>
      <c r="C55" s="188"/>
      <c r="D55" s="189"/>
      <c r="E55" s="188"/>
      <c r="F55" s="189"/>
      <c r="G55" s="188"/>
      <c r="H55" s="189"/>
      <c r="M55" s="50"/>
    </row>
    <row r="56" spans="1:13" s="58" customFormat="1" x14ac:dyDescent="0.2">
      <c r="A56" s="50"/>
      <c r="B56" s="186"/>
      <c r="C56" s="188"/>
      <c r="D56" s="189"/>
      <c r="E56" s="188"/>
      <c r="F56" s="189"/>
      <c r="G56" s="188"/>
      <c r="H56" s="189"/>
      <c r="M56" s="50"/>
    </row>
    <row r="57" spans="1:13" s="58" customFormat="1" x14ac:dyDescent="0.2">
      <c r="A57" s="50"/>
      <c r="B57" s="186"/>
      <c r="C57" s="188"/>
      <c r="D57" s="189"/>
      <c r="E57" s="188"/>
      <c r="F57" s="189"/>
      <c r="G57" s="188"/>
      <c r="H57" s="189"/>
      <c r="M57" s="50"/>
    </row>
    <row r="58" spans="1:13" s="58" customFormat="1" x14ac:dyDescent="0.2">
      <c r="A58" s="50"/>
      <c r="B58" s="186"/>
      <c r="C58" s="188"/>
      <c r="D58" s="189"/>
      <c r="E58" s="188"/>
      <c r="F58" s="189"/>
      <c r="G58" s="188"/>
      <c r="H58" s="189"/>
      <c r="M58" s="50"/>
    </row>
    <row r="59" spans="1:13" s="58" customFormat="1" x14ac:dyDescent="0.2">
      <c r="A59" s="50"/>
      <c r="B59" s="186"/>
      <c r="C59" s="188"/>
      <c r="D59" s="189"/>
      <c r="E59" s="188"/>
      <c r="F59" s="189"/>
      <c r="G59" s="188"/>
      <c r="H59" s="189"/>
      <c r="M59" s="50"/>
    </row>
    <row r="60" spans="1:13" s="58" customFormat="1" x14ac:dyDescent="0.2">
      <c r="A60" s="50"/>
      <c r="B60" s="186"/>
      <c r="C60" s="188"/>
      <c r="D60" s="189"/>
      <c r="E60" s="188"/>
      <c r="F60" s="189"/>
      <c r="G60" s="188"/>
      <c r="H60" s="189"/>
      <c r="M60" s="50"/>
    </row>
    <row r="61" spans="1:13" s="58" customFormat="1" x14ac:dyDescent="0.2">
      <c r="A61" s="50"/>
      <c r="B61" s="186"/>
      <c r="C61" s="188"/>
      <c r="D61" s="189"/>
      <c r="E61" s="188"/>
      <c r="F61" s="189"/>
      <c r="G61" s="188"/>
      <c r="H61" s="189"/>
      <c r="M61" s="50"/>
    </row>
    <row r="62" spans="1:13" s="58" customFormat="1" x14ac:dyDescent="0.2">
      <c r="A62" s="50"/>
      <c r="B62" s="186"/>
      <c r="C62" s="188"/>
      <c r="D62" s="189"/>
      <c r="E62" s="188"/>
      <c r="F62" s="189"/>
      <c r="G62" s="188"/>
      <c r="H62" s="189"/>
      <c r="M62" s="50"/>
    </row>
    <row r="63" spans="1:13" s="58" customFormat="1" x14ac:dyDescent="0.2">
      <c r="A63" s="50"/>
      <c r="B63" s="187"/>
      <c r="C63" s="188"/>
      <c r="D63" s="189"/>
      <c r="E63" s="188"/>
      <c r="F63" s="189"/>
      <c r="G63" s="188"/>
      <c r="H63" s="189"/>
      <c r="M63" s="50"/>
    </row>
    <row r="64" spans="1:13" s="58" customFormat="1" x14ac:dyDescent="0.2">
      <c r="A64" s="50"/>
      <c r="B64" s="102"/>
      <c r="C64" s="188"/>
      <c r="D64" s="189"/>
      <c r="E64" s="188"/>
      <c r="F64" s="189"/>
      <c r="G64" s="188"/>
      <c r="H64" s="189"/>
      <c r="M64" s="50"/>
    </row>
    <row r="65" spans="2:8" x14ac:dyDescent="0.2">
      <c r="B65" s="192" t="s">
        <v>69</v>
      </c>
      <c r="C65" s="193"/>
      <c r="D65" s="193"/>
      <c r="E65" s="193"/>
      <c r="F65" s="193"/>
      <c r="G65" s="193"/>
      <c r="H65" s="194"/>
    </row>
  </sheetData>
  <mergeCells count="5">
    <mergeCell ref="C34:E34"/>
    <mergeCell ref="F34:G34"/>
    <mergeCell ref="C47:D47"/>
    <mergeCell ref="E47:F47"/>
    <mergeCell ref="G47:H47"/>
  </mergeCells>
  <pageMargins left="0.7" right="0.7" top="0.75" bottom="0.75" header="0.3" footer="0.3"/>
  <pageSetup paperSize="1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70"/>
  <sheetViews>
    <sheetView workbookViewId="0">
      <selection activeCell="I12" sqref="I12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9.7109375" style="26" customWidth="1"/>
    <col min="6" max="6" width="13.7109375" style="26" customWidth="1"/>
    <col min="7" max="7" width="12.7109375" style="26" customWidth="1"/>
    <col min="8" max="8" width="16.42578125" style="26" customWidth="1"/>
    <col min="9" max="12" width="9.28515625" style="26"/>
    <col min="13" max="13" width="9.28515625" style="34"/>
    <col min="14" max="14" width="14.42578125" style="26" customWidth="1"/>
    <col min="15" max="15" width="14.7109375" style="26" customWidth="1"/>
    <col min="16" max="17" width="15" style="26" customWidth="1"/>
    <col min="18" max="16384" width="9.28515625" style="26"/>
  </cols>
  <sheetData>
    <row r="1" spans="1:20" s="25" customFormat="1" ht="18.75" x14ac:dyDescent="0.3">
      <c r="A1" s="35"/>
      <c r="B1" s="36" t="s">
        <v>58</v>
      </c>
      <c r="M1" s="35"/>
    </row>
    <row r="2" spans="1:20" ht="15.75" x14ac:dyDescent="0.25">
      <c r="N2" s="25"/>
      <c r="O2" s="25"/>
    </row>
    <row r="3" spans="1:20" ht="16.5" thickBot="1" x14ac:dyDescent="0.3">
      <c r="B3" s="27" t="s">
        <v>22</v>
      </c>
      <c r="H3" s="27" t="s">
        <v>46</v>
      </c>
      <c r="N3" s="27" t="s">
        <v>45</v>
      </c>
      <c r="O3" s="2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156" t="s">
        <v>20</v>
      </c>
      <c r="F4" s="37" t="s">
        <v>21</v>
      </c>
      <c r="G4" s="133" t="s">
        <v>6</v>
      </c>
      <c r="H4" s="141" t="s">
        <v>17</v>
      </c>
      <c r="I4" s="142" t="s">
        <v>18</v>
      </c>
      <c r="J4" s="143" t="s">
        <v>19</v>
      </c>
      <c r="K4" s="137" t="s">
        <v>20</v>
      </c>
      <c r="L4" s="118" t="s">
        <v>21</v>
      </c>
      <c r="N4" s="40" t="s">
        <v>41</v>
      </c>
      <c r="O4" s="41" t="s">
        <v>39</v>
      </c>
      <c r="P4" s="40" t="s">
        <v>42</v>
      </c>
      <c r="Q4" s="41" t="s">
        <v>40</v>
      </c>
    </row>
    <row r="5" spans="1:20" ht="15.75" x14ac:dyDescent="0.25">
      <c r="A5" s="153" t="s">
        <v>23</v>
      </c>
      <c r="B5" s="108">
        <v>31</v>
      </c>
      <c r="C5" s="109">
        <v>50</v>
      </c>
      <c r="D5" s="110">
        <v>48</v>
      </c>
      <c r="E5" s="122">
        <v>10</v>
      </c>
      <c r="F5" s="109">
        <v>16</v>
      </c>
      <c r="G5" s="134">
        <v>41058</v>
      </c>
      <c r="H5" s="144"/>
      <c r="I5" s="29"/>
      <c r="J5" s="145"/>
      <c r="K5" s="138"/>
      <c r="L5" s="29"/>
      <c r="M5" s="34" t="s">
        <v>23</v>
      </c>
      <c r="N5" s="42"/>
      <c r="O5" s="43"/>
      <c r="P5" s="45"/>
      <c r="Q5" s="46"/>
    </row>
    <row r="6" spans="1:20" s="58" customFormat="1" ht="15.75" x14ac:dyDescent="0.25">
      <c r="A6" s="154" t="s">
        <v>24</v>
      </c>
      <c r="B6" s="159">
        <v>5</v>
      </c>
      <c r="C6" s="111">
        <v>2</v>
      </c>
      <c r="D6" s="160">
        <v>10</v>
      </c>
      <c r="E6" s="157">
        <v>35</v>
      </c>
      <c r="F6" s="111">
        <v>20</v>
      </c>
      <c r="G6" s="135">
        <v>41064</v>
      </c>
      <c r="H6" s="75">
        <f>GEOMEAN(B5:B6)</f>
        <v>12.449899597988733</v>
      </c>
      <c r="I6" s="74">
        <f>GEOMEAN(C5:C6)</f>
        <v>10</v>
      </c>
      <c r="J6" s="146">
        <f>GEOMEAN(D5:D6)</f>
        <v>21.908902300206645</v>
      </c>
      <c r="K6" s="139">
        <f>GEOMEAN(E5:E6)</f>
        <v>18.708286933869708</v>
      </c>
      <c r="L6" s="74">
        <f>GEOMEAN(F5:F6)</f>
        <v>17.888543819998318</v>
      </c>
      <c r="M6" s="59" t="s">
        <v>24</v>
      </c>
      <c r="N6" s="75">
        <f>GEOMEAN(B5:D6)</f>
        <v>13.97211514172788</v>
      </c>
      <c r="O6" s="64">
        <v>6</v>
      </c>
      <c r="P6" s="75">
        <f>GEOMEAN(E5:F6)</f>
        <v>18.293824384573888</v>
      </c>
      <c r="Q6" s="64">
        <v>4</v>
      </c>
      <c r="R6" s="56"/>
      <c r="S6" s="57"/>
    </row>
    <row r="7" spans="1:20" s="58" customFormat="1" ht="15.75" x14ac:dyDescent="0.25">
      <c r="A7" s="155" t="s">
        <v>25</v>
      </c>
      <c r="B7" s="161">
        <v>6</v>
      </c>
      <c r="C7" s="112">
        <v>8</v>
      </c>
      <c r="D7" s="162">
        <v>18</v>
      </c>
      <c r="E7" s="158">
        <v>82</v>
      </c>
      <c r="F7" s="112">
        <v>70</v>
      </c>
      <c r="G7" s="136">
        <v>41071</v>
      </c>
      <c r="H7" s="76">
        <f>GEOMEAN(B5:B7)</f>
        <v>9.7610000766850753</v>
      </c>
      <c r="I7" s="77">
        <f>GEOMEAN(C5:C7)</f>
        <v>9.2831776672255586</v>
      </c>
      <c r="J7" s="147">
        <f>GEOMEAN(D5:D7)</f>
        <v>20.519711360120365</v>
      </c>
      <c r="K7" s="140">
        <f>GEOMEAN(E5:E7)</f>
        <v>30.616858866136536</v>
      </c>
      <c r="L7" s="77">
        <f>GEOMEAN(F5:F7)</f>
        <v>28.189194928259564</v>
      </c>
      <c r="M7" s="50" t="s">
        <v>25</v>
      </c>
      <c r="N7" s="76">
        <f>GEOMEAN(B5:D7)</f>
        <v>12.296666897774402</v>
      </c>
      <c r="O7" s="65">
        <v>9</v>
      </c>
      <c r="P7" s="76">
        <f>GEOMEAN(E5:F7)</f>
        <v>29.377961172765801</v>
      </c>
      <c r="Q7" s="65">
        <v>6</v>
      </c>
      <c r="R7" s="56"/>
      <c r="S7" s="57"/>
    </row>
    <row r="8" spans="1:20" ht="15.75" x14ac:dyDescent="0.25">
      <c r="A8" s="154" t="s">
        <v>26</v>
      </c>
      <c r="B8" s="81">
        <v>2000</v>
      </c>
      <c r="C8" s="113">
        <v>1920</v>
      </c>
      <c r="D8" s="114">
        <v>900</v>
      </c>
      <c r="E8" s="120">
        <v>300</v>
      </c>
      <c r="F8" s="113">
        <v>3200</v>
      </c>
      <c r="G8" s="135">
        <v>41078</v>
      </c>
      <c r="H8" s="75">
        <f>GEOMEAN(B5:B8)</f>
        <v>36.929908877474709</v>
      </c>
      <c r="I8" s="74">
        <f>GEOMEAN(C5:C8)</f>
        <v>35.204469471735734</v>
      </c>
      <c r="J8" s="146">
        <f>GEOMEAN(D5:D8)</f>
        <v>52.806704207603602</v>
      </c>
      <c r="K8" s="139">
        <f>GEOMEAN(E5:E8)</f>
        <v>54.168996208386972</v>
      </c>
      <c r="L8" s="74">
        <f>GEOMEAN(F5:F8)</f>
        <v>92.013065351648237</v>
      </c>
      <c r="M8" s="59" t="s">
        <v>26</v>
      </c>
      <c r="N8" s="75">
        <f>GEOMEAN(B5:D8)</f>
        <v>40.946963465040305</v>
      </c>
      <c r="O8" s="69">
        <v>12</v>
      </c>
      <c r="P8" s="75">
        <f>GEOMEAN(E5:F8)</f>
        <v>70.599259119026854</v>
      </c>
      <c r="Q8" s="69">
        <v>8</v>
      </c>
      <c r="R8" s="30"/>
      <c r="S8" s="30"/>
    </row>
    <row r="9" spans="1:20" s="58" customFormat="1" ht="15.75" x14ac:dyDescent="0.25">
      <c r="A9" s="155" t="s">
        <v>66</v>
      </c>
      <c r="B9" s="115">
        <v>50</v>
      </c>
      <c r="C9" s="116">
        <v>120</v>
      </c>
      <c r="D9" s="117">
        <v>75</v>
      </c>
      <c r="E9" s="121" t="s">
        <v>59</v>
      </c>
      <c r="F9" s="116" t="s">
        <v>59</v>
      </c>
      <c r="G9" s="136">
        <v>41080</v>
      </c>
      <c r="H9" s="148">
        <f>GEOMEAN(B5:B9)</f>
        <v>39.2370718449111</v>
      </c>
      <c r="I9" s="119">
        <f t="shared" ref="H9:L20" si="0">GEOMEAN(C5:C9)</f>
        <v>44.989844525683793</v>
      </c>
      <c r="J9" s="149">
        <f t="shared" si="0"/>
        <v>56.645250677694122</v>
      </c>
      <c r="K9" s="184">
        <f>GEOMEAN(E5:E9)</f>
        <v>54.168996208386972</v>
      </c>
      <c r="L9" s="119">
        <f t="shared" si="0"/>
        <v>92.013065351648237</v>
      </c>
      <c r="M9" s="50" t="s">
        <v>27</v>
      </c>
      <c r="N9" s="76">
        <f>GEOMEAN(B5:D9)</f>
        <v>46.414982926924949</v>
      </c>
      <c r="O9" s="65">
        <v>15</v>
      </c>
      <c r="P9" s="76">
        <f>GEOMEAN(E5:F9)</f>
        <v>70.599259119026854</v>
      </c>
      <c r="Q9" s="65">
        <v>10</v>
      </c>
      <c r="R9" s="57"/>
      <c r="S9" s="57"/>
    </row>
    <row r="10" spans="1:20" ht="15.75" x14ac:dyDescent="0.25">
      <c r="A10" s="154" t="s">
        <v>27</v>
      </c>
      <c r="B10" s="81">
        <v>14</v>
      </c>
      <c r="C10" s="113">
        <v>8</v>
      </c>
      <c r="D10" s="114">
        <v>1E-8</v>
      </c>
      <c r="E10" s="120">
        <v>10</v>
      </c>
      <c r="F10" s="113">
        <v>18</v>
      </c>
      <c r="G10" s="135">
        <v>41085</v>
      </c>
      <c r="H10" s="75">
        <f t="shared" si="0"/>
        <v>33.469548828320931</v>
      </c>
      <c r="I10" s="74">
        <f t="shared" si="0"/>
        <v>31.184478727329516</v>
      </c>
      <c r="J10" s="146">
        <f t="shared" si="0"/>
        <v>0.65601724436596687</v>
      </c>
      <c r="K10" s="139">
        <f>GEOMEAN(E6:E10)</f>
        <v>54.168996208386972</v>
      </c>
      <c r="L10" s="74">
        <f t="shared" si="0"/>
        <v>94.762744410751736</v>
      </c>
      <c r="M10" s="59" t="s">
        <v>28</v>
      </c>
      <c r="N10" s="75">
        <f>GEOMEAN(B6:D10)</f>
        <v>8.8138948998303661</v>
      </c>
      <c r="O10" s="69">
        <v>15</v>
      </c>
      <c r="P10" s="75">
        <f>GEOMEAN(E6:F10)</f>
        <v>71.646372850845381</v>
      </c>
      <c r="Q10" s="69">
        <v>10</v>
      </c>
      <c r="R10" s="31"/>
      <c r="S10" s="31"/>
      <c r="T10" s="32"/>
    </row>
    <row r="11" spans="1:20" s="58" customFormat="1" ht="15.75" x14ac:dyDescent="0.25">
      <c r="A11" s="155" t="s">
        <v>67</v>
      </c>
      <c r="B11" s="115">
        <v>17</v>
      </c>
      <c r="C11" s="116">
        <v>18</v>
      </c>
      <c r="D11" s="117">
        <v>11</v>
      </c>
      <c r="E11" s="121">
        <v>2</v>
      </c>
      <c r="F11" s="125">
        <v>1</v>
      </c>
      <c r="G11" s="136">
        <v>41092</v>
      </c>
      <c r="H11" s="76">
        <f t="shared" si="0"/>
        <v>42.750937354949322</v>
      </c>
      <c r="I11" s="77">
        <f t="shared" si="0"/>
        <v>48.393495287863992</v>
      </c>
      <c r="J11" s="147">
        <f t="shared" si="0"/>
        <v>0.66864221521005562</v>
      </c>
      <c r="K11" s="140">
        <f t="shared" si="0"/>
        <v>26.484469348469251</v>
      </c>
      <c r="L11" s="77">
        <f t="shared" si="0"/>
        <v>44.810535186290522</v>
      </c>
      <c r="M11" s="50" t="s">
        <v>29</v>
      </c>
      <c r="N11" s="76">
        <f t="shared" ref="N11:N20" si="1">GEOMEAN(B7:D11)</f>
        <v>11.142316100463324</v>
      </c>
      <c r="O11" s="65">
        <v>15</v>
      </c>
      <c r="P11" s="76">
        <f t="shared" ref="P11:P20" si="2">GEOMEAN(E7:F11)</f>
        <v>34.449720545017698</v>
      </c>
      <c r="Q11" s="65">
        <v>10</v>
      </c>
      <c r="R11" s="57"/>
      <c r="S11" s="57"/>
      <c r="T11" s="80"/>
    </row>
    <row r="12" spans="1:20" ht="15.75" x14ac:dyDescent="0.25">
      <c r="A12" s="154" t="s">
        <v>30</v>
      </c>
      <c r="B12" s="81">
        <v>18</v>
      </c>
      <c r="C12" s="113">
        <v>16</v>
      </c>
      <c r="D12" s="114">
        <v>10</v>
      </c>
      <c r="E12" s="120">
        <v>75</v>
      </c>
      <c r="F12" s="124">
        <v>0.01</v>
      </c>
      <c r="G12" s="135">
        <v>41099</v>
      </c>
      <c r="H12" s="75">
        <f t="shared" si="0"/>
        <v>53.25616536062514</v>
      </c>
      <c r="I12" s="74">
        <f t="shared" si="0"/>
        <v>55.589528429726137</v>
      </c>
      <c r="J12" s="146">
        <f t="shared" si="0"/>
        <v>0.59448279695951489</v>
      </c>
      <c r="K12" s="183">
        <f>GEOMEAN(E7,E8,E10,E11,E12)</f>
        <v>32.614090594090449</v>
      </c>
      <c r="L12" s="183">
        <f>GEOMEAN(F7,F8,F10,F11,F12)</f>
        <v>8.3388105020823353</v>
      </c>
      <c r="M12" s="59" t="s">
        <v>30</v>
      </c>
      <c r="N12" s="75">
        <f>GEOMEAN(B8:D12)</f>
        <v>12.073524228771385</v>
      </c>
      <c r="O12" s="69">
        <v>15</v>
      </c>
      <c r="P12" s="75">
        <f t="shared" si="2"/>
        <v>11.264304311091195</v>
      </c>
      <c r="Q12" s="72">
        <v>10</v>
      </c>
    </row>
    <row r="13" spans="1:20" s="58" customFormat="1" ht="15.75" x14ac:dyDescent="0.25">
      <c r="A13" s="155" t="s">
        <v>31</v>
      </c>
      <c r="B13" s="115">
        <v>80</v>
      </c>
      <c r="C13" s="116">
        <v>150</v>
      </c>
      <c r="D13" s="117">
        <v>90</v>
      </c>
      <c r="E13" s="121">
        <v>30</v>
      </c>
      <c r="F13" s="125">
        <v>70</v>
      </c>
      <c r="G13" s="136">
        <v>41106</v>
      </c>
      <c r="H13" s="76">
        <f>GEOMEAN(B9:B13)</f>
        <v>27.975759815121343</v>
      </c>
      <c r="I13" s="77">
        <f>GEOMEAN(C9:C13)</f>
        <v>33.384970435224744</v>
      </c>
      <c r="J13" s="147">
        <f>GEOMEAN(D9:D13)</f>
        <v>0.37509328690873345</v>
      </c>
      <c r="K13" s="183">
        <f>GEOMEAN(E8,E10,E11,E12,E13)</f>
        <v>26.672686083966003</v>
      </c>
      <c r="L13" s="183">
        <f>GEOMEAN(F8,F10,F11,F12,F13)</f>
        <v>8.3388105020823353</v>
      </c>
      <c r="M13" s="50" t="s">
        <v>31</v>
      </c>
      <c r="N13" s="76">
        <f>GEOMEAN(B9:D13)</f>
        <v>7.0494850321514786</v>
      </c>
      <c r="O13" s="65">
        <v>15</v>
      </c>
      <c r="P13" s="76">
        <f t="shared" si="2"/>
        <v>5.238390647599779</v>
      </c>
      <c r="Q13" s="107">
        <v>10</v>
      </c>
    </row>
    <row r="14" spans="1:20" ht="15.75" x14ac:dyDescent="0.25">
      <c r="A14" s="154" t="s">
        <v>32</v>
      </c>
      <c r="B14" s="81">
        <v>20</v>
      </c>
      <c r="C14" s="113">
        <v>25</v>
      </c>
      <c r="D14" s="114">
        <v>25</v>
      </c>
      <c r="E14" s="120">
        <v>20</v>
      </c>
      <c r="F14" s="124">
        <v>35</v>
      </c>
      <c r="G14" s="135">
        <v>41113</v>
      </c>
      <c r="H14" s="75">
        <f t="shared" si="0"/>
        <v>23.291308563583708</v>
      </c>
      <c r="I14" s="74">
        <f t="shared" si="0"/>
        <v>24.395108189338693</v>
      </c>
      <c r="J14" s="146">
        <f>GEOMEAN(D10:D14)</f>
        <v>0.30110297093889499</v>
      </c>
      <c r="K14" s="139">
        <f t="shared" si="0"/>
        <v>15.518455739153596</v>
      </c>
      <c r="L14" s="74">
        <f t="shared" si="0"/>
        <v>3.3797744452354288</v>
      </c>
      <c r="M14" s="59" t="s">
        <v>32</v>
      </c>
      <c r="N14" s="75">
        <f t="shared" si="1"/>
        <v>5.5514175330546793</v>
      </c>
      <c r="O14" s="69">
        <v>15</v>
      </c>
      <c r="P14" s="75">
        <f t="shared" si="2"/>
        <v>7.2421599082530896</v>
      </c>
      <c r="Q14" s="72">
        <v>10</v>
      </c>
    </row>
    <row r="15" spans="1:20" ht="15.75" x14ac:dyDescent="0.25">
      <c r="A15" s="153" t="s">
        <v>33</v>
      </c>
      <c r="B15" s="108">
        <v>125</v>
      </c>
      <c r="C15" s="109">
        <v>75</v>
      </c>
      <c r="D15" s="110">
        <v>30</v>
      </c>
      <c r="E15" s="122">
        <v>30</v>
      </c>
      <c r="F15" s="123">
        <v>50</v>
      </c>
      <c r="G15" s="134">
        <v>41120</v>
      </c>
      <c r="H15" s="76">
        <f t="shared" si="0"/>
        <v>36.086958854220256</v>
      </c>
      <c r="I15" s="77">
        <f t="shared" si="0"/>
        <v>38.167789096181764</v>
      </c>
      <c r="J15" s="147">
        <f t="shared" si="0"/>
        <v>23.666786424028171</v>
      </c>
      <c r="K15" s="140">
        <f t="shared" si="0"/>
        <v>19.331820449317629</v>
      </c>
      <c r="L15" s="77">
        <f t="shared" si="0"/>
        <v>4.1459801431212604</v>
      </c>
      <c r="M15" s="50" t="s">
        <v>33</v>
      </c>
      <c r="N15" s="76">
        <f t="shared" si="1"/>
        <v>31.94445820026721</v>
      </c>
      <c r="O15" s="65">
        <v>15</v>
      </c>
      <c r="P15" s="76">
        <f t="shared" si="2"/>
        <v>8.9526165847341179</v>
      </c>
      <c r="Q15" s="107">
        <v>10</v>
      </c>
    </row>
    <row r="16" spans="1:20" ht="15.75" x14ac:dyDescent="0.25">
      <c r="A16" s="154" t="s">
        <v>34</v>
      </c>
      <c r="B16" s="81">
        <v>76</v>
      </c>
      <c r="C16" s="113">
        <v>20</v>
      </c>
      <c r="D16" s="114">
        <v>15</v>
      </c>
      <c r="E16" s="120">
        <v>40</v>
      </c>
      <c r="F16" s="124">
        <v>80</v>
      </c>
      <c r="G16" s="135">
        <v>41127</v>
      </c>
      <c r="H16" s="75">
        <f t="shared" si="0"/>
        <v>48.68814390187724</v>
      </c>
      <c r="I16" s="74">
        <f t="shared" si="0"/>
        <v>38.980598409161892</v>
      </c>
      <c r="J16" s="146">
        <f t="shared" si="0"/>
        <v>25.181349824561629</v>
      </c>
      <c r="K16" s="139">
        <f t="shared" si="0"/>
        <v>35.194820289355228</v>
      </c>
      <c r="L16" s="74">
        <f t="shared" si="0"/>
        <v>9.9596761054095531</v>
      </c>
      <c r="M16" s="59" t="s">
        <v>34</v>
      </c>
      <c r="N16" s="75">
        <f t="shared" si="1"/>
        <v>36.289716514730543</v>
      </c>
      <c r="O16" s="69">
        <v>15</v>
      </c>
      <c r="P16" s="75">
        <f t="shared" si="2"/>
        <v>18.722420000365194</v>
      </c>
      <c r="Q16" s="72">
        <v>10</v>
      </c>
    </row>
    <row r="17" spans="1:17" ht="15.75" x14ac:dyDescent="0.25">
      <c r="A17" s="153" t="s">
        <v>35</v>
      </c>
      <c r="B17" s="108">
        <v>20</v>
      </c>
      <c r="C17" s="109">
        <v>30</v>
      </c>
      <c r="D17" s="110">
        <v>70</v>
      </c>
      <c r="E17" s="122">
        <v>30</v>
      </c>
      <c r="F17" s="123">
        <v>20</v>
      </c>
      <c r="G17" s="134">
        <v>41134</v>
      </c>
      <c r="H17" s="76">
        <f t="shared" si="0"/>
        <v>49.72499140424204</v>
      </c>
      <c r="I17" s="77">
        <f t="shared" si="0"/>
        <v>44.202695772124734</v>
      </c>
      <c r="J17" s="147">
        <f t="shared" si="0"/>
        <v>37.161960243811734</v>
      </c>
      <c r="K17" s="140">
        <f t="shared" si="0"/>
        <v>29.301560515835217</v>
      </c>
      <c r="L17" s="77">
        <f t="shared" si="0"/>
        <v>45.546101985636675</v>
      </c>
      <c r="M17" s="50" t="s">
        <v>35</v>
      </c>
      <c r="N17" s="76">
        <f t="shared" si="1"/>
        <v>43.388439347463759</v>
      </c>
      <c r="O17" s="65">
        <v>15</v>
      </c>
      <c r="P17" s="76">
        <f t="shared" si="2"/>
        <v>36.531792504509482</v>
      </c>
      <c r="Q17" s="107">
        <v>10</v>
      </c>
    </row>
    <row r="18" spans="1:17" ht="15.75" x14ac:dyDescent="0.25">
      <c r="A18" s="154" t="s">
        <v>36</v>
      </c>
      <c r="B18" s="81">
        <v>15</v>
      </c>
      <c r="C18" s="113">
        <v>15</v>
      </c>
      <c r="D18" s="114">
        <v>15</v>
      </c>
      <c r="E18" s="120">
        <v>20</v>
      </c>
      <c r="F18" s="124">
        <v>50</v>
      </c>
      <c r="G18" s="135">
        <v>41141</v>
      </c>
      <c r="H18" s="75">
        <f t="shared" si="0"/>
        <v>35.577462628847478</v>
      </c>
      <c r="I18" s="74">
        <f t="shared" si="0"/>
        <v>27.890015543245688</v>
      </c>
      <c r="J18" s="146">
        <f t="shared" si="0"/>
        <v>25.969785605086926</v>
      </c>
      <c r="K18" s="139">
        <f t="shared" si="0"/>
        <v>27.019200770412269</v>
      </c>
      <c r="L18" s="74">
        <f t="shared" si="0"/>
        <v>42.581956027457025</v>
      </c>
      <c r="M18" s="59" t="s">
        <v>36</v>
      </c>
      <c r="N18" s="75">
        <f t="shared" si="1"/>
        <v>29.536840008891467</v>
      </c>
      <c r="O18" s="69">
        <v>15</v>
      </c>
      <c r="P18" s="75">
        <f t="shared" si="2"/>
        <v>33.919469617061061</v>
      </c>
      <c r="Q18" s="72">
        <v>10</v>
      </c>
    </row>
    <row r="19" spans="1:17" ht="15.75" x14ac:dyDescent="0.25">
      <c r="A19" s="153" t="s">
        <v>37</v>
      </c>
      <c r="B19" s="108">
        <v>60</v>
      </c>
      <c r="C19" s="109">
        <v>30</v>
      </c>
      <c r="D19" s="110">
        <v>4</v>
      </c>
      <c r="E19" s="122">
        <v>22</v>
      </c>
      <c r="F19" s="123">
        <v>30</v>
      </c>
      <c r="G19" s="134">
        <v>41148</v>
      </c>
      <c r="H19" s="76">
        <f t="shared" si="0"/>
        <v>44.319945949770123</v>
      </c>
      <c r="I19" s="77">
        <f t="shared" si="0"/>
        <v>28.925775120078818</v>
      </c>
      <c r="J19" s="147">
        <f t="shared" si="0"/>
        <v>18.000822970010756</v>
      </c>
      <c r="K19" s="140">
        <f t="shared" si="0"/>
        <v>27.539181952136722</v>
      </c>
      <c r="L19" s="77">
        <f t="shared" si="0"/>
        <v>41.289179173333679</v>
      </c>
      <c r="M19" s="34" t="s">
        <v>37</v>
      </c>
      <c r="N19" s="44">
        <f t="shared" si="1"/>
        <v>28.470310008994225</v>
      </c>
      <c r="O19" s="65">
        <v>15</v>
      </c>
      <c r="P19" s="76">
        <f t="shared" si="2"/>
        <v>33.720471792500327</v>
      </c>
      <c r="Q19" s="73">
        <v>10</v>
      </c>
    </row>
    <row r="20" spans="1:17" ht="16.5" thickBot="1" x14ac:dyDescent="0.3">
      <c r="A20" s="154" t="s">
        <v>38</v>
      </c>
      <c r="B20" s="163"/>
      <c r="C20" s="164"/>
      <c r="D20" s="165"/>
      <c r="E20" s="120"/>
      <c r="F20" s="124"/>
      <c r="G20" s="135"/>
      <c r="H20" s="150">
        <f t="shared" si="0"/>
        <v>34.199639199516064</v>
      </c>
      <c r="I20" s="151">
        <f t="shared" si="0"/>
        <v>22.795070569547775</v>
      </c>
      <c r="J20" s="152">
        <f t="shared" si="0"/>
        <v>15.842916649412212</v>
      </c>
      <c r="K20" s="139">
        <f t="shared" si="0"/>
        <v>26.956188250258936</v>
      </c>
      <c r="L20" s="74">
        <f t="shared" si="0"/>
        <v>39.359793425308609</v>
      </c>
      <c r="M20" s="59" t="s">
        <v>38</v>
      </c>
      <c r="N20" s="75">
        <f t="shared" si="1"/>
        <v>23.115282257517716</v>
      </c>
      <c r="O20" s="69">
        <v>15</v>
      </c>
      <c r="P20" s="75">
        <f t="shared" si="2"/>
        <v>32.572841464384453</v>
      </c>
      <c r="Q20" s="72">
        <v>10</v>
      </c>
    </row>
    <row r="21" spans="1:17" ht="13.5" thickBot="1" x14ac:dyDescent="0.25">
      <c r="A21" s="132" t="s">
        <v>63</v>
      </c>
      <c r="H21" s="26" t="s">
        <v>44</v>
      </c>
      <c r="N21" s="26" t="s">
        <v>44</v>
      </c>
    </row>
    <row r="22" spans="1:17" ht="15.75" x14ac:dyDescent="0.25">
      <c r="A22" s="132"/>
      <c r="J22" s="171" t="s">
        <v>68</v>
      </c>
      <c r="K22" s="178"/>
      <c r="L22" s="167"/>
      <c r="M22" s="168"/>
      <c r="N22" s="172"/>
    </row>
    <row r="23" spans="1:17" ht="15.75" x14ac:dyDescent="0.25">
      <c r="A23" s="132"/>
      <c r="J23" s="176" t="s">
        <v>30</v>
      </c>
      <c r="K23" s="166">
        <f>GEOMEAN(E7,E8,E10,E11,E12)</f>
        <v>32.614090594090449</v>
      </c>
      <c r="L23" s="166">
        <f>GEOMEAN(F7,F8,F10,F11,F12)</f>
        <v>8.3388105020823353</v>
      </c>
      <c r="M23" s="169"/>
      <c r="N23" s="173"/>
    </row>
    <row r="24" spans="1:17" ht="16.5" thickBot="1" x14ac:dyDescent="0.3">
      <c r="A24" s="132"/>
      <c r="J24" s="177" t="s">
        <v>31</v>
      </c>
      <c r="K24" s="170">
        <f>GEOMEAN(E8,E10,E11,E12,E13)</f>
        <v>26.672686083966003</v>
      </c>
      <c r="L24" s="170">
        <f>GEOMEAN(F8,F10,F11,F12,F13)</f>
        <v>8.3388105020823353</v>
      </c>
      <c r="M24" s="174"/>
      <c r="N24" s="175"/>
    </row>
    <row r="25" spans="1:17" x14ac:dyDescent="0.2">
      <c r="A25" s="132"/>
    </row>
    <row r="37" spans="2:8" ht="15.75" x14ac:dyDescent="0.25">
      <c r="B37" s="25" t="s">
        <v>65</v>
      </c>
      <c r="D37" s="34"/>
    </row>
    <row r="38" spans="2:8" ht="13.5" thickBot="1" x14ac:dyDescent="0.25"/>
    <row r="39" spans="2:8" ht="19.5" customHeight="1" x14ac:dyDescent="0.2">
      <c r="C39" s="374" t="s">
        <v>61</v>
      </c>
      <c r="D39" s="375"/>
      <c r="E39" s="376"/>
      <c r="F39" s="374" t="s">
        <v>60</v>
      </c>
      <c r="G39" s="376"/>
    </row>
    <row r="40" spans="2:8" x14ac:dyDescent="0.2">
      <c r="B40" s="58"/>
      <c r="C40" s="130" t="s">
        <v>17</v>
      </c>
      <c r="D40" s="129" t="s">
        <v>18</v>
      </c>
      <c r="E40" s="131" t="s">
        <v>19</v>
      </c>
      <c r="F40" s="130" t="s">
        <v>20</v>
      </c>
      <c r="G40" s="131" t="s">
        <v>21</v>
      </c>
    </row>
    <row r="41" spans="2:8" ht="38.25" x14ac:dyDescent="0.2">
      <c r="B41" s="182" t="s">
        <v>64</v>
      </c>
      <c r="C41" s="179">
        <v>80</v>
      </c>
      <c r="D41" s="180">
        <v>150</v>
      </c>
      <c r="E41" s="181">
        <v>90</v>
      </c>
      <c r="F41" s="179">
        <v>30</v>
      </c>
      <c r="G41" s="181">
        <v>70</v>
      </c>
    </row>
    <row r="42" spans="2:8" ht="26.25" thickBot="1" x14ac:dyDescent="0.25">
      <c r="B42" s="182" t="s">
        <v>62</v>
      </c>
      <c r="C42" s="128">
        <v>27.975759815121343</v>
      </c>
      <c r="D42" s="126">
        <v>33.384970435224751</v>
      </c>
      <c r="E42" s="127">
        <v>0.37509328690873345</v>
      </c>
      <c r="F42" s="128">
        <v>26.672686083966013</v>
      </c>
      <c r="G42" s="127">
        <v>8.3388105020823353</v>
      </c>
    </row>
    <row r="43" spans="2:8" x14ac:dyDescent="0.2">
      <c r="C43" s="58"/>
      <c r="D43" s="58"/>
      <c r="E43" s="50"/>
      <c r="F43" s="58"/>
      <c r="G43" s="58"/>
      <c r="H43" s="58"/>
    </row>
    <row r="50" spans="1:13" x14ac:dyDescent="0.2">
      <c r="B50" s="87" t="s">
        <v>47</v>
      </c>
      <c r="M50" s="26"/>
    </row>
    <row r="51" spans="1:13" ht="15.75" customHeight="1" x14ac:dyDescent="0.2">
      <c r="B51"/>
      <c r="C51"/>
      <c r="D51"/>
      <c r="E51"/>
      <c r="F51"/>
      <c r="G51"/>
      <c r="H51"/>
      <c r="M51" s="26"/>
    </row>
    <row r="52" spans="1:13" ht="24.75" customHeight="1" x14ac:dyDescent="0.2">
      <c r="B52" s="100"/>
      <c r="C52" s="373" t="s">
        <v>48</v>
      </c>
      <c r="D52" s="373"/>
      <c r="E52" s="373" t="s">
        <v>49</v>
      </c>
      <c r="F52" s="373"/>
      <c r="G52" s="373" t="s">
        <v>50</v>
      </c>
      <c r="H52" s="373"/>
      <c r="M52" s="26"/>
    </row>
    <row r="53" spans="1:13" ht="32.25" customHeight="1" x14ac:dyDescent="0.2">
      <c r="B53" s="99" t="s">
        <v>53</v>
      </c>
      <c r="C53" s="190" t="s">
        <v>54</v>
      </c>
      <c r="D53" s="190" t="s">
        <v>55</v>
      </c>
      <c r="E53" s="190" t="s">
        <v>54</v>
      </c>
      <c r="F53" s="190" t="s">
        <v>55</v>
      </c>
      <c r="G53" s="190" t="s">
        <v>54</v>
      </c>
      <c r="H53" s="190" t="s">
        <v>55</v>
      </c>
      <c r="M53" s="26"/>
    </row>
    <row r="54" spans="1:13" s="58" customFormat="1" x14ac:dyDescent="0.2">
      <c r="A54" s="50"/>
      <c r="B54" s="185">
        <v>41058</v>
      </c>
      <c r="C54" s="188">
        <v>31</v>
      </c>
      <c r="D54" s="191" t="s">
        <v>56</v>
      </c>
      <c r="E54" s="188">
        <v>50</v>
      </c>
      <c r="F54" s="191" t="s">
        <v>56</v>
      </c>
      <c r="G54" s="188">
        <v>48</v>
      </c>
      <c r="H54" s="191" t="s">
        <v>56</v>
      </c>
    </row>
    <row r="55" spans="1:13" s="58" customFormat="1" x14ac:dyDescent="0.2">
      <c r="A55" s="50"/>
      <c r="B55" s="185">
        <v>41064</v>
      </c>
      <c r="C55" s="188">
        <v>5</v>
      </c>
      <c r="D55" s="191" t="s">
        <v>56</v>
      </c>
      <c r="E55" s="188">
        <v>2</v>
      </c>
      <c r="F55" s="191" t="s">
        <v>56</v>
      </c>
      <c r="G55" s="188">
        <v>10</v>
      </c>
      <c r="H55" s="191" t="s">
        <v>56</v>
      </c>
    </row>
    <row r="56" spans="1:13" s="58" customFormat="1" x14ac:dyDescent="0.2">
      <c r="A56" s="50"/>
      <c r="B56" s="185">
        <v>41071</v>
      </c>
      <c r="C56" s="188">
        <v>6</v>
      </c>
      <c r="D56" s="191" t="s">
        <v>56</v>
      </c>
      <c r="E56" s="188">
        <v>8</v>
      </c>
      <c r="F56" s="191" t="s">
        <v>56</v>
      </c>
      <c r="G56" s="188">
        <v>18</v>
      </c>
      <c r="H56" s="191" t="s">
        <v>56</v>
      </c>
    </row>
    <row r="57" spans="1:13" s="58" customFormat="1" x14ac:dyDescent="0.2">
      <c r="A57" s="50"/>
      <c r="B57" s="186">
        <v>41078</v>
      </c>
      <c r="C57" s="188">
        <v>2000</v>
      </c>
      <c r="D57" s="191" t="s">
        <v>56</v>
      </c>
      <c r="E57" s="188">
        <v>1920</v>
      </c>
      <c r="F57" s="191" t="s">
        <v>56</v>
      </c>
      <c r="G57" s="188">
        <v>900</v>
      </c>
      <c r="H57" s="191" t="s">
        <v>56</v>
      </c>
    </row>
    <row r="58" spans="1:13" s="58" customFormat="1" x14ac:dyDescent="0.2">
      <c r="A58" s="50"/>
      <c r="B58" s="186">
        <v>41080</v>
      </c>
      <c r="C58" s="188">
        <v>50</v>
      </c>
      <c r="D58" s="189">
        <v>39.200000000000003</v>
      </c>
      <c r="E58" s="188">
        <v>120</v>
      </c>
      <c r="F58" s="189">
        <v>45</v>
      </c>
      <c r="G58" s="188">
        <v>120</v>
      </c>
      <c r="H58" s="189">
        <v>56.6</v>
      </c>
    </row>
    <row r="59" spans="1:13" s="58" customFormat="1" x14ac:dyDescent="0.2">
      <c r="A59" s="50"/>
      <c r="B59" s="186">
        <v>41085</v>
      </c>
      <c r="C59" s="188">
        <v>14</v>
      </c>
      <c r="D59" s="189">
        <v>33.5</v>
      </c>
      <c r="E59" s="188">
        <v>8</v>
      </c>
      <c r="F59" s="189">
        <v>31.2</v>
      </c>
      <c r="G59" s="188">
        <v>0</v>
      </c>
      <c r="H59" s="189">
        <v>0.7</v>
      </c>
    </row>
    <row r="60" spans="1:13" s="58" customFormat="1" x14ac:dyDescent="0.2">
      <c r="A60" s="50"/>
      <c r="B60" s="186">
        <v>41092</v>
      </c>
      <c r="C60" s="188">
        <v>17</v>
      </c>
      <c r="D60" s="189">
        <v>42.8</v>
      </c>
      <c r="E60" s="188">
        <v>18</v>
      </c>
      <c r="F60" s="189">
        <v>48.4</v>
      </c>
      <c r="G60" s="188">
        <v>11</v>
      </c>
      <c r="H60" s="189">
        <v>0.7</v>
      </c>
      <c r="M60" s="50"/>
    </row>
    <row r="61" spans="1:13" s="58" customFormat="1" x14ac:dyDescent="0.2">
      <c r="A61" s="50"/>
      <c r="B61" s="186">
        <v>41099</v>
      </c>
      <c r="C61" s="188">
        <v>18</v>
      </c>
      <c r="D61" s="189">
        <v>53.3</v>
      </c>
      <c r="E61" s="188">
        <v>16</v>
      </c>
      <c r="F61" s="189">
        <v>55.6</v>
      </c>
      <c r="G61" s="188">
        <v>10</v>
      </c>
      <c r="H61" s="189">
        <v>0.6</v>
      </c>
      <c r="M61" s="50"/>
    </row>
    <row r="62" spans="1:13" s="58" customFormat="1" x14ac:dyDescent="0.2">
      <c r="A62" s="50"/>
      <c r="B62" s="186">
        <v>41106</v>
      </c>
      <c r="C62" s="188">
        <v>80</v>
      </c>
      <c r="D62" s="189">
        <v>28</v>
      </c>
      <c r="E62" s="188">
        <v>150</v>
      </c>
      <c r="F62" s="189">
        <v>33.4</v>
      </c>
      <c r="G62" s="188">
        <v>90</v>
      </c>
      <c r="H62" s="189">
        <v>0.4</v>
      </c>
      <c r="M62" s="50"/>
    </row>
    <row r="63" spans="1:13" s="58" customFormat="1" x14ac:dyDescent="0.2">
      <c r="A63" s="50"/>
      <c r="B63" s="186">
        <v>41113</v>
      </c>
      <c r="C63" s="188">
        <v>20</v>
      </c>
      <c r="D63" s="189">
        <v>23.3</v>
      </c>
      <c r="E63" s="188">
        <v>25</v>
      </c>
      <c r="F63" s="189">
        <v>24.4</v>
      </c>
      <c r="G63" s="188">
        <v>25</v>
      </c>
      <c r="H63" s="189">
        <v>0.3</v>
      </c>
      <c r="M63" s="50"/>
    </row>
    <row r="64" spans="1:13" s="58" customFormat="1" x14ac:dyDescent="0.2">
      <c r="A64" s="50"/>
      <c r="B64" s="186">
        <v>41120</v>
      </c>
      <c r="C64" s="188">
        <v>125</v>
      </c>
      <c r="D64" s="189">
        <v>36.1</v>
      </c>
      <c r="E64" s="188">
        <v>75</v>
      </c>
      <c r="F64" s="189">
        <v>38.200000000000003</v>
      </c>
      <c r="G64" s="188">
        <v>30</v>
      </c>
      <c r="H64" s="189">
        <v>23.7</v>
      </c>
      <c r="M64" s="50"/>
    </row>
    <row r="65" spans="1:13" s="58" customFormat="1" x14ac:dyDescent="0.2">
      <c r="A65" s="50"/>
      <c r="B65" s="186">
        <v>41127</v>
      </c>
      <c r="C65" s="188">
        <v>76</v>
      </c>
      <c r="D65" s="189">
        <v>48.7</v>
      </c>
      <c r="E65" s="188">
        <v>20</v>
      </c>
      <c r="F65" s="189">
        <v>39</v>
      </c>
      <c r="G65" s="188">
        <v>15</v>
      </c>
      <c r="H65" s="189">
        <v>25.2</v>
      </c>
      <c r="M65" s="50"/>
    </row>
    <row r="66" spans="1:13" s="58" customFormat="1" x14ac:dyDescent="0.2">
      <c r="A66" s="50"/>
      <c r="B66" s="186">
        <v>41134</v>
      </c>
      <c r="C66" s="188">
        <v>20</v>
      </c>
      <c r="D66" s="189">
        <v>49.7</v>
      </c>
      <c r="E66" s="188">
        <v>30</v>
      </c>
      <c r="F66" s="189">
        <v>44.2</v>
      </c>
      <c r="G66" s="188">
        <v>70</v>
      </c>
      <c r="H66" s="189">
        <v>37.200000000000003</v>
      </c>
      <c r="M66" s="50"/>
    </row>
    <row r="67" spans="1:13" s="58" customFormat="1" x14ac:dyDescent="0.2">
      <c r="A67" s="50"/>
      <c r="B67" s="186">
        <v>41141</v>
      </c>
      <c r="C67" s="188">
        <v>15</v>
      </c>
      <c r="D67" s="189">
        <v>35.6</v>
      </c>
      <c r="E67" s="188">
        <v>15</v>
      </c>
      <c r="F67" s="189">
        <v>27.9</v>
      </c>
      <c r="G67" s="188">
        <v>15</v>
      </c>
      <c r="H67" s="189">
        <v>26</v>
      </c>
      <c r="M67" s="50"/>
    </row>
    <row r="68" spans="1:13" s="58" customFormat="1" x14ac:dyDescent="0.2">
      <c r="A68" s="50"/>
      <c r="B68" s="187"/>
      <c r="C68" s="188"/>
      <c r="D68" s="189"/>
      <c r="E68" s="188"/>
      <c r="F68" s="189"/>
      <c r="G68" s="188"/>
      <c r="H68" s="189"/>
      <c r="M68" s="50"/>
    </row>
    <row r="69" spans="1:13" s="58" customFormat="1" x14ac:dyDescent="0.2">
      <c r="A69" s="50"/>
      <c r="B69" s="102"/>
      <c r="C69" s="188"/>
      <c r="D69" s="189"/>
      <c r="E69" s="188"/>
      <c r="F69" s="189"/>
      <c r="G69" s="188"/>
      <c r="H69" s="189"/>
      <c r="M69" s="50"/>
    </row>
    <row r="70" spans="1:13" x14ac:dyDescent="0.2">
      <c r="B70" s="192" t="s">
        <v>69</v>
      </c>
      <c r="C70" s="193"/>
      <c r="D70" s="193"/>
      <c r="E70" s="193"/>
      <c r="F70" s="193"/>
      <c r="G70" s="193"/>
      <c r="H70" s="194"/>
    </row>
  </sheetData>
  <mergeCells count="5">
    <mergeCell ref="C52:D52"/>
    <mergeCell ref="E52:F52"/>
    <mergeCell ref="G52:H52"/>
    <mergeCell ref="C39:E39"/>
    <mergeCell ref="F39:G39"/>
  </mergeCells>
  <pageMargins left="0.7" right="0.7" top="0.75" bottom="0.75" header="0.3" footer="0.3"/>
  <pageSetup orientation="portrait" r:id="rId1"/>
  <ignoredErrors>
    <ignoredError sqref="H18:Q18" evalError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1"/>
  <sheetViews>
    <sheetView workbookViewId="0">
      <pane ySplit="4" topLeftCell="A8" activePane="bottomLeft" state="frozen"/>
      <selection pane="bottomLeft" sqref="A1:XFD1048576"/>
    </sheetView>
  </sheetViews>
  <sheetFormatPr defaultColWidth="9.28515625" defaultRowHeight="12.75" x14ac:dyDescent="0.2"/>
  <cols>
    <col min="1" max="1" width="9.28515625" style="34"/>
    <col min="2" max="2" width="15.28515625" style="26" customWidth="1"/>
    <col min="3" max="3" width="9.7109375" style="26" customWidth="1"/>
    <col min="4" max="4" width="13.7109375" style="26" customWidth="1"/>
    <col min="5" max="5" width="9.7109375" style="26" customWidth="1"/>
    <col min="6" max="6" width="13.7109375" style="26" customWidth="1"/>
    <col min="7" max="7" width="9.7109375" style="26" customWidth="1"/>
    <col min="8" max="8" width="13.7109375" style="26" customWidth="1"/>
    <col min="9" max="12" width="9.28515625" style="26"/>
    <col min="13" max="13" width="9.28515625" style="34"/>
    <col min="14" max="14" width="14.42578125" style="26" customWidth="1"/>
    <col min="15" max="15" width="14.7109375" style="26" customWidth="1"/>
    <col min="16" max="17" width="15" style="26" customWidth="1"/>
    <col min="18" max="16384" width="9.28515625" style="26"/>
  </cols>
  <sheetData>
    <row r="1" spans="1:20" s="25" customFormat="1" ht="18.75" x14ac:dyDescent="0.3">
      <c r="A1" s="35"/>
      <c r="B1" s="36" t="s">
        <v>43</v>
      </c>
      <c r="M1" s="35"/>
    </row>
    <row r="2" spans="1:20" ht="15.75" x14ac:dyDescent="0.25">
      <c r="N2" s="25"/>
      <c r="O2" s="25"/>
    </row>
    <row r="3" spans="1:20" ht="16.5" thickBot="1" x14ac:dyDescent="0.3">
      <c r="B3" s="27" t="s">
        <v>22</v>
      </c>
      <c r="H3" s="27" t="s">
        <v>46</v>
      </c>
      <c r="N3" s="27" t="s">
        <v>45</v>
      </c>
      <c r="O3" s="27"/>
    </row>
    <row r="4" spans="1:20" ht="47.25" x14ac:dyDescent="0.2">
      <c r="B4" s="47" t="s">
        <v>17</v>
      </c>
      <c r="C4" s="48" t="s">
        <v>18</v>
      </c>
      <c r="D4" s="49" t="s">
        <v>19</v>
      </c>
      <c r="E4" s="47" t="s">
        <v>20</v>
      </c>
      <c r="F4" s="49" t="s">
        <v>21</v>
      </c>
      <c r="G4" s="106" t="s">
        <v>6</v>
      </c>
      <c r="H4" s="37" t="s">
        <v>17</v>
      </c>
      <c r="I4" s="37" t="s">
        <v>18</v>
      </c>
      <c r="J4" s="37" t="s">
        <v>19</v>
      </c>
      <c r="K4" s="37" t="s">
        <v>20</v>
      </c>
      <c r="L4" s="37" t="s">
        <v>21</v>
      </c>
      <c r="N4" s="40" t="s">
        <v>41</v>
      </c>
      <c r="O4" s="41" t="s">
        <v>39</v>
      </c>
      <c r="P4" s="40" t="s">
        <v>42</v>
      </c>
      <c r="Q4" s="41" t="s">
        <v>40</v>
      </c>
    </row>
    <row r="5" spans="1:20" ht="15.75" x14ac:dyDescent="0.25">
      <c r="A5" s="34" t="s">
        <v>23</v>
      </c>
      <c r="B5" s="38">
        <v>10</v>
      </c>
      <c r="C5" s="33">
        <v>6</v>
      </c>
      <c r="D5" s="39">
        <v>12</v>
      </c>
      <c r="E5" s="38">
        <v>96</v>
      </c>
      <c r="F5" s="39">
        <v>60</v>
      </c>
      <c r="G5" s="28">
        <v>40696</v>
      </c>
      <c r="H5" s="29"/>
      <c r="I5" s="29"/>
      <c r="J5" s="29"/>
      <c r="K5" s="29"/>
      <c r="L5" s="29"/>
      <c r="M5" s="34" t="s">
        <v>23</v>
      </c>
      <c r="N5" s="42"/>
      <c r="O5" s="43"/>
      <c r="P5" s="45"/>
      <c r="Q5" s="46"/>
    </row>
    <row r="6" spans="1:20" s="58" customFormat="1" ht="15.75" x14ac:dyDescent="0.25">
      <c r="A6" s="59" t="s">
        <v>24</v>
      </c>
      <c r="B6" s="60">
        <v>11</v>
      </c>
      <c r="C6" s="61">
        <v>5</v>
      </c>
      <c r="D6" s="62">
        <v>33</v>
      </c>
      <c r="E6" s="60">
        <v>6</v>
      </c>
      <c r="F6" s="62">
        <v>11</v>
      </c>
      <c r="G6" s="63">
        <v>40701</v>
      </c>
      <c r="H6" s="74">
        <f>GEOMEAN(B5:B6)</f>
        <v>10.488088481701515</v>
      </c>
      <c r="I6" s="74">
        <f>GEOMEAN(C5:C6)</f>
        <v>5.4772255750516612</v>
      </c>
      <c r="J6" s="74">
        <f>GEOMEAN(D5:D6)</f>
        <v>19.899748742132399</v>
      </c>
      <c r="K6" s="74">
        <f>GEOMEAN(E5:E6)</f>
        <v>24</v>
      </c>
      <c r="L6" s="74">
        <f>GEOMEAN(F5:F6)</f>
        <v>25.690465157330259</v>
      </c>
      <c r="M6" s="59" t="s">
        <v>24</v>
      </c>
      <c r="N6" s="75">
        <f>GEOMEAN(B5:D6)</f>
        <v>10.456062911810902</v>
      </c>
      <c r="O6" s="64">
        <v>6</v>
      </c>
      <c r="P6" s="75">
        <f>GEOMEAN(E5:F6)</f>
        <v>24.830851048160355</v>
      </c>
      <c r="Q6" s="64">
        <v>4</v>
      </c>
      <c r="R6" s="56"/>
      <c r="S6" s="57"/>
    </row>
    <row r="7" spans="1:20" s="58" customFormat="1" ht="15.75" x14ac:dyDescent="0.25">
      <c r="A7" s="50" t="s">
        <v>25</v>
      </c>
      <c r="B7" s="51">
        <v>18</v>
      </c>
      <c r="C7" s="52">
        <v>14</v>
      </c>
      <c r="D7" s="53">
        <v>7</v>
      </c>
      <c r="E7" s="51">
        <v>49</v>
      </c>
      <c r="F7" s="53">
        <v>216</v>
      </c>
      <c r="G7" s="54">
        <v>40708</v>
      </c>
      <c r="H7" s="77">
        <f>GEOMEAN(B5:B7)</f>
        <v>12.557072356438912</v>
      </c>
      <c r="I7" s="77">
        <f>GEOMEAN(C5:C7)</f>
        <v>7.4888723872185068</v>
      </c>
      <c r="J7" s="77">
        <f>GEOMEAN(D5:D7)</f>
        <v>14.047457990064199</v>
      </c>
      <c r="K7" s="77">
        <f>GEOMEAN(E5:E7)</f>
        <v>30.44665044408098</v>
      </c>
      <c r="L7" s="77">
        <f>GEOMEAN(F5:F7)</f>
        <v>52.239526147041673</v>
      </c>
      <c r="M7" s="50" t="s">
        <v>25</v>
      </c>
      <c r="N7" s="76">
        <f>GEOMEAN(B5:D7)</f>
        <v>10.972380415096909</v>
      </c>
      <c r="O7" s="65">
        <v>9</v>
      </c>
      <c r="P7" s="76">
        <f>GEOMEAN(E5:F7)</f>
        <v>39.881306297103741</v>
      </c>
      <c r="Q7" s="65">
        <v>6</v>
      </c>
      <c r="R7" s="56"/>
      <c r="S7" s="57"/>
    </row>
    <row r="8" spans="1:20" ht="15.75" x14ac:dyDescent="0.25">
      <c r="A8" s="59" t="s">
        <v>26</v>
      </c>
      <c r="B8" s="66">
        <v>390</v>
      </c>
      <c r="C8" s="67">
        <v>510</v>
      </c>
      <c r="D8" s="68">
        <v>665</v>
      </c>
      <c r="E8" s="81">
        <v>1020</v>
      </c>
      <c r="F8" s="68">
        <v>345</v>
      </c>
      <c r="G8" s="63">
        <v>40715</v>
      </c>
      <c r="H8" s="74">
        <f>GEOMEAN(B5:B8)</f>
        <v>29.64370272001473</v>
      </c>
      <c r="I8" s="74">
        <f>GEOMEAN(C5:C8)</f>
        <v>21.51319266441514</v>
      </c>
      <c r="J8" s="74">
        <f>GEOMEAN(D5:D8)</f>
        <v>36.847134346113641</v>
      </c>
      <c r="K8" s="74">
        <f>GEOMEAN(E5:E8)</f>
        <v>73.24950324758224</v>
      </c>
      <c r="L8" s="74">
        <f>GEOMEAN(F5:F8)</f>
        <v>83.744095349822345</v>
      </c>
      <c r="M8" s="59" t="s">
        <v>26</v>
      </c>
      <c r="N8" s="75">
        <f>GEOMEAN(B5:D8)</f>
        <v>28.642681773868226</v>
      </c>
      <c r="O8" s="69">
        <v>12</v>
      </c>
      <c r="P8" s="75">
        <f>GEOMEAN(E5:F8)</f>
        <v>78.321219246719139</v>
      </c>
      <c r="Q8" s="69">
        <v>8</v>
      </c>
      <c r="R8" s="30"/>
      <c r="S8" s="30"/>
    </row>
    <row r="9" spans="1:20" s="58" customFormat="1" ht="15.75" x14ac:dyDescent="0.25">
      <c r="A9" s="50" t="s">
        <v>27</v>
      </c>
      <c r="B9" s="78">
        <v>10</v>
      </c>
      <c r="C9" s="79">
        <v>5</v>
      </c>
      <c r="D9" s="55">
        <v>20</v>
      </c>
      <c r="E9" s="78">
        <v>210</v>
      </c>
      <c r="F9" s="55">
        <v>95</v>
      </c>
      <c r="G9" s="54">
        <v>40722</v>
      </c>
      <c r="H9" s="77">
        <f>GEOMEAN(B5:B9)</f>
        <v>23.853162095372799</v>
      </c>
      <c r="I9" s="77">
        <f t="shared" ref="H9:L11" si="0">GEOMEAN(C5:C9)</f>
        <v>16.067854639711019</v>
      </c>
      <c r="J9" s="77">
        <f t="shared" si="0"/>
        <v>32.608361228977529</v>
      </c>
      <c r="K9" s="77">
        <f>GEOMEAN(E5:E9)</f>
        <v>90.424810227268026</v>
      </c>
      <c r="L9" s="77">
        <f t="shared" si="0"/>
        <v>85.883172230194106</v>
      </c>
      <c r="M9" s="50" t="s">
        <v>27</v>
      </c>
      <c r="N9" s="76">
        <f>GEOMEAN(B5:D9)</f>
        <v>23.206569313400557</v>
      </c>
      <c r="O9" s="65">
        <v>15</v>
      </c>
      <c r="P9" s="76">
        <f>GEOMEAN(E5:F9)</f>
        <v>88.124738584753132</v>
      </c>
      <c r="Q9" s="65">
        <v>10</v>
      </c>
      <c r="R9" s="57"/>
      <c r="S9" s="57"/>
    </row>
    <row r="10" spans="1:20" ht="15.75" x14ac:dyDescent="0.25">
      <c r="A10" s="59" t="s">
        <v>28</v>
      </c>
      <c r="B10" s="70">
        <v>34</v>
      </c>
      <c r="C10" s="71">
        <v>1</v>
      </c>
      <c r="D10" s="64">
        <v>7</v>
      </c>
      <c r="E10" s="70">
        <v>255</v>
      </c>
      <c r="F10" s="64">
        <v>310</v>
      </c>
      <c r="G10" s="63">
        <v>40729</v>
      </c>
      <c r="H10" s="74">
        <f t="shared" si="0"/>
        <v>30.467845374535088</v>
      </c>
      <c r="I10" s="74">
        <f t="shared" si="0"/>
        <v>11.228652562709804</v>
      </c>
      <c r="J10" s="74">
        <f t="shared" si="0"/>
        <v>29.276040020858318</v>
      </c>
      <c r="K10" s="74">
        <f>GEOMEAN(E6:E10)</f>
        <v>109.93637066192628</v>
      </c>
      <c r="L10" s="74">
        <f t="shared" si="0"/>
        <v>119.27520347337065</v>
      </c>
      <c r="M10" s="59" t="s">
        <v>28</v>
      </c>
      <c r="N10" s="75">
        <f>GEOMEAN(B6:D10)</f>
        <v>21.555622687579007</v>
      </c>
      <c r="O10" s="69">
        <v>15</v>
      </c>
      <c r="P10" s="75">
        <f>GEOMEAN(E6:F10)</f>
        <v>114.51062387318109</v>
      </c>
      <c r="Q10" s="69">
        <v>10</v>
      </c>
      <c r="R10" s="31"/>
      <c r="S10" s="31"/>
      <c r="T10" s="32"/>
    </row>
    <row r="11" spans="1:20" s="58" customFormat="1" ht="15.75" x14ac:dyDescent="0.25">
      <c r="A11" s="50" t="s">
        <v>29</v>
      </c>
      <c r="B11" s="78">
        <v>13</v>
      </c>
      <c r="C11" s="79">
        <v>17</v>
      </c>
      <c r="D11" s="55">
        <v>15</v>
      </c>
      <c r="E11" s="78">
        <v>195</v>
      </c>
      <c r="F11" s="55">
        <v>110</v>
      </c>
      <c r="G11" s="54">
        <v>40736</v>
      </c>
      <c r="H11" s="77">
        <f t="shared" si="0"/>
        <v>31.502997323075348</v>
      </c>
      <c r="I11" s="77">
        <f t="shared" si="0"/>
        <v>14.342452739688751</v>
      </c>
      <c r="J11" s="77">
        <f t="shared" si="0"/>
        <v>25.005053956189016</v>
      </c>
      <c r="K11" s="77">
        <f t="shared" si="0"/>
        <v>220.55558907573382</v>
      </c>
      <c r="L11" s="77">
        <f t="shared" si="0"/>
        <v>189.03845801435929</v>
      </c>
      <c r="M11" s="50" t="s">
        <v>29</v>
      </c>
      <c r="N11" s="76">
        <f t="shared" ref="N11:N20" si="1">GEOMEAN(B7:D11)</f>
        <v>22.438872624051498</v>
      </c>
      <c r="O11" s="65">
        <v>15</v>
      </c>
      <c r="P11" s="76">
        <f t="shared" ref="P11:P20" si="2">GEOMEAN(E7:F11)</f>
        <v>204.18983438292267</v>
      </c>
      <c r="Q11" s="65">
        <v>10</v>
      </c>
      <c r="R11" s="57"/>
      <c r="S11" s="57"/>
      <c r="T11" s="80"/>
    </row>
    <row r="12" spans="1:20" ht="15.75" x14ac:dyDescent="0.25">
      <c r="A12" s="59" t="s">
        <v>30</v>
      </c>
      <c r="B12" s="70">
        <v>152</v>
      </c>
      <c r="C12" s="71">
        <v>134</v>
      </c>
      <c r="D12" s="64">
        <v>38</v>
      </c>
      <c r="E12" s="70">
        <v>75</v>
      </c>
      <c r="F12" s="64">
        <v>10</v>
      </c>
      <c r="G12" s="63">
        <v>40742</v>
      </c>
      <c r="H12" s="74">
        <f t="shared" ref="H12:L20" si="3">GEOMEAN(B8:B12)</f>
        <v>48.268754521474271</v>
      </c>
      <c r="I12" s="74">
        <f t="shared" si="3"/>
        <v>22.532987720868871</v>
      </c>
      <c r="J12" s="74">
        <f t="shared" si="3"/>
        <v>35.072353299333002</v>
      </c>
      <c r="K12" s="74">
        <f t="shared" si="3"/>
        <v>240.1547076441571</v>
      </c>
      <c r="L12" s="74">
        <f t="shared" si="3"/>
        <v>102.24908160041184</v>
      </c>
      <c r="M12" s="59" t="s">
        <v>30</v>
      </c>
      <c r="N12" s="75">
        <f>GEOMEAN(B8:D12)</f>
        <v>33.662775964576603</v>
      </c>
      <c r="O12" s="69">
        <v>15</v>
      </c>
      <c r="P12" s="75">
        <f t="shared" si="2"/>
        <v>156.70226003038525</v>
      </c>
      <c r="Q12" s="72">
        <v>10</v>
      </c>
    </row>
    <row r="13" spans="1:20" s="58" customFormat="1" ht="15.75" x14ac:dyDescent="0.25">
      <c r="A13" s="50" t="s">
        <v>31</v>
      </c>
      <c r="B13" s="78">
        <v>14</v>
      </c>
      <c r="C13" s="79">
        <v>6</v>
      </c>
      <c r="D13" s="55">
        <v>20</v>
      </c>
      <c r="E13" s="78">
        <v>48</v>
      </c>
      <c r="F13" s="55">
        <v>56</v>
      </c>
      <c r="G13" s="54">
        <v>40749</v>
      </c>
      <c r="H13" s="77">
        <f>GEOMEAN(B9:B13)</f>
        <v>24.812971607214379</v>
      </c>
      <c r="I13" s="77">
        <f>GEOMEAN(C9:C13)</f>
        <v>9.2669110606658407</v>
      </c>
      <c r="J13" s="77">
        <f>GEOMEAN(D9:D13)</f>
        <v>17.402297041702735</v>
      </c>
      <c r="K13" s="77">
        <f>GEOMEAN(E9:E13)</f>
        <v>130.32247447227374</v>
      </c>
      <c r="L13" s="77">
        <f>GEOMEAN(F9:F13)</f>
        <v>71.077673194040656</v>
      </c>
      <c r="M13" s="50" t="s">
        <v>31</v>
      </c>
      <c r="N13" s="76">
        <f>GEOMEAN(B9:D13)</f>
        <v>15.875964421269954</v>
      </c>
      <c r="O13" s="65">
        <v>15</v>
      </c>
      <c r="P13" s="76">
        <f t="shared" si="2"/>
        <v>96.244575173767487</v>
      </c>
      <c r="Q13" s="107">
        <v>10</v>
      </c>
    </row>
    <row r="14" spans="1:20" ht="15.75" x14ac:dyDescent="0.25">
      <c r="A14" s="59" t="s">
        <v>32</v>
      </c>
      <c r="B14" s="70">
        <v>30</v>
      </c>
      <c r="C14" s="71">
        <v>42</v>
      </c>
      <c r="D14" s="64">
        <v>34</v>
      </c>
      <c r="E14" s="70">
        <v>140</v>
      </c>
      <c r="F14" s="64">
        <v>160</v>
      </c>
      <c r="G14" s="63">
        <v>40757</v>
      </c>
      <c r="H14" s="74">
        <f t="shared" si="3"/>
        <v>30.910286434908326</v>
      </c>
      <c r="I14" s="74">
        <f t="shared" si="3"/>
        <v>14.183742953240268</v>
      </c>
      <c r="J14" s="74">
        <f t="shared" si="3"/>
        <v>19.350685817466012</v>
      </c>
      <c r="K14" s="74">
        <f t="shared" si="3"/>
        <v>120.17138475475912</v>
      </c>
      <c r="L14" s="74">
        <f t="shared" si="3"/>
        <v>78.888278271355048</v>
      </c>
      <c r="M14" s="59" t="s">
        <v>32</v>
      </c>
      <c r="N14" s="75">
        <f t="shared" si="1"/>
        <v>20.395299213475166</v>
      </c>
      <c r="O14" s="69">
        <v>15</v>
      </c>
      <c r="P14" s="75">
        <f t="shared" si="2"/>
        <v>97.36587513491321</v>
      </c>
      <c r="Q14" s="72">
        <v>10</v>
      </c>
    </row>
    <row r="15" spans="1:20" ht="15.75" x14ac:dyDescent="0.25">
      <c r="A15" s="34" t="s">
        <v>33</v>
      </c>
      <c r="B15" s="38">
        <v>18</v>
      </c>
      <c r="C15" s="33">
        <v>20</v>
      </c>
      <c r="D15" s="39">
        <v>25</v>
      </c>
      <c r="E15" s="38">
        <v>10</v>
      </c>
      <c r="F15" s="39">
        <v>26</v>
      </c>
      <c r="G15" s="28">
        <v>40763</v>
      </c>
      <c r="H15" s="77">
        <f t="shared" si="3"/>
        <v>27.218347041460639</v>
      </c>
      <c r="I15" s="77">
        <f t="shared" si="3"/>
        <v>25.822414685592648</v>
      </c>
      <c r="J15" s="77">
        <f t="shared" si="3"/>
        <v>24.961159500604278</v>
      </c>
      <c r="K15" s="77">
        <f t="shared" si="3"/>
        <v>62.877176223296402</v>
      </c>
      <c r="L15" s="77">
        <f t="shared" si="3"/>
        <v>48.054582513435456</v>
      </c>
      <c r="M15" s="50" t="s">
        <v>33</v>
      </c>
      <c r="N15" s="76">
        <f t="shared" si="1"/>
        <v>25.984106321084251</v>
      </c>
      <c r="O15" s="65">
        <v>15</v>
      </c>
      <c r="P15" s="76">
        <f t="shared" si="2"/>
        <v>54.968504191347783</v>
      </c>
      <c r="Q15" s="107">
        <v>10</v>
      </c>
    </row>
    <row r="16" spans="1:20" ht="15.75" x14ac:dyDescent="0.25">
      <c r="A16" s="59" t="s">
        <v>34</v>
      </c>
      <c r="B16" s="70">
        <v>40</v>
      </c>
      <c r="C16" s="71">
        <v>37</v>
      </c>
      <c r="D16" s="64">
        <v>56</v>
      </c>
      <c r="E16" s="70">
        <v>262</v>
      </c>
      <c r="F16" s="64">
        <v>340</v>
      </c>
      <c r="G16" s="63">
        <v>40770</v>
      </c>
      <c r="H16" s="74">
        <f t="shared" si="3"/>
        <v>34.078861299405006</v>
      </c>
      <c r="I16" s="74">
        <f t="shared" si="3"/>
        <v>30.168061988547688</v>
      </c>
      <c r="J16" s="74">
        <f t="shared" si="3"/>
        <v>32.48509259431966</v>
      </c>
      <c r="K16" s="74">
        <f t="shared" si="3"/>
        <v>66.703153373076702</v>
      </c>
      <c r="L16" s="74">
        <f t="shared" si="3"/>
        <v>60.221567418449837</v>
      </c>
      <c r="M16" s="59" t="s">
        <v>34</v>
      </c>
      <c r="N16" s="75">
        <f t="shared" si="1"/>
        <v>32.203682179708785</v>
      </c>
      <c r="O16" s="69">
        <v>15</v>
      </c>
      <c r="P16" s="75">
        <f t="shared" si="2"/>
        <v>63.379558596442898</v>
      </c>
      <c r="Q16" s="72">
        <v>10</v>
      </c>
    </row>
    <row r="17" spans="1:17" ht="15.75" x14ac:dyDescent="0.25">
      <c r="A17" s="34" t="s">
        <v>35</v>
      </c>
      <c r="B17" s="38">
        <v>16</v>
      </c>
      <c r="C17" s="33">
        <v>22</v>
      </c>
      <c r="D17" s="39">
        <v>6</v>
      </c>
      <c r="E17" s="38">
        <v>32</v>
      </c>
      <c r="F17" s="39">
        <v>92</v>
      </c>
      <c r="G17" s="28">
        <v>40777</v>
      </c>
      <c r="H17" s="77">
        <f t="shared" si="3"/>
        <v>21.724028000795506</v>
      </c>
      <c r="I17" s="77">
        <f t="shared" si="3"/>
        <v>21.018948605155423</v>
      </c>
      <c r="J17" s="77">
        <f t="shared" si="3"/>
        <v>22.457305125419609</v>
      </c>
      <c r="K17" s="77">
        <f t="shared" si="3"/>
        <v>56.255385943891852</v>
      </c>
      <c r="L17" s="77">
        <f t="shared" si="3"/>
        <v>93.866282951233771</v>
      </c>
      <c r="M17" s="50" t="s">
        <v>35</v>
      </c>
      <c r="N17" s="76">
        <f t="shared" si="1"/>
        <v>21.725494015207406</v>
      </c>
      <c r="O17" s="65">
        <v>15</v>
      </c>
      <c r="P17" s="76">
        <f t="shared" si="2"/>
        <v>72.666938662229413</v>
      </c>
      <c r="Q17" s="107">
        <v>10</v>
      </c>
    </row>
    <row r="18" spans="1:17" ht="15.75" x14ac:dyDescent="0.25">
      <c r="A18" s="59" t="s">
        <v>36</v>
      </c>
      <c r="B18" s="70">
        <v>15</v>
      </c>
      <c r="C18" s="71">
        <v>12</v>
      </c>
      <c r="D18" s="64">
        <v>33</v>
      </c>
      <c r="E18" s="70">
        <v>18</v>
      </c>
      <c r="F18" s="64">
        <v>18</v>
      </c>
      <c r="G18" s="63">
        <v>40784</v>
      </c>
      <c r="H18" s="82">
        <f t="shared" si="3"/>
        <v>22.025866295099121</v>
      </c>
      <c r="I18" s="82">
        <f t="shared" si="3"/>
        <v>24.144431686509257</v>
      </c>
      <c r="J18" s="82">
        <f t="shared" si="3"/>
        <v>24.823009220372398</v>
      </c>
      <c r="K18" s="82">
        <f t="shared" si="3"/>
        <v>46.23494678273493</v>
      </c>
      <c r="L18" s="82">
        <f t="shared" si="3"/>
        <v>74.804291861516248</v>
      </c>
      <c r="M18" s="85" t="s">
        <v>36</v>
      </c>
      <c r="N18" s="83">
        <f t="shared" si="1"/>
        <v>23.633867960840767</v>
      </c>
      <c r="O18" s="84">
        <v>15</v>
      </c>
      <c r="P18" s="83">
        <f t="shared" si="2"/>
        <v>58.809628916848091</v>
      </c>
      <c r="Q18" s="86">
        <v>10</v>
      </c>
    </row>
    <row r="19" spans="1:17" ht="15.75" x14ac:dyDescent="0.25">
      <c r="A19" s="34" t="s">
        <v>37</v>
      </c>
      <c r="B19" s="38"/>
      <c r="C19" s="33"/>
      <c r="D19" s="39"/>
      <c r="E19" s="38"/>
      <c r="F19" s="39"/>
      <c r="G19" s="28"/>
      <c r="H19" s="77">
        <f t="shared" si="3"/>
        <v>20.38853093816547</v>
      </c>
      <c r="I19" s="77">
        <f t="shared" si="3"/>
        <v>21.023688427342158</v>
      </c>
      <c r="J19" s="77">
        <f t="shared" si="3"/>
        <v>22.945541249740163</v>
      </c>
      <c r="K19" s="77">
        <f t="shared" si="3"/>
        <v>35.049428720575371</v>
      </c>
      <c r="L19" s="77">
        <f t="shared" si="3"/>
        <v>61.855475439734001</v>
      </c>
      <c r="M19" s="34" t="s">
        <v>37</v>
      </c>
      <c r="N19" s="44">
        <f t="shared" si="1"/>
        <v>21.425504202579468</v>
      </c>
      <c r="O19" s="65">
        <v>15</v>
      </c>
      <c r="P19" s="76">
        <f t="shared" si="2"/>
        <v>46.561777000048629</v>
      </c>
      <c r="Q19" s="73">
        <v>10</v>
      </c>
    </row>
    <row r="20" spans="1:17" ht="15.75" x14ac:dyDescent="0.25">
      <c r="A20" s="59" t="s">
        <v>38</v>
      </c>
      <c r="B20" s="70"/>
      <c r="C20" s="71"/>
      <c r="D20" s="64"/>
      <c r="E20" s="70"/>
      <c r="F20" s="64"/>
      <c r="G20" s="63"/>
      <c r="H20" s="74">
        <f t="shared" si="3"/>
        <v>21.253171383652223</v>
      </c>
      <c r="I20" s="74">
        <f t="shared" si="3"/>
        <v>21.376431968633309</v>
      </c>
      <c r="J20" s="74">
        <f t="shared" si="3"/>
        <v>22.298949590906997</v>
      </c>
      <c r="K20" s="74">
        <f t="shared" si="3"/>
        <v>53.240393691312875</v>
      </c>
      <c r="L20" s="74">
        <f t="shared" si="3"/>
        <v>82.574588191928413</v>
      </c>
      <c r="M20" s="59" t="s">
        <v>38</v>
      </c>
      <c r="N20" s="75">
        <f t="shared" si="1"/>
        <v>21.637867432284501</v>
      </c>
      <c r="O20" s="69">
        <v>15</v>
      </c>
      <c r="P20" s="75">
        <f t="shared" si="2"/>
        <v>66.30462717063044</v>
      </c>
      <c r="Q20" s="72">
        <v>10</v>
      </c>
    </row>
    <row r="21" spans="1:17" x14ac:dyDescent="0.2">
      <c r="H21" s="26" t="s">
        <v>44</v>
      </c>
      <c r="N21" s="26" t="s">
        <v>44</v>
      </c>
    </row>
    <row r="33" spans="1:13" x14ac:dyDescent="0.2">
      <c r="B33" s="87" t="s">
        <v>47</v>
      </c>
    </row>
    <row r="34" spans="1:13" ht="11.25" customHeight="1" thickBot="1" x14ac:dyDescent="0.25">
      <c r="B34"/>
      <c r="C34"/>
      <c r="D34"/>
      <c r="E34"/>
      <c r="F34"/>
      <c r="G34"/>
      <c r="H34"/>
    </row>
    <row r="35" spans="1:13" ht="24.75" customHeight="1" x14ac:dyDescent="0.2">
      <c r="B35" s="100"/>
      <c r="C35" s="366" t="s">
        <v>48</v>
      </c>
      <c r="D35" s="370"/>
      <c r="E35" s="366" t="s">
        <v>49</v>
      </c>
      <c r="F35" s="370"/>
      <c r="G35" s="366" t="s">
        <v>50</v>
      </c>
      <c r="H35" s="370"/>
    </row>
    <row r="36" spans="1:13" ht="32.25" customHeight="1" x14ac:dyDescent="0.2">
      <c r="B36" s="99" t="s">
        <v>53</v>
      </c>
      <c r="C36" s="90" t="s">
        <v>54</v>
      </c>
      <c r="D36" s="91" t="s">
        <v>55</v>
      </c>
      <c r="E36" s="90" t="s">
        <v>54</v>
      </c>
      <c r="F36" s="91" t="s">
        <v>55</v>
      </c>
      <c r="G36" s="90" t="s">
        <v>54</v>
      </c>
      <c r="H36" s="91" t="s">
        <v>55</v>
      </c>
    </row>
    <row r="37" spans="1:13" s="58" customFormat="1" x14ac:dyDescent="0.2">
      <c r="A37" s="50"/>
      <c r="B37" s="88">
        <v>40696</v>
      </c>
      <c r="C37" s="92">
        <v>10</v>
      </c>
      <c r="D37" s="93" t="s">
        <v>56</v>
      </c>
      <c r="E37" s="92">
        <v>6</v>
      </c>
      <c r="F37" s="93" t="s">
        <v>56</v>
      </c>
      <c r="G37" s="92">
        <v>12</v>
      </c>
      <c r="H37" s="93" t="s">
        <v>56</v>
      </c>
      <c r="M37" s="50"/>
    </row>
    <row r="38" spans="1:13" s="58" customFormat="1" x14ac:dyDescent="0.2">
      <c r="A38" s="50"/>
      <c r="B38" s="89">
        <v>40701</v>
      </c>
      <c r="C38" s="94">
        <v>11</v>
      </c>
      <c r="D38" s="95">
        <v>10.488088481701517</v>
      </c>
      <c r="E38" s="94">
        <v>5</v>
      </c>
      <c r="F38" s="95">
        <v>5.4772255750516612</v>
      </c>
      <c r="G38" s="94">
        <v>33</v>
      </c>
      <c r="H38" s="95">
        <v>19.899748742132399</v>
      </c>
      <c r="M38" s="50"/>
    </row>
    <row r="39" spans="1:13" s="58" customFormat="1" x14ac:dyDescent="0.2">
      <c r="A39" s="50"/>
      <c r="B39" s="88">
        <v>40708</v>
      </c>
      <c r="C39" s="92">
        <v>18</v>
      </c>
      <c r="D39" s="96">
        <v>12.557072356438912</v>
      </c>
      <c r="E39" s="92">
        <v>14</v>
      </c>
      <c r="F39" s="96">
        <v>7.4888723872185059</v>
      </c>
      <c r="G39" s="92">
        <v>7</v>
      </c>
      <c r="H39" s="96">
        <v>14.047457990064197</v>
      </c>
      <c r="M39" s="50"/>
    </row>
    <row r="40" spans="1:13" s="58" customFormat="1" x14ac:dyDescent="0.2">
      <c r="A40" s="50"/>
      <c r="B40" s="89">
        <v>40715</v>
      </c>
      <c r="C40" s="94" t="s">
        <v>51</v>
      </c>
      <c r="D40" s="95">
        <v>29.64370272001473</v>
      </c>
      <c r="E40" s="94">
        <v>510</v>
      </c>
      <c r="F40" s="95">
        <v>21.513192664415143</v>
      </c>
      <c r="G40" s="94">
        <v>665</v>
      </c>
      <c r="H40" s="95">
        <v>36.847134346113641</v>
      </c>
      <c r="M40" s="50"/>
    </row>
    <row r="41" spans="1:13" s="58" customFormat="1" x14ac:dyDescent="0.2">
      <c r="A41" s="50"/>
      <c r="B41" s="88">
        <v>40722</v>
      </c>
      <c r="C41" s="92">
        <v>10</v>
      </c>
      <c r="D41" s="96">
        <v>23.853162095372806</v>
      </c>
      <c r="E41" s="92">
        <v>5</v>
      </c>
      <c r="F41" s="96">
        <v>16.067854639711022</v>
      </c>
      <c r="G41" s="92">
        <v>20</v>
      </c>
      <c r="H41" s="96">
        <v>32.608361228977543</v>
      </c>
      <c r="M41" s="50"/>
    </row>
    <row r="42" spans="1:13" s="58" customFormat="1" x14ac:dyDescent="0.2">
      <c r="A42" s="50"/>
      <c r="B42" s="89">
        <v>40729</v>
      </c>
      <c r="C42" s="94">
        <v>34</v>
      </c>
      <c r="D42" s="95">
        <v>30.467845374535084</v>
      </c>
      <c r="E42" s="94">
        <v>1</v>
      </c>
      <c r="F42" s="95">
        <v>11.228652562709808</v>
      </c>
      <c r="G42" s="94">
        <v>7</v>
      </c>
      <c r="H42" s="95">
        <v>29.276040020858318</v>
      </c>
      <c r="M42" s="50"/>
    </row>
    <row r="43" spans="1:13" s="58" customFormat="1" x14ac:dyDescent="0.2">
      <c r="A43" s="50"/>
      <c r="B43" s="88">
        <v>40736</v>
      </c>
      <c r="C43" s="92">
        <v>13</v>
      </c>
      <c r="D43" s="96">
        <v>31.502997323075352</v>
      </c>
      <c r="E43" s="92">
        <v>17</v>
      </c>
      <c r="F43" s="96">
        <v>14.342452739688756</v>
      </c>
      <c r="G43" s="92">
        <v>15</v>
      </c>
      <c r="H43" s="96">
        <v>25.00505395618902</v>
      </c>
      <c r="M43" s="50"/>
    </row>
    <row r="44" spans="1:13" s="58" customFormat="1" x14ac:dyDescent="0.2">
      <c r="A44" s="50"/>
      <c r="B44" s="89">
        <v>40742</v>
      </c>
      <c r="C44" s="94">
        <v>152</v>
      </c>
      <c r="D44" s="95">
        <v>48.268754521474278</v>
      </c>
      <c r="E44" s="94">
        <v>134</v>
      </c>
      <c r="F44" s="95">
        <v>22.532987720868874</v>
      </c>
      <c r="G44" s="94">
        <v>38</v>
      </c>
      <c r="H44" s="95">
        <v>35.07235329933301</v>
      </c>
      <c r="M44" s="50"/>
    </row>
    <row r="45" spans="1:13" s="58" customFormat="1" x14ac:dyDescent="0.2">
      <c r="A45" s="50"/>
      <c r="B45" s="88">
        <v>40749</v>
      </c>
      <c r="C45" s="92">
        <v>14</v>
      </c>
      <c r="D45" s="96">
        <v>24.812971607214376</v>
      </c>
      <c r="E45" s="92">
        <v>6</v>
      </c>
      <c r="F45" s="96">
        <v>9.2669110606658407</v>
      </c>
      <c r="G45" s="92">
        <v>20</v>
      </c>
      <c r="H45" s="96">
        <v>17.402297041702738</v>
      </c>
      <c r="M45" s="50"/>
    </row>
    <row r="46" spans="1:13" s="58" customFormat="1" x14ac:dyDescent="0.2">
      <c r="A46" s="50"/>
      <c r="B46" s="89">
        <v>40757</v>
      </c>
      <c r="C46" s="94"/>
      <c r="D46" s="95"/>
      <c r="E46" s="94"/>
      <c r="F46" s="95"/>
      <c r="G46" s="94"/>
      <c r="H46" s="95"/>
      <c r="M46" s="50"/>
    </row>
    <row r="47" spans="1:13" s="58" customFormat="1" x14ac:dyDescent="0.2">
      <c r="A47" s="50"/>
      <c r="B47" s="88">
        <v>40764</v>
      </c>
      <c r="C47" s="92"/>
      <c r="D47" s="96"/>
      <c r="E47" s="92"/>
      <c r="F47" s="96"/>
      <c r="G47" s="92"/>
      <c r="H47" s="96"/>
      <c r="M47" s="50"/>
    </row>
    <row r="48" spans="1:13" s="58" customFormat="1" x14ac:dyDescent="0.2">
      <c r="A48" s="50"/>
      <c r="B48" s="89">
        <v>40771</v>
      </c>
      <c r="C48" s="94"/>
      <c r="D48" s="95"/>
      <c r="E48" s="94"/>
      <c r="F48" s="95"/>
      <c r="G48" s="94"/>
      <c r="H48" s="95"/>
      <c r="M48" s="50"/>
    </row>
    <row r="49" spans="1:13" s="58" customFormat="1" x14ac:dyDescent="0.2">
      <c r="A49" s="50"/>
      <c r="B49" s="88">
        <v>40778</v>
      </c>
      <c r="C49" s="92"/>
      <c r="D49" s="96"/>
      <c r="E49" s="92"/>
      <c r="F49" s="96"/>
      <c r="G49" s="92"/>
      <c r="H49" s="96"/>
      <c r="M49" s="50"/>
    </row>
    <row r="50" spans="1:13" s="58" customFormat="1" ht="16.5" customHeight="1" thickBot="1" x14ac:dyDescent="0.25">
      <c r="A50" s="50"/>
      <c r="B50" s="101" t="s">
        <v>52</v>
      </c>
      <c r="C50" s="97"/>
      <c r="D50" s="98"/>
      <c r="E50" s="97"/>
      <c r="F50" s="98"/>
      <c r="G50" s="97"/>
      <c r="H50" s="98"/>
      <c r="M50" s="50"/>
    </row>
    <row r="51" spans="1:13" s="58" customFormat="1" ht="15.75" customHeight="1" x14ac:dyDescent="0.2">
      <c r="A51" s="50"/>
      <c r="B51" s="102"/>
      <c r="C51" s="105"/>
      <c r="D51" s="105"/>
      <c r="E51" s="105"/>
      <c r="F51" s="105"/>
      <c r="G51" s="103"/>
      <c r="H51" s="104" t="s">
        <v>57</v>
      </c>
      <c r="M51" s="50"/>
    </row>
  </sheetData>
  <mergeCells count="3">
    <mergeCell ref="C35:D35"/>
    <mergeCell ref="E35:F35"/>
    <mergeCell ref="G35:H3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4"/>
  <sheetViews>
    <sheetView workbookViewId="0">
      <selection activeCell="G9" sqref="G9"/>
    </sheetView>
  </sheetViews>
  <sheetFormatPr defaultRowHeight="12.75" x14ac:dyDescent="0.2"/>
  <cols>
    <col min="1" max="3" width="10.7109375" bestFit="1" customWidth="1"/>
    <col min="4" max="5" width="14.28515625" bestFit="1" customWidth="1"/>
    <col min="6" max="6" width="21.28515625" customWidth="1"/>
    <col min="7" max="9" width="10.7109375" bestFit="1" customWidth="1"/>
    <col min="10" max="11" width="14.28515625" bestFit="1" customWidth="1"/>
  </cols>
  <sheetData>
    <row r="1" spans="1:18" ht="15.75" x14ac:dyDescent="0.25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11" t="s">
        <v>6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</row>
    <row r="2" spans="1:18" ht="15" x14ac:dyDescent="0.2">
      <c r="A2" s="20">
        <v>280</v>
      </c>
      <c r="B2" s="20">
        <v>130</v>
      </c>
      <c r="C2" s="20">
        <v>12</v>
      </c>
      <c r="D2" s="20">
        <v>58</v>
      </c>
      <c r="E2" s="20">
        <v>39</v>
      </c>
      <c r="F2" s="16">
        <v>40331</v>
      </c>
      <c r="G2" s="4"/>
      <c r="H2" s="4"/>
      <c r="I2" s="4"/>
      <c r="J2" s="4"/>
      <c r="K2" s="4"/>
    </row>
    <row r="3" spans="1:18" ht="15" x14ac:dyDescent="0.2">
      <c r="A3" s="21">
        <v>3</v>
      </c>
      <c r="B3" s="21">
        <v>11</v>
      </c>
      <c r="C3" s="21">
        <v>17</v>
      </c>
      <c r="D3" s="21">
        <v>20</v>
      </c>
      <c r="E3" s="21">
        <v>34</v>
      </c>
      <c r="F3" s="16">
        <v>40336</v>
      </c>
      <c r="G3" s="14">
        <f>(A2*A3)^(1/2)</f>
        <v>28.982753492378876</v>
      </c>
      <c r="H3" s="14">
        <f>(B2*B3)^(1/2)</f>
        <v>37.815340802378074</v>
      </c>
      <c r="I3" s="14">
        <f>(C2*C3)^(1/2)</f>
        <v>14.282856857085701</v>
      </c>
      <c r="J3" s="14">
        <f>(D2*D3)^(1/2)</f>
        <v>34.058772731852805</v>
      </c>
      <c r="K3" s="14">
        <f>(E2*E3)^(1/2)</f>
        <v>36.414282912066248</v>
      </c>
      <c r="M3" s="22"/>
      <c r="N3" s="23"/>
      <c r="O3" s="10"/>
      <c r="P3" s="8"/>
      <c r="Q3" s="10"/>
    </row>
    <row r="4" spans="1:18" ht="15" x14ac:dyDescent="0.2">
      <c r="A4" s="21">
        <v>10</v>
      </c>
      <c r="B4" s="21">
        <v>68</v>
      </c>
      <c r="C4" s="21">
        <v>27</v>
      </c>
      <c r="D4" s="21">
        <v>56</v>
      </c>
      <c r="E4" s="21">
        <v>80</v>
      </c>
      <c r="F4" s="16">
        <v>40344</v>
      </c>
      <c r="G4" s="14">
        <f>(A2*A3*A4)^(1/3)</f>
        <v>20.32792713629707</v>
      </c>
      <c r="H4" s="14">
        <f>(B2*B3*B4)^(1/3)</f>
        <v>45.984872152160733</v>
      </c>
      <c r="I4" s="14">
        <f>(C2*C3*C4)^(1/3)</f>
        <v>17.660295950650013</v>
      </c>
      <c r="J4" s="14">
        <f>(D2*D3*D4)^(1/3)</f>
        <v>40.199008250906097</v>
      </c>
      <c r="K4" s="14">
        <f>(E2*E3*E4)^(1/3)</f>
        <v>47.338137888722997</v>
      </c>
      <c r="M4" s="16"/>
      <c r="N4" s="23"/>
      <c r="O4" s="10"/>
      <c r="P4" s="8"/>
      <c r="Q4" s="10"/>
    </row>
    <row r="5" spans="1:18" ht="15" x14ac:dyDescent="0.2">
      <c r="A5" s="21">
        <v>10</v>
      </c>
      <c r="B5" s="21">
        <v>12</v>
      </c>
      <c r="C5" s="21">
        <v>14</v>
      </c>
      <c r="D5" s="21">
        <v>375</v>
      </c>
      <c r="E5" s="21">
        <v>325</v>
      </c>
      <c r="F5" s="16">
        <v>40350</v>
      </c>
      <c r="G5" s="14">
        <f>(A2*A3*A4*A5)^(1/4)</f>
        <v>17.024321863844936</v>
      </c>
      <c r="H5" s="14">
        <f>(B2*B3*B4*B5)^(1/4)</f>
        <v>32.86673393211678</v>
      </c>
      <c r="I5" s="14">
        <f>(C2*C3*C4*C5)^(1/4)</f>
        <v>16.664047382606284</v>
      </c>
      <c r="J5" s="14">
        <f>(D2*D3*D4*D5)^(1/4)</f>
        <v>70.253719273083533</v>
      </c>
      <c r="K5" s="14">
        <f>(E2*E3*E4*E5)^(1/4)</f>
        <v>76.626540383413044</v>
      </c>
      <c r="M5" s="16"/>
      <c r="N5" s="23"/>
      <c r="O5" s="10"/>
      <c r="P5" s="8"/>
      <c r="Q5" s="8"/>
    </row>
    <row r="6" spans="1:18" ht="15" x14ac:dyDescent="0.2">
      <c r="A6" s="24">
        <v>176</v>
      </c>
      <c r="B6" s="24">
        <v>135</v>
      </c>
      <c r="C6" s="24">
        <v>165</v>
      </c>
      <c r="D6" s="24">
        <v>680</v>
      </c>
      <c r="E6" s="24">
        <v>144</v>
      </c>
      <c r="F6" s="16">
        <v>40357</v>
      </c>
      <c r="G6" s="15">
        <f t="shared" ref="G6:K9" si="0">(A2*A3*A4*A5*A6)^(1/5)</f>
        <v>27.16179022571918</v>
      </c>
      <c r="H6" s="15">
        <f t="shared" si="0"/>
        <v>43.598544698855484</v>
      </c>
      <c r="I6" s="15">
        <f t="shared" si="0"/>
        <v>26.358529760299852</v>
      </c>
      <c r="J6" s="15">
        <f t="shared" si="0"/>
        <v>110.62091319716731</v>
      </c>
      <c r="K6" s="15">
        <f t="shared" si="0"/>
        <v>86.931239663160625</v>
      </c>
      <c r="M6" s="16"/>
      <c r="N6" s="23"/>
      <c r="O6" s="10"/>
      <c r="P6" s="10"/>
      <c r="Q6" s="10"/>
    </row>
    <row r="7" spans="1:18" ht="15" x14ac:dyDescent="0.2">
      <c r="A7" s="20">
        <v>64</v>
      </c>
      <c r="B7" s="20">
        <v>140</v>
      </c>
      <c r="C7" s="20">
        <v>220</v>
      </c>
      <c r="D7" s="20">
        <v>800</v>
      </c>
      <c r="E7" s="20">
        <v>425</v>
      </c>
      <c r="F7" s="16">
        <v>40365</v>
      </c>
      <c r="G7" s="14">
        <f t="shared" si="0"/>
        <v>20.219144651805678</v>
      </c>
      <c r="H7" s="14">
        <f t="shared" si="0"/>
        <v>44.249557250348616</v>
      </c>
      <c r="I7" s="14">
        <f t="shared" si="0"/>
        <v>47.159530115030762</v>
      </c>
      <c r="J7" s="14">
        <f t="shared" si="0"/>
        <v>186.96901411770625</v>
      </c>
      <c r="K7" s="14">
        <f t="shared" si="0"/>
        <v>140.16537311359596</v>
      </c>
      <c r="M7" s="16"/>
      <c r="N7" s="23"/>
      <c r="O7" s="10"/>
      <c r="P7" s="10"/>
      <c r="Q7" s="10"/>
      <c r="R7" s="3"/>
    </row>
    <row r="8" spans="1:18" ht="15" x14ac:dyDescent="0.2">
      <c r="A8" s="20">
        <v>12</v>
      </c>
      <c r="B8" s="20">
        <v>6</v>
      </c>
      <c r="C8" s="20">
        <v>6</v>
      </c>
      <c r="D8" s="20">
        <v>270</v>
      </c>
      <c r="E8" s="20">
        <v>200</v>
      </c>
      <c r="F8" s="16">
        <v>40371</v>
      </c>
      <c r="G8" s="14">
        <f t="shared" si="0"/>
        <v>26.67932131711904</v>
      </c>
      <c r="H8" s="14">
        <f t="shared" si="0"/>
        <v>39.197705230631811</v>
      </c>
      <c r="I8" s="14">
        <f t="shared" si="0"/>
        <v>38.292166185190325</v>
      </c>
      <c r="J8" s="14">
        <f t="shared" si="0"/>
        <v>314.65627114254545</v>
      </c>
      <c r="K8" s="14">
        <f t="shared" si="0"/>
        <v>199.77951439662502</v>
      </c>
      <c r="M8" s="16"/>
      <c r="N8" s="23"/>
      <c r="O8" s="10"/>
      <c r="P8" s="10"/>
      <c r="Q8" s="10"/>
      <c r="R8" s="3"/>
    </row>
    <row r="9" spans="1:18" ht="15" x14ac:dyDescent="0.2">
      <c r="A9" s="20">
        <v>25</v>
      </c>
      <c r="B9" s="20">
        <v>6</v>
      </c>
      <c r="C9" s="20">
        <v>4</v>
      </c>
      <c r="D9" s="20">
        <v>82</v>
      </c>
      <c r="E9" s="20">
        <v>85</v>
      </c>
      <c r="F9" s="16">
        <v>40378</v>
      </c>
      <c r="G9" s="14">
        <f t="shared" si="0"/>
        <v>32.045184716033347</v>
      </c>
      <c r="H9" s="14">
        <f t="shared" si="0"/>
        <v>24.120655735218513</v>
      </c>
      <c r="I9" s="14">
        <f t="shared" si="0"/>
        <v>26.136605362363817</v>
      </c>
      <c r="J9" s="14">
        <f t="shared" si="0"/>
        <v>339.59521071509147</v>
      </c>
      <c r="K9" s="14">
        <f t="shared" si="0"/>
        <v>202.2165706024345</v>
      </c>
    </row>
    <row r="10" spans="1:18" ht="15" x14ac:dyDescent="0.2">
      <c r="A10" s="20">
        <v>27</v>
      </c>
      <c r="B10" s="20">
        <v>68</v>
      </c>
      <c r="C10" s="20">
        <v>30</v>
      </c>
      <c r="D10" s="20">
        <v>280</v>
      </c>
      <c r="E10" s="20">
        <v>416</v>
      </c>
      <c r="F10" s="16">
        <v>40385</v>
      </c>
      <c r="G10" s="14">
        <f t="shared" ref="G10:G19" si="1">(A6*A7*A8*A9*A10)^(1/5)</f>
        <v>39.0872874047488</v>
      </c>
      <c r="H10" s="14">
        <f t="shared" ref="H10:H19" si="2">(B6*B7*B8*B9*B10)^(1/5)</f>
        <v>34.123584368441939</v>
      </c>
      <c r="I10" s="14">
        <f t="shared" ref="I10:I19" si="3">(C6*C7*C8*C9*C10)^(1/5)</f>
        <v>30.440222622509793</v>
      </c>
      <c r="J10" s="14">
        <f t="shared" ref="J10:J19" si="4">(D6*D7*D8*D9*D10)^(1/5)</f>
        <v>320.32210480629561</v>
      </c>
      <c r="K10" s="14">
        <f t="shared" ref="K10:K19" si="5">(E6*E7*E8*E9*E10)^(1/5)</f>
        <v>212.45097807938876</v>
      </c>
    </row>
    <row r="11" spans="1:18" ht="15" x14ac:dyDescent="0.2">
      <c r="A11" s="20">
        <v>12</v>
      </c>
      <c r="B11" s="20">
        <v>14</v>
      </c>
      <c r="C11" s="20">
        <v>9</v>
      </c>
      <c r="D11" s="20">
        <v>224</v>
      </c>
      <c r="E11" s="20">
        <v>140</v>
      </c>
      <c r="F11" s="16">
        <v>40392</v>
      </c>
      <c r="G11" s="14">
        <f t="shared" si="1"/>
        <v>22.843847264590547</v>
      </c>
      <c r="H11" s="14">
        <f t="shared" si="2"/>
        <v>21.687699991428637</v>
      </c>
      <c r="I11" s="14">
        <f t="shared" si="3"/>
        <v>17.01373003396079</v>
      </c>
      <c r="J11" s="14">
        <f t="shared" si="4"/>
        <v>256.52797366598821</v>
      </c>
      <c r="K11" s="14">
        <f t="shared" si="5"/>
        <v>211.25735769721146</v>
      </c>
    </row>
    <row r="12" spans="1:18" ht="15" x14ac:dyDescent="0.2">
      <c r="A12" s="20">
        <v>44</v>
      </c>
      <c r="B12" s="20">
        <v>14</v>
      </c>
      <c r="C12" s="20">
        <v>28</v>
      </c>
      <c r="D12" s="20">
        <v>376</v>
      </c>
      <c r="E12" s="20">
        <v>168</v>
      </c>
      <c r="F12" s="16">
        <v>40399</v>
      </c>
      <c r="G12" s="14">
        <f t="shared" si="1"/>
        <v>21.194529901570725</v>
      </c>
      <c r="H12" s="14">
        <f t="shared" si="2"/>
        <v>13.684013594474925</v>
      </c>
      <c r="I12" s="14">
        <f t="shared" si="3"/>
        <v>11.265399757109245</v>
      </c>
      <c r="J12" s="14">
        <f t="shared" si="4"/>
        <v>220.57399149528899</v>
      </c>
      <c r="K12" s="14">
        <f t="shared" si="5"/>
        <v>175.4671870523425</v>
      </c>
    </row>
    <row r="13" spans="1:18" ht="15" x14ac:dyDescent="0.2">
      <c r="A13" s="20">
        <v>50</v>
      </c>
      <c r="B13" s="20">
        <v>40</v>
      </c>
      <c r="C13" s="20">
        <v>65</v>
      </c>
      <c r="D13" s="20">
        <v>375</v>
      </c>
      <c r="E13" s="20">
        <v>480</v>
      </c>
      <c r="F13" s="16">
        <v>40406</v>
      </c>
      <c r="G13" s="14">
        <f t="shared" si="1"/>
        <v>28.195612930499653</v>
      </c>
      <c r="H13" s="14">
        <f t="shared" si="2"/>
        <v>19.998399743938553</v>
      </c>
      <c r="I13" s="14">
        <f t="shared" si="3"/>
        <v>18.142579244212207</v>
      </c>
      <c r="J13" s="14">
        <f t="shared" si="4"/>
        <v>235.55254611698604</v>
      </c>
      <c r="K13" s="14">
        <f t="shared" si="5"/>
        <v>209.04421916397067</v>
      </c>
    </row>
    <row r="14" spans="1:18" ht="15" x14ac:dyDescent="0.2">
      <c r="A14" s="20">
        <v>88</v>
      </c>
      <c r="B14" s="20">
        <v>90</v>
      </c>
      <c r="C14" s="20">
        <v>88</v>
      </c>
      <c r="D14" s="20">
        <v>40</v>
      </c>
      <c r="E14" s="20">
        <v>34</v>
      </c>
      <c r="F14" s="16"/>
      <c r="G14" s="14">
        <f t="shared" si="1"/>
        <v>36.265199643291631</v>
      </c>
      <c r="H14" s="14">
        <f t="shared" si="2"/>
        <v>34.372688076554205</v>
      </c>
      <c r="I14" s="14">
        <f t="shared" si="3"/>
        <v>33.66538340318079</v>
      </c>
      <c r="J14" s="14">
        <f t="shared" si="4"/>
        <v>204.05020279476307</v>
      </c>
      <c r="K14" s="14">
        <f t="shared" si="5"/>
        <v>174.04043515378393</v>
      </c>
    </row>
    <row r="15" spans="1:18" ht="15" x14ac:dyDescent="0.2">
      <c r="A15" s="20"/>
      <c r="B15" s="20"/>
      <c r="C15" s="20"/>
      <c r="D15" s="20"/>
      <c r="E15" s="20"/>
      <c r="F15" s="16"/>
      <c r="G15" s="14">
        <f t="shared" si="1"/>
        <v>0</v>
      </c>
      <c r="H15" s="14">
        <f t="shared" si="2"/>
        <v>0</v>
      </c>
      <c r="I15" s="14">
        <f t="shared" si="3"/>
        <v>0</v>
      </c>
      <c r="J15" s="14">
        <f t="shared" si="4"/>
        <v>0</v>
      </c>
      <c r="K15" s="14">
        <f t="shared" si="5"/>
        <v>0</v>
      </c>
    </row>
    <row r="16" spans="1:18" ht="15" x14ac:dyDescent="0.2">
      <c r="A16" s="20"/>
      <c r="B16" s="20"/>
      <c r="C16" s="20"/>
      <c r="D16" s="20"/>
      <c r="E16" s="20"/>
      <c r="F16" s="16"/>
      <c r="G16" s="14">
        <f t="shared" si="1"/>
        <v>0</v>
      </c>
      <c r="H16" s="14">
        <f t="shared" si="2"/>
        <v>0</v>
      </c>
      <c r="I16" s="14">
        <f t="shared" si="3"/>
        <v>0</v>
      </c>
      <c r="J16" s="14">
        <f t="shared" si="4"/>
        <v>0</v>
      </c>
      <c r="K16" s="14">
        <f t="shared" si="5"/>
        <v>0</v>
      </c>
    </row>
    <row r="17" spans="1:11" ht="15" x14ac:dyDescent="0.2">
      <c r="A17" s="20"/>
      <c r="B17" s="20"/>
      <c r="C17" s="20"/>
      <c r="D17" s="20"/>
      <c r="E17" s="20"/>
      <c r="F17" s="16"/>
      <c r="G17" s="14">
        <f t="shared" si="1"/>
        <v>0</v>
      </c>
      <c r="H17" s="14">
        <f t="shared" si="2"/>
        <v>0</v>
      </c>
      <c r="I17" s="14">
        <f t="shared" si="3"/>
        <v>0</v>
      </c>
      <c r="J17" s="14">
        <f t="shared" si="4"/>
        <v>0</v>
      </c>
      <c r="K17" s="14">
        <f t="shared" si="5"/>
        <v>0</v>
      </c>
    </row>
    <row r="18" spans="1:11" ht="15" x14ac:dyDescent="0.2">
      <c r="A18" s="20"/>
      <c r="B18" s="20"/>
      <c r="C18" s="20"/>
      <c r="D18" s="20"/>
      <c r="E18" s="20"/>
      <c r="F18" s="16"/>
      <c r="G18" s="14">
        <f t="shared" si="1"/>
        <v>0</v>
      </c>
      <c r="H18" s="14">
        <f t="shared" si="2"/>
        <v>0</v>
      </c>
      <c r="I18" s="14">
        <f t="shared" si="3"/>
        <v>0</v>
      </c>
      <c r="J18" s="14">
        <f t="shared" si="4"/>
        <v>0</v>
      </c>
      <c r="K18" s="14">
        <f t="shared" si="5"/>
        <v>0</v>
      </c>
    </row>
    <row r="19" spans="1:11" ht="15" x14ac:dyDescent="0.2">
      <c r="A19" s="20"/>
      <c r="B19" s="20"/>
      <c r="C19" s="20"/>
      <c r="D19" s="20"/>
      <c r="E19" s="20"/>
      <c r="F19" s="16"/>
      <c r="G19" s="14">
        <f t="shared" si="1"/>
        <v>0</v>
      </c>
      <c r="H19" s="14">
        <f t="shared" si="2"/>
        <v>0</v>
      </c>
      <c r="I19" s="14">
        <f t="shared" si="3"/>
        <v>0</v>
      </c>
      <c r="J19" s="14">
        <f t="shared" si="4"/>
        <v>0</v>
      </c>
      <c r="K19" s="14">
        <f t="shared" si="5"/>
        <v>0</v>
      </c>
    </row>
    <row r="20" spans="1:11" ht="15" x14ac:dyDescent="0.2">
      <c r="A20" s="20"/>
      <c r="B20" s="20"/>
      <c r="C20" s="20"/>
      <c r="D20" s="20"/>
      <c r="E20" s="20"/>
      <c r="F20" s="16"/>
      <c r="G20" s="14">
        <f>(A11*A12*A13*A14*A20)^(1/5)</f>
        <v>0</v>
      </c>
      <c r="H20" s="14">
        <f>(B11*B12*B13*B14*B20)^(1/5)</f>
        <v>0</v>
      </c>
      <c r="I20" s="14">
        <f>(C11*C12*C13*C14*C20)^(1/5)</f>
        <v>0</v>
      </c>
      <c r="J20" s="14">
        <f>(D11*D12*D13*D14*D20)^(1/5)</f>
        <v>0</v>
      </c>
      <c r="K20" s="14">
        <f>(E11*E12*E13*E14*E20)^(1/5)</f>
        <v>0</v>
      </c>
    </row>
    <row r="21" spans="1:11" ht="15" x14ac:dyDescent="0.2">
      <c r="A21" s="20"/>
      <c r="B21" s="20"/>
      <c r="C21" s="20"/>
      <c r="D21" s="20"/>
      <c r="E21" s="20"/>
      <c r="F21" s="16"/>
      <c r="G21" s="14">
        <f>(A12*A13*A14*A20*A21)^(1/5)</f>
        <v>0</v>
      </c>
      <c r="H21" s="14">
        <f>(B12*B13*B14*B20*B21)^(1/5)</f>
        <v>0</v>
      </c>
      <c r="I21" s="14">
        <f>(C12*C13*C14*C20*C21)^(1/5)</f>
        <v>0</v>
      </c>
      <c r="J21" s="14">
        <f>(D12*D13*D14*D20*D21)^(1/5)</f>
        <v>0</v>
      </c>
      <c r="K21" s="14">
        <f>(E12*E13*E14*E20*E21)^(1/5)</f>
        <v>0</v>
      </c>
    </row>
    <row r="22" spans="1:11" ht="15" x14ac:dyDescent="0.2">
      <c r="A22" s="20"/>
      <c r="B22" s="20"/>
      <c r="C22" s="20"/>
      <c r="D22" s="20"/>
      <c r="E22" s="20"/>
      <c r="F22" s="16"/>
      <c r="G22" s="14">
        <f>(A13*A14*A20*A21*A22)^(1/5)</f>
        <v>0</v>
      </c>
      <c r="H22" s="14">
        <f>(B13*B14*B20*B21*B22)^(1/5)</f>
        <v>0</v>
      </c>
      <c r="I22" s="14">
        <f>(C13*C14*C20*C21*C22)^(1/5)</f>
        <v>0</v>
      </c>
      <c r="J22" s="14">
        <f>(D13*D14*D20*D21*D22)^(1/5)</f>
        <v>0</v>
      </c>
      <c r="K22" s="14">
        <f>(E13*E14*E20*E21*E22)^(1/5)</f>
        <v>0</v>
      </c>
    </row>
    <row r="23" spans="1:11" ht="15" x14ac:dyDescent="0.2">
      <c r="A23" s="18"/>
      <c r="B23" s="18"/>
      <c r="C23" s="18"/>
      <c r="D23" s="18"/>
      <c r="E23" s="18"/>
      <c r="F23" s="16"/>
      <c r="G23" s="14">
        <f>(A10*A11*A12*A14*A23)^(1/5)</f>
        <v>0</v>
      </c>
      <c r="H23" s="14">
        <f>(B10*B11*B12*B14*B23)^(1/5)</f>
        <v>0</v>
      </c>
      <c r="I23" s="14">
        <f>(C10*C11*C12*C14*C23)^(1/5)</f>
        <v>0</v>
      </c>
      <c r="J23" s="14">
        <f>(D10*D11*D12*D14*D23)^(1/5)</f>
        <v>0</v>
      </c>
      <c r="K23" s="14">
        <f>(E10*E11*E12*E14*E23)^(1/5)</f>
        <v>0</v>
      </c>
    </row>
    <row r="24" spans="1:11" ht="15" x14ac:dyDescent="0.2">
      <c r="A24" s="18"/>
      <c r="B24" s="18"/>
      <c r="C24" s="18"/>
      <c r="D24" s="18"/>
      <c r="E24" s="18"/>
      <c r="F24" s="16"/>
      <c r="G24" s="14">
        <f>(A11*A12*A14*A23*A24)^(1/5)</f>
        <v>0</v>
      </c>
      <c r="H24" s="14">
        <f>(B11*B12*B14*B23*B24)^(1/5)</f>
        <v>0</v>
      </c>
      <c r="I24" s="14">
        <f>(C11*C12*C14*C23*C24)^(1/5)</f>
        <v>0</v>
      </c>
      <c r="J24" s="14">
        <f>(D11*D12*D14*D23*D24)^(1/5)</f>
        <v>0</v>
      </c>
      <c r="K24" s="14">
        <f>(E11*E12*E14*E23*E24)^(1/5)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6"/>
  <sheetViews>
    <sheetView workbookViewId="0">
      <selection activeCell="H34" sqref="H34"/>
    </sheetView>
  </sheetViews>
  <sheetFormatPr defaultRowHeight="12.75" x14ac:dyDescent="0.2"/>
  <cols>
    <col min="1" max="1" width="11.28515625" customWidth="1"/>
    <col min="2" max="3" width="10.7109375" bestFit="1" customWidth="1"/>
    <col min="4" max="5" width="14.28515625" bestFit="1" customWidth="1"/>
    <col min="6" max="6" width="16.5703125" bestFit="1" customWidth="1"/>
    <col min="7" max="9" width="10.7109375" bestFit="1" customWidth="1"/>
    <col min="10" max="11" width="14.28515625" bestFit="1" customWidth="1"/>
  </cols>
  <sheetData>
    <row r="2" spans="1:11" ht="15.75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11" t="s">
        <v>6</v>
      </c>
      <c r="G2" s="7" t="s">
        <v>0</v>
      </c>
      <c r="H2" s="7" t="s">
        <v>1</v>
      </c>
      <c r="I2" s="7" t="s">
        <v>2</v>
      </c>
      <c r="J2" s="7" t="s">
        <v>3</v>
      </c>
      <c r="K2" s="7" t="s">
        <v>4</v>
      </c>
    </row>
    <row r="3" spans="1:11" ht="15" x14ac:dyDescent="0.2">
      <c r="A3" s="18">
        <v>1</v>
      </c>
      <c r="B3" s="18">
        <v>1</v>
      </c>
      <c r="C3" s="18">
        <v>1</v>
      </c>
      <c r="D3" s="18">
        <v>2</v>
      </c>
      <c r="E3" s="18">
        <v>1</v>
      </c>
      <c r="F3" s="16">
        <v>39595</v>
      </c>
      <c r="G3" s="4"/>
      <c r="H3" s="4"/>
      <c r="I3" s="4"/>
      <c r="J3" s="4"/>
      <c r="K3" s="4"/>
    </row>
    <row r="4" spans="1:11" ht="15" x14ac:dyDescent="0.2">
      <c r="A4" s="18">
        <v>102</v>
      </c>
      <c r="B4" s="18">
        <v>152</v>
      </c>
      <c r="C4" s="18">
        <v>212</v>
      </c>
      <c r="D4" s="18">
        <v>3</v>
      </c>
      <c r="E4" s="18">
        <v>4</v>
      </c>
      <c r="F4" s="16">
        <v>39601</v>
      </c>
      <c r="G4" s="14">
        <f>(A3*A4)^(1/2)</f>
        <v>10.099504938362077</v>
      </c>
      <c r="H4" s="14">
        <f>(B3*B4)^(1/2)</f>
        <v>12.328828005937952</v>
      </c>
      <c r="I4" s="14">
        <f>(C3*C4)^(1/2)</f>
        <v>14.560219778561036</v>
      </c>
      <c r="J4" s="14">
        <f>(D3*D4)^(1/2)</f>
        <v>2.4494897427831779</v>
      </c>
      <c r="K4" s="14">
        <f>(E3*E4)^(1/2)</f>
        <v>2</v>
      </c>
    </row>
    <row r="5" spans="1:11" ht="15" x14ac:dyDescent="0.2">
      <c r="A5" s="18"/>
      <c r="B5" s="18"/>
      <c r="C5" s="18"/>
      <c r="D5" s="18"/>
      <c r="E5" s="18"/>
      <c r="F5" s="16"/>
      <c r="G5" s="14">
        <f>(A3*A4*A5)^(1/3)</f>
        <v>0</v>
      </c>
      <c r="H5" s="14">
        <f>(B3*B4*B5)^(1/3)</f>
        <v>0</v>
      </c>
      <c r="I5" s="14">
        <f>(C3*C4*C5)^(1/3)</f>
        <v>0</v>
      </c>
      <c r="J5" s="14">
        <f>(D3*D4*D5)^(1/3)</f>
        <v>0</v>
      </c>
      <c r="K5" s="14">
        <f>(E3*E4*E5)^(1/3)</f>
        <v>0</v>
      </c>
    </row>
    <row r="6" spans="1:11" ht="15" x14ac:dyDescent="0.2">
      <c r="A6" s="18"/>
      <c r="B6" s="18"/>
      <c r="C6" s="18"/>
      <c r="D6" s="18"/>
      <c r="E6" s="18"/>
      <c r="F6" s="16"/>
      <c r="G6" s="14">
        <f>(A3*A4*A5*A6)^(1/4)</f>
        <v>0</v>
      </c>
      <c r="H6" s="14">
        <f>(B3*B4*B5*B6)^(1/4)</f>
        <v>0</v>
      </c>
      <c r="I6" s="14">
        <f>(C3*C4*C5*C6)^(1/4)</f>
        <v>0</v>
      </c>
      <c r="J6" s="14">
        <f>(D3*D4*D5*D6)^(1/4)</f>
        <v>0</v>
      </c>
      <c r="K6" s="14">
        <f>(E3*E4*E5*E6)^(1/4)</f>
        <v>0</v>
      </c>
    </row>
    <row r="7" spans="1:11" ht="15" x14ac:dyDescent="0.2">
      <c r="A7" s="19"/>
      <c r="B7" s="19"/>
      <c r="C7" s="19"/>
      <c r="D7" s="19"/>
      <c r="E7" s="19"/>
      <c r="F7" s="16"/>
      <c r="G7" s="15">
        <f>(A3*A4*A5*A6*A7)^(1/5)</f>
        <v>0</v>
      </c>
      <c r="H7" s="15">
        <f>(B3*B4*B5*B6*B7)^(1/5)</f>
        <v>0</v>
      </c>
      <c r="I7" s="15">
        <f>(C3*C4*C5*C6*C7)^(1/5)</f>
        <v>0</v>
      </c>
      <c r="J7" s="15">
        <f>(D3*D4*D5*D6*D7)^(1/5)</f>
        <v>0</v>
      </c>
      <c r="K7" s="15">
        <f>(E3*E4*E5*E6*E7)^(1/5)</f>
        <v>0</v>
      </c>
    </row>
    <row r="8" spans="1:11" ht="15" x14ac:dyDescent="0.2">
      <c r="A8" s="18"/>
      <c r="B8" s="18"/>
      <c r="C8" s="18"/>
      <c r="D8" s="18"/>
      <c r="E8" s="18"/>
      <c r="F8" s="16"/>
      <c r="G8" s="14">
        <f>(A4*A5*A6*A7*A8)^(1/5)</f>
        <v>0</v>
      </c>
      <c r="H8" s="14">
        <f t="shared" ref="H8:K16" si="0">(B4*B5*B6*B7*B8)^(1/5)</f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</row>
    <row r="9" spans="1:11" ht="15" x14ac:dyDescent="0.2">
      <c r="A9" s="18"/>
      <c r="B9" s="18"/>
      <c r="C9" s="18"/>
      <c r="D9" s="18"/>
      <c r="E9" s="18"/>
      <c r="F9" s="16"/>
      <c r="G9" s="14">
        <f t="shared" ref="G9:G16" si="1">(A5*A6*A7*A8*A9)^(1/5)</f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</row>
    <row r="10" spans="1:11" ht="15" x14ac:dyDescent="0.2">
      <c r="A10" s="18"/>
      <c r="B10" s="18"/>
      <c r="C10" s="18"/>
      <c r="D10" s="18"/>
      <c r="E10" s="18"/>
      <c r="F10" s="16"/>
      <c r="G10" s="14">
        <f t="shared" si="1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1" ht="15" x14ac:dyDescent="0.2">
      <c r="A11" s="18"/>
      <c r="B11" s="18"/>
      <c r="C11" s="18"/>
      <c r="D11" s="18"/>
      <c r="E11" s="18"/>
      <c r="F11" s="16"/>
      <c r="G11" s="14">
        <f t="shared" si="1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</row>
    <row r="12" spans="1:11" ht="15" x14ac:dyDescent="0.2">
      <c r="A12" s="18"/>
      <c r="B12" s="18"/>
      <c r="C12" s="18"/>
      <c r="D12" s="18"/>
      <c r="E12" s="18"/>
      <c r="F12" s="16"/>
      <c r="G12" s="14">
        <f t="shared" si="1"/>
        <v>0</v>
      </c>
      <c r="H12" s="14">
        <f t="shared" si="0"/>
        <v>0</v>
      </c>
      <c r="I12" s="14">
        <f t="shared" si="0"/>
        <v>0</v>
      </c>
      <c r="J12" s="14">
        <f t="shared" si="0"/>
        <v>0</v>
      </c>
      <c r="K12" s="14">
        <f t="shared" si="0"/>
        <v>0</v>
      </c>
    </row>
    <row r="13" spans="1:11" ht="15" x14ac:dyDescent="0.2">
      <c r="A13" s="18"/>
      <c r="B13" s="18"/>
      <c r="C13" s="18"/>
      <c r="D13" s="18"/>
      <c r="E13" s="18"/>
      <c r="F13" s="16"/>
      <c r="G13" s="14">
        <f t="shared" si="1"/>
        <v>0</v>
      </c>
      <c r="H13" s="14">
        <f t="shared" si="0"/>
        <v>0</v>
      </c>
      <c r="I13" s="14">
        <f t="shared" si="0"/>
        <v>0</v>
      </c>
      <c r="J13" s="14">
        <f t="shared" si="0"/>
        <v>0</v>
      </c>
      <c r="K13" s="14">
        <f t="shared" si="0"/>
        <v>0</v>
      </c>
    </row>
    <row r="14" spans="1:11" ht="15" x14ac:dyDescent="0.2">
      <c r="A14" s="18"/>
      <c r="B14" s="18"/>
      <c r="C14" s="18"/>
      <c r="D14" s="18"/>
      <c r="E14" s="18"/>
      <c r="F14" s="16"/>
      <c r="G14" s="14">
        <f t="shared" si="1"/>
        <v>0</v>
      </c>
      <c r="H14" s="14">
        <f t="shared" si="0"/>
        <v>0</v>
      </c>
      <c r="I14" s="14">
        <f t="shared" si="0"/>
        <v>0</v>
      </c>
      <c r="J14" s="14">
        <f t="shared" si="0"/>
        <v>0</v>
      </c>
      <c r="K14" s="14">
        <f t="shared" si="0"/>
        <v>0</v>
      </c>
    </row>
    <row r="15" spans="1:11" ht="15" x14ac:dyDescent="0.2">
      <c r="A15" s="18"/>
      <c r="B15" s="18"/>
      <c r="C15" s="18"/>
      <c r="D15" s="18"/>
      <c r="E15" s="18"/>
      <c r="F15" s="16"/>
      <c r="G15" s="14">
        <f t="shared" si="1"/>
        <v>0</v>
      </c>
      <c r="H15" s="14">
        <f t="shared" si="0"/>
        <v>0</v>
      </c>
      <c r="I15" s="14">
        <f t="shared" si="0"/>
        <v>0</v>
      </c>
      <c r="J15" s="14">
        <f t="shared" si="0"/>
        <v>0</v>
      </c>
      <c r="K15" s="14">
        <f t="shared" si="0"/>
        <v>0</v>
      </c>
    </row>
    <row r="16" spans="1:11" ht="15" x14ac:dyDescent="0.2">
      <c r="A16" s="18"/>
      <c r="B16" s="18"/>
      <c r="C16" s="18"/>
      <c r="D16" s="18"/>
      <c r="E16" s="18"/>
      <c r="F16" s="16"/>
      <c r="G16" s="14">
        <f t="shared" si="1"/>
        <v>0</v>
      </c>
      <c r="H16" s="14">
        <f t="shared" si="0"/>
        <v>0</v>
      </c>
      <c r="I16" s="14">
        <f t="shared" si="0"/>
        <v>0</v>
      </c>
      <c r="J16" s="14">
        <f t="shared" si="0"/>
        <v>0</v>
      </c>
      <c r="K16" s="14">
        <f t="shared" si="0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17"/>
  <sheetViews>
    <sheetView workbookViewId="0">
      <selection activeCell="A19" sqref="A19:K33"/>
    </sheetView>
  </sheetViews>
  <sheetFormatPr defaultRowHeight="12.75" x14ac:dyDescent="0.2"/>
  <cols>
    <col min="1" max="1" width="11.28515625" customWidth="1"/>
    <col min="2" max="3" width="10.7109375" bestFit="1" customWidth="1"/>
    <col min="4" max="5" width="14.28515625" bestFit="1" customWidth="1"/>
    <col min="6" max="6" width="16.5703125" bestFit="1" customWidth="1"/>
    <col min="7" max="9" width="10.7109375" bestFit="1" customWidth="1"/>
    <col min="10" max="11" width="14.28515625" bestFit="1" customWidth="1"/>
  </cols>
  <sheetData>
    <row r="1" spans="1:11" ht="23.25" x14ac:dyDescent="0.35">
      <c r="A1" s="17" t="s">
        <v>11</v>
      </c>
      <c r="G1" s="17" t="s">
        <v>10</v>
      </c>
    </row>
    <row r="3" spans="1:11" ht="15.75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11" t="s">
        <v>6</v>
      </c>
      <c r="G3" s="7" t="s">
        <v>0</v>
      </c>
      <c r="H3" s="7" t="s">
        <v>1</v>
      </c>
      <c r="I3" s="7" t="s">
        <v>2</v>
      </c>
      <c r="J3" s="7" t="s">
        <v>3</v>
      </c>
      <c r="K3" s="7" t="s">
        <v>4</v>
      </c>
    </row>
    <row r="4" spans="1:11" ht="15" x14ac:dyDescent="0.2">
      <c r="A4" s="18">
        <v>2</v>
      </c>
      <c r="B4" s="18">
        <v>1</v>
      </c>
      <c r="C4" s="18">
        <v>6</v>
      </c>
      <c r="D4" s="18">
        <v>24</v>
      </c>
      <c r="E4" s="18">
        <v>6</v>
      </c>
      <c r="F4" s="16">
        <v>39231</v>
      </c>
      <c r="G4" s="4"/>
      <c r="H4" s="4"/>
      <c r="I4" s="4"/>
      <c r="J4" s="4"/>
      <c r="K4" s="4"/>
    </row>
    <row r="5" spans="1:11" ht="15" x14ac:dyDescent="0.2">
      <c r="A5" s="18">
        <v>9</v>
      </c>
      <c r="B5" s="18">
        <v>5</v>
      </c>
      <c r="C5" s="18">
        <v>6</v>
      </c>
      <c r="D5" s="18">
        <v>10</v>
      </c>
      <c r="E5" s="18">
        <v>8</v>
      </c>
      <c r="F5" s="16">
        <v>39237</v>
      </c>
      <c r="G5" s="14">
        <f>(A4*A5)^(1/2)</f>
        <v>4.2426406871192848</v>
      </c>
      <c r="H5" s="14">
        <f>(B4*B5)^(1/2)</f>
        <v>2.2360679774997898</v>
      </c>
      <c r="I5" s="14">
        <f>(C4*C5)^(1/2)</f>
        <v>6</v>
      </c>
      <c r="J5" s="14">
        <f>(D4*D5)^(1/2)</f>
        <v>15.491933384829668</v>
      </c>
      <c r="K5" s="14">
        <f>(E4*E5)^(1/2)</f>
        <v>6.9282032302755088</v>
      </c>
    </row>
    <row r="6" spans="1:11" ht="15" x14ac:dyDescent="0.2">
      <c r="A6" s="18">
        <v>1</v>
      </c>
      <c r="B6" s="18">
        <v>9</v>
      </c>
      <c r="C6" s="18">
        <v>5</v>
      </c>
      <c r="D6" s="18">
        <v>8</v>
      </c>
      <c r="E6" s="18">
        <v>1</v>
      </c>
      <c r="F6" s="16">
        <v>39244</v>
      </c>
      <c r="G6" s="14">
        <f>(A4*A5*A6)^(1/3)</f>
        <v>2.6207413942088964</v>
      </c>
      <c r="H6" s="14">
        <f>(B4*B5*B6)^(1/3)</f>
        <v>3.5568933044900626</v>
      </c>
      <c r="I6" s="14">
        <f>(C4*C5*C6)^(1/3)</f>
        <v>5.6462161732861711</v>
      </c>
      <c r="J6" s="14">
        <f>(D4*D5*D6)^(1/3)</f>
        <v>12.428930023815434</v>
      </c>
      <c r="K6" s="14">
        <f>(E4*E5*E6)^(1/3)</f>
        <v>3.6342411856642789</v>
      </c>
    </row>
    <row r="7" spans="1:11" ht="15" x14ac:dyDescent="0.2">
      <c r="A7" s="18">
        <v>5</v>
      </c>
      <c r="B7" s="18">
        <v>6</v>
      </c>
      <c r="C7" s="18">
        <v>2</v>
      </c>
      <c r="D7" s="18">
        <v>5</v>
      </c>
      <c r="E7" s="18">
        <v>4</v>
      </c>
      <c r="F7" s="16">
        <v>39251</v>
      </c>
      <c r="G7" s="14">
        <f>(A4*A5*A6*A7)^(1/4)</f>
        <v>3.0800702882410227</v>
      </c>
      <c r="H7" s="14">
        <f>(B4*B5*B6*B7)^(1/4)</f>
        <v>4.0536004644211037</v>
      </c>
      <c r="I7" s="14">
        <f>(C4*C5*C6*C7)^(1/4)</f>
        <v>4.3558771746928633</v>
      </c>
      <c r="J7" s="14">
        <f>(D4*D5*D6*D7)^(1/4)</f>
        <v>9.8984640076795323</v>
      </c>
      <c r="K7" s="14">
        <f>(E4*E5*E6*E7)^(1/4)</f>
        <v>3.7224194364083982</v>
      </c>
    </row>
    <row r="8" spans="1:11" ht="15" x14ac:dyDescent="0.2">
      <c r="A8" s="19">
        <v>8</v>
      </c>
      <c r="B8" s="19">
        <v>14</v>
      </c>
      <c r="C8" s="19">
        <v>12</v>
      </c>
      <c r="D8" s="19">
        <v>4</v>
      </c>
      <c r="E8" s="19">
        <v>11</v>
      </c>
      <c r="F8" s="16">
        <v>39258</v>
      </c>
      <c r="G8" s="15">
        <f>(A4*A5*A6*A7*A8)^(1/5)</f>
        <v>3.7279192731913522</v>
      </c>
      <c r="H8" s="15">
        <f>(B4*B5*B6*B7*B8)^(1/5)</f>
        <v>5.1939571210173856</v>
      </c>
      <c r="I8" s="15">
        <f>(C4*C5*C6*C7*C8)^(1/5)</f>
        <v>5.3345372167931995</v>
      </c>
      <c r="J8" s="15">
        <f>(D4*D5*D6*D7*D8)^(1/5)</f>
        <v>8.2578358346667358</v>
      </c>
      <c r="K8" s="15">
        <f>(E4*E5*E6*E7*E8)^(1/5)</f>
        <v>4.6231584974600581</v>
      </c>
    </row>
    <row r="9" spans="1:11" ht="15" x14ac:dyDescent="0.2">
      <c r="A9" s="18">
        <v>5</v>
      </c>
      <c r="B9" s="18">
        <v>7</v>
      </c>
      <c r="C9" s="18">
        <v>17</v>
      </c>
      <c r="D9" s="18">
        <v>1</v>
      </c>
      <c r="E9" s="18">
        <v>1</v>
      </c>
      <c r="F9" s="16">
        <v>39265</v>
      </c>
      <c r="G9" s="14">
        <f>(A5*A6*A7*A8*A9)^(1/5)</f>
        <v>4.4776949269404307</v>
      </c>
      <c r="H9" s="14">
        <f t="shared" ref="H9:K17" si="0">(B5*B6*B7*B8*B9)^(1/5)</f>
        <v>7.665102521670363</v>
      </c>
      <c r="I9" s="14">
        <f t="shared" si="0"/>
        <v>6.569862548606844</v>
      </c>
      <c r="J9" s="14">
        <f t="shared" si="0"/>
        <v>4.3734482957731124</v>
      </c>
      <c r="K9" s="14">
        <f t="shared" si="0"/>
        <v>3.2307885324043562</v>
      </c>
    </row>
    <row r="10" spans="1:11" ht="15" x14ac:dyDescent="0.2">
      <c r="A10" s="18">
        <v>12</v>
      </c>
      <c r="B10" s="18">
        <v>14</v>
      </c>
      <c r="C10" s="18">
        <v>15</v>
      </c>
      <c r="D10" s="18">
        <v>49</v>
      </c>
      <c r="E10" s="18">
        <v>37</v>
      </c>
      <c r="F10" s="16">
        <v>39272</v>
      </c>
      <c r="G10" s="14">
        <f t="shared" ref="G10:G17" si="1">(A6*A7*A8*A9*A10)^(1/5)</f>
        <v>4.7428812195586243</v>
      </c>
      <c r="H10" s="14">
        <f t="shared" si="0"/>
        <v>9.4178024044149335</v>
      </c>
      <c r="I10" s="14">
        <f t="shared" si="0"/>
        <v>7.8912224350311995</v>
      </c>
      <c r="J10" s="14">
        <f t="shared" si="0"/>
        <v>6.0098441874916624</v>
      </c>
      <c r="K10" s="14">
        <f t="shared" si="0"/>
        <v>4.388649326793316</v>
      </c>
    </row>
    <row r="11" spans="1:11" ht="15" x14ac:dyDescent="0.2">
      <c r="A11" s="18">
        <v>2</v>
      </c>
      <c r="B11" s="18">
        <v>11</v>
      </c>
      <c r="C11" s="18">
        <v>4</v>
      </c>
      <c r="D11" s="18">
        <v>10</v>
      </c>
      <c r="E11" s="18">
        <v>10</v>
      </c>
      <c r="F11" s="16">
        <v>39280</v>
      </c>
      <c r="G11" s="14">
        <f t="shared" si="1"/>
        <v>5.4481398548533226</v>
      </c>
      <c r="H11" s="14">
        <f t="shared" si="0"/>
        <v>9.8034651514537465</v>
      </c>
      <c r="I11" s="14">
        <f t="shared" si="0"/>
        <v>7.5467903021413116</v>
      </c>
      <c r="J11" s="14">
        <f t="shared" si="0"/>
        <v>6.284130787352046</v>
      </c>
      <c r="K11" s="14">
        <f t="shared" si="0"/>
        <v>6.9555404421337759</v>
      </c>
    </row>
    <row r="12" spans="1:11" ht="15" x14ac:dyDescent="0.2">
      <c r="A12" s="18">
        <v>4</v>
      </c>
      <c r="B12" s="18">
        <v>10</v>
      </c>
      <c r="C12" s="18">
        <v>8</v>
      </c>
      <c r="D12" s="18">
        <v>19</v>
      </c>
      <c r="E12" s="18">
        <v>18</v>
      </c>
      <c r="F12" s="16">
        <v>39286</v>
      </c>
      <c r="G12" s="14">
        <f t="shared" si="1"/>
        <v>5.2103421693947034</v>
      </c>
      <c r="H12" s="14">
        <f t="shared" si="0"/>
        <v>10.857988048957671</v>
      </c>
      <c r="I12" s="14">
        <f t="shared" si="0"/>
        <v>9.9580495046196216</v>
      </c>
      <c r="J12" s="14">
        <f t="shared" si="0"/>
        <v>8.2073307293183078</v>
      </c>
      <c r="K12" s="14">
        <f t="shared" si="0"/>
        <v>9.3966571836367283</v>
      </c>
    </row>
    <row r="13" spans="1:11" ht="15" x14ac:dyDescent="0.2">
      <c r="A13" s="18">
        <v>10</v>
      </c>
      <c r="B13" s="18">
        <v>4</v>
      </c>
      <c r="C13" s="18">
        <v>9</v>
      </c>
      <c r="D13" s="18">
        <v>18</v>
      </c>
      <c r="E13" s="18">
        <v>19</v>
      </c>
      <c r="F13" s="16">
        <v>39293</v>
      </c>
      <c r="G13" s="14">
        <f t="shared" si="1"/>
        <v>5.4481398548533226</v>
      </c>
      <c r="H13" s="14">
        <f t="shared" si="0"/>
        <v>8.4515380378233207</v>
      </c>
      <c r="I13" s="14">
        <f t="shared" si="0"/>
        <v>9.401270174167772</v>
      </c>
      <c r="J13" s="14">
        <f t="shared" si="0"/>
        <v>11.087775838231279</v>
      </c>
      <c r="K13" s="14">
        <f t="shared" si="0"/>
        <v>10.482034047270519</v>
      </c>
    </row>
    <row r="14" spans="1:11" ht="15" x14ac:dyDescent="0.2">
      <c r="A14" s="18">
        <v>23</v>
      </c>
      <c r="B14" s="18">
        <v>13</v>
      </c>
      <c r="C14" s="18">
        <v>17</v>
      </c>
      <c r="D14" s="18">
        <v>8</v>
      </c>
      <c r="E14" s="18">
        <v>6</v>
      </c>
      <c r="F14" s="16">
        <v>39300</v>
      </c>
      <c r="G14" s="14">
        <f t="shared" si="1"/>
        <v>7.3926443572239098</v>
      </c>
      <c r="H14" s="14">
        <f t="shared" si="0"/>
        <v>9.5654369382766777</v>
      </c>
      <c r="I14" s="14">
        <f t="shared" si="0"/>
        <v>9.401270174167772</v>
      </c>
      <c r="J14" s="14">
        <f t="shared" si="0"/>
        <v>16.805925523760866</v>
      </c>
      <c r="K14" s="14">
        <f t="shared" si="0"/>
        <v>14.999466628736698</v>
      </c>
    </row>
    <row r="15" spans="1:11" ht="15" x14ac:dyDescent="0.2">
      <c r="A15" s="18">
        <v>6</v>
      </c>
      <c r="B15" s="18">
        <v>7</v>
      </c>
      <c r="C15" s="18">
        <v>15</v>
      </c>
      <c r="D15" s="18">
        <v>17</v>
      </c>
      <c r="E15" s="18">
        <v>19</v>
      </c>
      <c r="F15" s="16">
        <v>39307</v>
      </c>
      <c r="G15" s="14">
        <f t="shared" si="1"/>
        <v>6.4356707094291909</v>
      </c>
      <c r="H15" s="14">
        <f t="shared" si="0"/>
        <v>8.3271965147903142</v>
      </c>
      <c r="I15" s="14">
        <f t="shared" si="0"/>
        <v>9.401270174167772</v>
      </c>
      <c r="J15" s="14">
        <f t="shared" si="0"/>
        <v>13.599188789859278</v>
      </c>
      <c r="K15" s="14">
        <f t="shared" si="0"/>
        <v>13.127625882306072</v>
      </c>
    </row>
    <row r="16" spans="1:11" ht="15" x14ac:dyDescent="0.2">
      <c r="A16" s="18">
        <v>129</v>
      </c>
      <c r="B16" s="18">
        <v>51</v>
      </c>
      <c r="C16" s="18">
        <v>46</v>
      </c>
      <c r="D16" s="18">
        <v>64</v>
      </c>
      <c r="E16" s="18">
        <v>51</v>
      </c>
      <c r="F16" s="16">
        <v>39315</v>
      </c>
      <c r="G16" s="14">
        <f t="shared" si="1"/>
        <v>14.808318870840251</v>
      </c>
      <c r="H16" s="14">
        <f t="shared" si="0"/>
        <v>11.317078072712546</v>
      </c>
      <c r="I16" s="14">
        <f t="shared" si="0"/>
        <v>15.322375516761127</v>
      </c>
      <c r="J16" s="14">
        <f t="shared" si="0"/>
        <v>19.712830954807394</v>
      </c>
      <c r="K16" s="14">
        <f t="shared" si="0"/>
        <v>18.18445237055942</v>
      </c>
    </row>
    <row r="17" spans="1:11" ht="15" x14ac:dyDescent="0.2">
      <c r="A17" s="18">
        <v>40</v>
      </c>
      <c r="B17" s="18">
        <v>18</v>
      </c>
      <c r="C17" s="18">
        <v>74</v>
      </c>
      <c r="D17" s="18">
        <v>43</v>
      </c>
      <c r="E17" s="18">
        <v>64</v>
      </c>
      <c r="F17" s="16">
        <v>39321</v>
      </c>
      <c r="G17" s="14">
        <f t="shared" si="1"/>
        <v>23.469603770188154</v>
      </c>
      <c r="H17" s="14">
        <f t="shared" si="0"/>
        <v>12.728839574409065</v>
      </c>
      <c r="I17" s="14">
        <f t="shared" si="0"/>
        <v>23.908616630549908</v>
      </c>
      <c r="J17" s="14">
        <f t="shared" si="0"/>
        <v>23.210899364324071</v>
      </c>
      <c r="K17" s="14">
        <f t="shared" si="0"/>
        <v>23.435904546454871</v>
      </c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"/>
  <sheetViews>
    <sheetView workbookViewId="0">
      <selection activeCell="B25" sqref="A25:B25"/>
    </sheetView>
  </sheetViews>
  <sheetFormatPr defaultRowHeight="12.75" x14ac:dyDescent="0.2"/>
  <cols>
    <col min="1" max="3" width="11.28515625" customWidth="1"/>
    <col min="4" max="5" width="14.5703125" customWidth="1"/>
    <col min="6" max="6" width="12.7109375" bestFit="1" customWidth="1"/>
    <col min="9" max="9" width="9.42578125" customWidth="1"/>
    <col min="10" max="10" width="12.7109375" bestFit="1" customWidth="1"/>
  </cols>
  <sheetData>
    <row r="1" spans="1:12" ht="15.75" x14ac:dyDescent="0.25">
      <c r="A1" s="2" t="s">
        <v>5</v>
      </c>
    </row>
    <row r="3" spans="1:12" s="8" customFormat="1" ht="15.75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8" t="s">
        <v>6</v>
      </c>
      <c r="I3" s="11"/>
      <c r="J3" s="11"/>
    </row>
    <row r="4" spans="1:12" ht="15" x14ac:dyDescent="0.2">
      <c r="A4" s="4">
        <v>3</v>
      </c>
      <c r="B4" s="4">
        <v>3</v>
      </c>
      <c r="C4" s="4">
        <v>4</v>
      </c>
      <c r="D4" s="4">
        <v>11</v>
      </c>
      <c r="E4" s="4">
        <v>23</v>
      </c>
      <c r="F4" s="9">
        <v>38937</v>
      </c>
      <c r="I4" s="12"/>
      <c r="J4" s="12"/>
    </row>
    <row r="5" spans="1:12" ht="15" x14ac:dyDescent="0.2">
      <c r="A5" s="4">
        <v>26</v>
      </c>
      <c r="B5" s="4">
        <v>13</v>
      </c>
      <c r="C5" s="4">
        <v>21</v>
      </c>
      <c r="D5" s="4">
        <v>9</v>
      </c>
      <c r="E5" s="4">
        <v>5</v>
      </c>
      <c r="F5" s="9">
        <v>38944</v>
      </c>
      <c r="I5" s="12"/>
      <c r="J5" s="12"/>
    </row>
    <row r="6" spans="1:12" ht="15" x14ac:dyDescent="0.2">
      <c r="A6" s="4">
        <v>1</v>
      </c>
      <c r="B6" s="4">
        <v>5</v>
      </c>
      <c r="C6" s="4">
        <v>2</v>
      </c>
      <c r="D6" s="4">
        <v>6</v>
      </c>
      <c r="E6" s="4">
        <v>6</v>
      </c>
      <c r="F6" s="9">
        <v>38951</v>
      </c>
      <c r="I6" s="12"/>
      <c r="J6" s="12"/>
    </row>
    <row r="7" spans="1:12" ht="15" x14ac:dyDescent="0.2">
      <c r="A7" s="4">
        <v>53</v>
      </c>
      <c r="B7" s="4">
        <v>127</v>
      </c>
      <c r="C7" s="4">
        <v>110</v>
      </c>
      <c r="D7" s="4">
        <v>7</v>
      </c>
      <c r="E7" s="4">
        <v>13</v>
      </c>
      <c r="F7" s="9">
        <v>38959</v>
      </c>
      <c r="I7" s="12"/>
      <c r="J7" s="12"/>
    </row>
    <row r="8" spans="1:12" ht="15" x14ac:dyDescent="0.2">
      <c r="A8" s="5">
        <v>3</v>
      </c>
      <c r="B8" s="5">
        <v>4</v>
      </c>
      <c r="C8" s="5">
        <v>5</v>
      </c>
      <c r="D8" s="5">
        <v>53</v>
      </c>
      <c r="E8" s="5">
        <v>13</v>
      </c>
      <c r="F8" s="9">
        <v>38930</v>
      </c>
      <c r="I8" s="12"/>
      <c r="J8" s="12"/>
    </row>
    <row r="9" spans="1:12" s="3" customFormat="1" ht="15" x14ac:dyDescent="0.2">
      <c r="A9" s="6">
        <f>(A4*A5*A6*A7*A8)^(1/5)</f>
        <v>6.5871620166573788</v>
      </c>
      <c r="B9" s="6">
        <f>(B4*B5*B6*B7*B8)^(1/5)</f>
        <v>9.9811289106774801</v>
      </c>
      <c r="C9" s="6">
        <f>(C4*C5*C6*C7*C8)^(1/5)</f>
        <v>9.8431565923404278</v>
      </c>
      <c r="D9" s="6">
        <f>(D4*D5*D6*D7*D8)^(1/5)</f>
        <v>11.712027162209804</v>
      </c>
      <c r="E9" s="6">
        <f>(E4*E5*E6*E7*E8)^(1/5)</f>
        <v>10.312101025776949</v>
      </c>
      <c r="F9" s="10"/>
      <c r="I9" s="6"/>
      <c r="J9" s="6"/>
    </row>
    <row r="14" spans="1:12" x14ac:dyDescent="0.2">
      <c r="A14" s="13" t="s">
        <v>7</v>
      </c>
      <c r="B14" s="13"/>
      <c r="C14" s="13"/>
      <c r="D14" s="13"/>
    </row>
    <row r="15" spans="1:12" x14ac:dyDescent="0.2">
      <c r="A15" s="13" t="s">
        <v>8</v>
      </c>
      <c r="B15" s="13"/>
      <c r="C15" s="13"/>
      <c r="D15" s="13"/>
      <c r="L15" s="1"/>
    </row>
    <row r="16" spans="1:12" x14ac:dyDescent="0.2">
      <c r="A16" s="13" t="s">
        <v>9</v>
      </c>
      <c r="B16" s="13"/>
      <c r="C16" s="13"/>
      <c r="D16" s="1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5157-0034-4BE6-8EC3-0A965A415C63}">
  <dimension ref="A1:T45"/>
  <sheetViews>
    <sheetView topLeftCell="I38" workbookViewId="0">
      <selection activeCell="G13" sqref="G13"/>
    </sheetView>
  </sheetViews>
  <sheetFormatPr defaultRowHeight="12.75" x14ac:dyDescent="0.2"/>
  <cols>
    <col min="5" max="5" width="14.7109375" customWidth="1"/>
    <col min="6" max="6" width="11.42578125" customWidth="1"/>
    <col min="7" max="7" width="12.5703125" customWidth="1"/>
    <col min="8" max="8" width="11.5703125" customWidth="1"/>
    <col min="9" max="9" width="59.28515625" customWidth="1"/>
    <col min="10" max="10" width="14.7109375" customWidth="1"/>
    <col min="11" max="11" width="13.7109375" customWidth="1"/>
  </cols>
  <sheetData>
    <row r="1" spans="1:20" ht="18.75" x14ac:dyDescent="0.3">
      <c r="A1" s="35"/>
      <c r="B1" s="36" t="s">
        <v>124</v>
      </c>
      <c r="C1" s="25"/>
      <c r="D1" s="25"/>
      <c r="E1" s="25"/>
      <c r="F1" s="25"/>
      <c r="G1" s="25"/>
      <c r="H1" s="25"/>
      <c r="I1" s="3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15.75" x14ac:dyDescent="0.25">
      <c r="A2" s="34"/>
      <c r="B2" s="26"/>
      <c r="C2" s="26"/>
      <c r="D2" s="26"/>
      <c r="E2" s="26"/>
      <c r="F2" s="26"/>
      <c r="G2" s="26"/>
      <c r="H2" s="26"/>
      <c r="I2" s="34"/>
      <c r="J2" s="25"/>
      <c r="K2" s="25"/>
      <c r="L2" s="26"/>
      <c r="M2" s="26"/>
      <c r="N2" s="26"/>
      <c r="O2" s="26"/>
      <c r="P2" s="26"/>
      <c r="Q2" s="26"/>
      <c r="R2" s="26"/>
      <c r="S2" s="26"/>
      <c r="T2" s="26"/>
    </row>
    <row r="3" spans="1:20" ht="16.5" thickBot="1" x14ac:dyDescent="0.3">
      <c r="A3" s="295"/>
      <c r="B3" s="296" t="s">
        <v>82</v>
      </c>
      <c r="C3" s="297"/>
      <c r="D3" s="297"/>
      <c r="E3" s="297"/>
      <c r="F3" s="296" t="s">
        <v>46</v>
      </c>
      <c r="G3" s="297"/>
      <c r="H3" s="297"/>
      <c r="I3" s="295"/>
      <c r="J3" s="296" t="s">
        <v>45</v>
      </c>
      <c r="K3" s="296"/>
      <c r="L3" s="297"/>
      <c r="M3" s="297"/>
      <c r="N3" s="297"/>
      <c r="O3" s="297"/>
      <c r="P3" s="297"/>
      <c r="Q3" s="297"/>
      <c r="R3" s="297"/>
      <c r="S3" s="297"/>
      <c r="T3" s="29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335" t="s">
        <v>6</v>
      </c>
      <c r="F4" s="141" t="s">
        <v>17</v>
      </c>
      <c r="G4" s="142" t="s">
        <v>18</v>
      </c>
      <c r="H4" s="343" t="s">
        <v>19</v>
      </c>
      <c r="I4" s="350"/>
      <c r="J4" s="347" t="s">
        <v>41</v>
      </c>
      <c r="K4" s="41" t="s">
        <v>39</v>
      </c>
      <c r="L4" s="26"/>
      <c r="M4" s="26"/>
      <c r="N4" s="26"/>
      <c r="O4" s="26"/>
      <c r="P4" s="26"/>
      <c r="Q4" s="26"/>
      <c r="R4" s="26"/>
      <c r="S4" s="26"/>
      <c r="T4" s="26"/>
    </row>
    <row r="5" spans="1:20" ht="15.75" x14ac:dyDescent="0.25">
      <c r="A5" s="321" t="s">
        <v>23</v>
      </c>
      <c r="B5" s="359">
        <v>26.9</v>
      </c>
      <c r="C5" s="325">
        <v>35.9</v>
      </c>
      <c r="D5" s="362">
        <v>83.6</v>
      </c>
      <c r="E5" s="336">
        <v>45076</v>
      </c>
      <c r="F5" s="274"/>
      <c r="G5" s="275"/>
      <c r="H5" s="353"/>
      <c r="I5" s="351" t="s">
        <v>23</v>
      </c>
      <c r="J5" s="355"/>
      <c r="K5" s="356"/>
      <c r="L5" s="323"/>
      <c r="M5" s="323"/>
      <c r="N5" s="323"/>
      <c r="O5" s="323"/>
      <c r="P5" s="323"/>
      <c r="Q5" s="323"/>
      <c r="R5" s="323"/>
      <c r="S5" s="323"/>
      <c r="T5" s="323"/>
    </row>
    <row r="6" spans="1:20" ht="15.75" x14ac:dyDescent="0.25">
      <c r="A6" s="310" t="s">
        <v>24</v>
      </c>
      <c r="B6" s="360">
        <v>10.9</v>
      </c>
      <c r="C6" s="318">
        <v>10.9</v>
      </c>
      <c r="D6" s="363">
        <v>13.4</v>
      </c>
      <c r="E6" s="337">
        <v>45082</v>
      </c>
      <c r="F6" s="278"/>
      <c r="G6" s="279"/>
      <c r="H6" s="354"/>
      <c r="I6" s="352" t="s">
        <v>24</v>
      </c>
      <c r="J6" s="348">
        <f>GEOMEAN(B5:D6)</f>
        <v>22.464760870659479</v>
      </c>
      <c r="K6" s="314">
        <v>6</v>
      </c>
      <c r="L6" s="315"/>
      <c r="M6" s="316"/>
      <c r="N6" s="299"/>
      <c r="O6" s="299"/>
      <c r="P6" s="299"/>
      <c r="Q6" s="299"/>
      <c r="R6" s="299"/>
      <c r="S6" s="299"/>
      <c r="T6" s="299"/>
    </row>
    <row r="7" spans="1:20" ht="15.75" x14ac:dyDescent="0.25">
      <c r="A7" s="321" t="s">
        <v>25</v>
      </c>
      <c r="B7" s="361">
        <v>3.1</v>
      </c>
      <c r="C7" s="329">
        <v>13.4</v>
      </c>
      <c r="D7" s="364">
        <v>17.100000000000001</v>
      </c>
      <c r="E7" s="336">
        <v>45089</v>
      </c>
      <c r="F7" s="278"/>
      <c r="G7" s="279"/>
      <c r="H7" s="354"/>
      <c r="I7" s="351" t="s">
        <v>25</v>
      </c>
      <c r="J7" s="349">
        <f>GEOMEAN(B5:D7)</f>
        <v>16.513167193592874</v>
      </c>
      <c r="K7" s="326">
        <v>9</v>
      </c>
      <c r="L7" s="327"/>
      <c r="M7" s="328"/>
      <c r="N7" s="323"/>
      <c r="O7" s="323"/>
      <c r="P7" s="323"/>
      <c r="Q7" s="323"/>
      <c r="R7" s="323"/>
      <c r="S7" s="323"/>
      <c r="T7" s="323"/>
    </row>
    <row r="8" spans="1:20" ht="15.75" x14ac:dyDescent="0.25">
      <c r="A8" s="310" t="s">
        <v>26</v>
      </c>
      <c r="B8" s="360">
        <v>25.9</v>
      </c>
      <c r="C8" s="318">
        <v>64.5</v>
      </c>
      <c r="D8" s="363">
        <v>24.6</v>
      </c>
      <c r="E8" s="337">
        <v>45097</v>
      </c>
      <c r="F8" s="278"/>
      <c r="G8" s="279"/>
      <c r="H8" s="354"/>
      <c r="I8" s="352" t="s">
        <v>26</v>
      </c>
      <c r="J8" s="348">
        <f t="shared" ref="J8:J13" si="0">GEOMEAN(B5:D8)</f>
        <v>19.85434964361923</v>
      </c>
      <c r="K8" s="317">
        <v>12</v>
      </c>
      <c r="L8" s="315"/>
      <c r="M8" s="315"/>
      <c r="N8" s="299"/>
      <c r="O8" s="299"/>
      <c r="P8" s="299"/>
      <c r="Q8" s="299"/>
      <c r="R8" s="299"/>
      <c r="S8" s="299"/>
      <c r="T8" s="299"/>
    </row>
    <row r="9" spans="1:20" ht="15.75" x14ac:dyDescent="0.25">
      <c r="A9" s="321" t="s">
        <v>27</v>
      </c>
      <c r="B9" s="324">
        <v>2</v>
      </c>
      <c r="C9" s="329">
        <v>8.6</v>
      </c>
      <c r="D9" s="330">
        <v>12</v>
      </c>
      <c r="E9" s="336">
        <v>45103</v>
      </c>
      <c r="F9" s="322">
        <f>GEOMEAN(B5:B9)</f>
        <v>8.6014970812098817</v>
      </c>
      <c r="G9" s="325">
        <f>GEOMEAN(C5:C9)</f>
        <v>19.621706810428854</v>
      </c>
      <c r="H9" s="345">
        <f>GEOMEAN(D5:D9)</f>
        <v>22.412211277876633</v>
      </c>
      <c r="I9" s="351" t="s">
        <v>27</v>
      </c>
      <c r="J9" s="349">
        <f t="shared" si="0"/>
        <v>12.073329581536221</v>
      </c>
      <c r="K9" s="326">
        <v>15</v>
      </c>
      <c r="L9" s="328"/>
      <c r="M9" s="328"/>
      <c r="N9" s="331"/>
      <c r="O9" s="323"/>
      <c r="P9" s="323"/>
      <c r="Q9" s="323"/>
      <c r="R9" s="323"/>
      <c r="S9" s="323"/>
      <c r="T9" s="323"/>
    </row>
    <row r="10" spans="1:20" ht="15.75" x14ac:dyDescent="0.25">
      <c r="A10" s="310" t="s">
        <v>28</v>
      </c>
      <c r="B10" s="312">
        <v>1</v>
      </c>
      <c r="C10" s="318">
        <v>3.1</v>
      </c>
      <c r="D10" s="319">
        <v>4.0999999999999996</v>
      </c>
      <c r="E10" s="337">
        <v>45112</v>
      </c>
      <c r="F10" s="311">
        <f>GEOMEAN(B6:B10)</f>
        <v>4.4527015862318775</v>
      </c>
      <c r="G10" s="313">
        <f t="shared" ref="G10:H19" si="1">GEOMEAN(C6:C10)</f>
        <v>12.022373918048698</v>
      </c>
      <c r="H10" s="344">
        <f t="shared" si="1"/>
        <v>12.263098700385411</v>
      </c>
      <c r="I10" s="352" t="s">
        <v>28</v>
      </c>
      <c r="J10" s="348">
        <f t="shared" si="0"/>
        <v>8.0725244546044141</v>
      </c>
      <c r="K10" s="317">
        <v>15</v>
      </c>
      <c r="L10" s="357"/>
      <c r="M10" s="316"/>
      <c r="N10" s="320"/>
      <c r="O10" s="299"/>
      <c r="P10" s="299"/>
      <c r="Q10" s="299"/>
      <c r="R10" s="299"/>
      <c r="S10" s="299"/>
      <c r="T10" s="299"/>
    </row>
    <row r="11" spans="1:20" ht="15.75" x14ac:dyDescent="0.25">
      <c r="A11" s="321" t="s">
        <v>29</v>
      </c>
      <c r="B11" s="324">
        <v>11</v>
      </c>
      <c r="C11" s="329">
        <v>9.8000000000000007</v>
      </c>
      <c r="D11" s="330">
        <v>5.0999999999999996</v>
      </c>
      <c r="E11" s="336">
        <v>45118</v>
      </c>
      <c r="F11" s="322">
        <f>GEOMEAN(B7:B11)</f>
        <v>4.4608418628727664</v>
      </c>
      <c r="G11" s="325">
        <f t="shared" si="1"/>
        <v>11.769286818045334</v>
      </c>
      <c r="H11" s="345">
        <f t="shared" si="1"/>
        <v>10.108653244635205</v>
      </c>
      <c r="I11" s="351" t="s">
        <v>29</v>
      </c>
      <c r="J11" s="349">
        <f t="shared" si="0"/>
        <v>7.9019916032003801</v>
      </c>
      <c r="K11" s="326">
        <v>15</v>
      </c>
      <c r="L11" s="323"/>
      <c r="M11" s="323"/>
      <c r="N11" s="323"/>
      <c r="O11" s="323"/>
      <c r="P11" s="323"/>
      <c r="Q11" s="323"/>
      <c r="R11" s="323"/>
      <c r="S11" s="323"/>
      <c r="T11" s="323"/>
    </row>
    <row r="12" spans="1:20" ht="15.75" x14ac:dyDescent="0.25">
      <c r="A12" s="310" t="s">
        <v>30</v>
      </c>
      <c r="B12" s="312">
        <v>2</v>
      </c>
      <c r="C12" s="318">
        <v>2</v>
      </c>
      <c r="D12" s="319">
        <v>13.4</v>
      </c>
      <c r="E12" s="337">
        <v>45124</v>
      </c>
      <c r="F12" s="311">
        <f>GEOMEAN(B8:B12)</f>
        <v>4.0864904480246125</v>
      </c>
      <c r="G12" s="313">
        <f t="shared" si="1"/>
        <v>8.045169272711135</v>
      </c>
      <c r="H12" s="344">
        <f t="shared" si="1"/>
        <v>9.6275334644569543</v>
      </c>
      <c r="I12" s="352" t="s">
        <v>30</v>
      </c>
      <c r="J12" s="348">
        <f t="shared" si="0"/>
        <v>4.5430837978326375</v>
      </c>
      <c r="K12" s="317">
        <v>15</v>
      </c>
      <c r="L12" s="299"/>
      <c r="M12" s="299"/>
      <c r="N12" s="299"/>
      <c r="O12" s="299"/>
      <c r="P12" s="299"/>
      <c r="Q12" s="299"/>
      <c r="R12" s="299"/>
      <c r="S12" s="299"/>
      <c r="T12" s="299"/>
    </row>
    <row r="13" spans="1:20" ht="15.75" x14ac:dyDescent="0.25">
      <c r="A13" s="365" t="s">
        <v>31</v>
      </c>
      <c r="B13" s="312">
        <v>5.2</v>
      </c>
      <c r="C13" s="318">
        <v>5.2</v>
      </c>
      <c r="D13" s="319">
        <v>1</v>
      </c>
      <c r="E13" s="337">
        <v>45131</v>
      </c>
      <c r="F13" s="311">
        <f>GEOMEAN(B9:B13)</f>
        <v>2.9640887567299221</v>
      </c>
      <c r="G13" s="313">
        <f t="shared" si="1"/>
        <v>4.8621002818308403</v>
      </c>
      <c r="H13" s="344">
        <f t="shared" si="1"/>
        <v>5.073737746229229</v>
      </c>
      <c r="I13" s="352" t="s">
        <v>31</v>
      </c>
      <c r="J13" s="348">
        <f t="shared" si="0"/>
        <v>3.8352366219506604</v>
      </c>
      <c r="K13" s="317">
        <v>15</v>
      </c>
      <c r="L13" s="299"/>
      <c r="M13" s="299"/>
      <c r="N13" s="299"/>
      <c r="O13" s="299"/>
      <c r="P13" s="299"/>
      <c r="Q13" s="299"/>
      <c r="R13" s="299"/>
      <c r="S13" s="299"/>
      <c r="T13" s="299"/>
    </row>
    <row r="14" spans="1:20" ht="15.75" x14ac:dyDescent="0.25">
      <c r="A14" s="321" t="s">
        <v>32</v>
      </c>
      <c r="B14" s="324">
        <v>8.6</v>
      </c>
      <c r="C14" s="329">
        <v>5.2</v>
      </c>
      <c r="D14" s="330">
        <v>5.2</v>
      </c>
      <c r="E14" s="336">
        <v>45138</v>
      </c>
      <c r="F14" s="322">
        <f t="shared" ref="F14:H17" si="2">GEOMEAN(B9:B14)</f>
        <v>3.5399115600404616</v>
      </c>
      <c r="G14" s="325">
        <f t="shared" si="2"/>
        <v>4.9168521657196891</v>
      </c>
      <c r="H14" s="345">
        <f t="shared" si="2"/>
        <v>5.0945665152277719</v>
      </c>
      <c r="I14" s="351" t="s">
        <v>32</v>
      </c>
      <c r="J14" s="349">
        <f>GEOMEAN(B9:D14)</f>
        <v>4.4592545738270095</v>
      </c>
      <c r="K14" s="326">
        <v>15</v>
      </c>
      <c r="L14" s="323"/>
      <c r="M14" s="323"/>
      <c r="N14" s="323"/>
      <c r="O14" s="323"/>
      <c r="P14" s="323"/>
      <c r="Q14" s="323"/>
      <c r="R14" s="323"/>
      <c r="S14" s="323"/>
      <c r="T14" s="323"/>
    </row>
    <row r="15" spans="1:20" ht="15.75" x14ac:dyDescent="0.25">
      <c r="A15" s="310" t="s">
        <v>33</v>
      </c>
      <c r="B15" s="312">
        <v>8.5</v>
      </c>
      <c r="C15" s="318">
        <v>27.5</v>
      </c>
      <c r="D15" s="319">
        <v>132</v>
      </c>
      <c r="E15" s="337">
        <v>45145</v>
      </c>
      <c r="F15" s="311">
        <f t="shared" si="2"/>
        <v>4.5053019197041966</v>
      </c>
      <c r="G15" s="313">
        <f t="shared" si="2"/>
        <v>5.9679639495754344</v>
      </c>
      <c r="H15" s="344">
        <f t="shared" si="2"/>
        <v>7.5975345607493976</v>
      </c>
      <c r="I15" s="352" t="s">
        <v>33</v>
      </c>
      <c r="J15" s="348">
        <f>GEOMEAN(B10:D15)</f>
        <v>5.8894434834338707</v>
      </c>
      <c r="K15" s="317">
        <v>15</v>
      </c>
      <c r="L15" s="299"/>
      <c r="M15" s="299"/>
      <c r="N15" s="299"/>
      <c r="O15" s="299"/>
      <c r="P15" s="299"/>
      <c r="Q15" s="299"/>
      <c r="R15" s="299"/>
      <c r="S15" s="299"/>
      <c r="T15" s="299"/>
    </row>
    <row r="16" spans="1:20" ht="15.75" x14ac:dyDescent="0.25">
      <c r="A16" s="321" t="s">
        <v>34</v>
      </c>
      <c r="B16" s="324">
        <v>86</v>
      </c>
      <c r="C16" s="329">
        <v>65</v>
      </c>
      <c r="D16" s="330">
        <v>81.3</v>
      </c>
      <c r="E16" s="336">
        <v>45152</v>
      </c>
      <c r="F16" s="322">
        <f t="shared" si="2"/>
        <v>9.4654291433432309</v>
      </c>
      <c r="G16" s="325">
        <f t="shared" si="2"/>
        <v>9.9102543631154631</v>
      </c>
      <c r="H16" s="345">
        <f t="shared" si="2"/>
        <v>12.499437399255186</v>
      </c>
      <c r="I16" s="351" t="s">
        <v>34</v>
      </c>
      <c r="J16" s="349">
        <f>GEOMEAN(B11:D16)</f>
        <v>10.544804330316072</v>
      </c>
      <c r="K16" s="326">
        <v>15</v>
      </c>
      <c r="L16" s="323"/>
      <c r="M16" s="323"/>
      <c r="N16" s="323"/>
      <c r="O16" s="323"/>
      <c r="P16" s="323"/>
      <c r="Q16" s="323"/>
      <c r="R16" s="323"/>
      <c r="S16" s="323"/>
      <c r="T16" s="323"/>
    </row>
    <row r="17" spans="1:20" ht="15.75" x14ac:dyDescent="0.25">
      <c r="A17" s="310" t="s">
        <v>35</v>
      </c>
      <c r="B17" s="312">
        <v>6.3</v>
      </c>
      <c r="C17" s="318">
        <v>4.0999999999999996</v>
      </c>
      <c r="D17" s="319">
        <v>3.1</v>
      </c>
      <c r="E17" s="337">
        <v>45159</v>
      </c>
      <c r="F17" s="311">
        <f t="shared" si="2"/>
        <v>8.6257781898626202</v>
      </c>
      <c r="G17" s="313">
        <f t="shared" si="2"/>
        <v>8.5705974703128618</v>
      </c>
      <c r="H17" s="344">
        <f t="shared" si="2"/>
        <v>11.504181337645466</v>
      </c>
      <c r="I17" s="352" t="s">
        <v>35</v>
      </c>
      <c r="J17" s="348">
        <f>GEOMEAN(B12:D17)</f>
        <v>9.4744723878980412</v>
      </c>
      <c r="K17" s="317">
        <v>15</v>
      </c>
      <c r="L17" s="299"/>
      <c r="M17" s="299"/>
      <c r="N17" s="299"/>
      <c r="O17" s="299"/>
      <c r="P17" s="299"/>
      <c r="Q17" s="299"/>
      <c r="R17" s="299"/>
      <c r="S17" s="299"/>
      <c r="T17" s="299"/>
    </row>
    <row r="18" spans="1:20" ht="15.75" x14ac:dyDescent="0.25">
      <c r="A18" s="321" t="s">
        <v>36</v>
      </c>
      <c r="B18" s="324">
        <v>105</v>
      </c>
      <c r="C18" s="329">
        <v>64.400000000000006</v>
      </c>
      <c r="D18" s="330">
        <v>55.6</v>
      </c>
      <c r="E18" s="336">
        <v>45166</v>
      </c>
      <c r="F18" s="322">
        <f>GEOMEAN(B14:B18)</f>
        <v>21.076045881781372</v>
      </c>
      <c r="G18" s="325">
        <f t="shared" si="1"/>
        <v>18.966352750656696</v>
      </c>
      <c r="H18" s="345">
        <f t="shared" si="1"/>
        <v>24.924178975227186</v>
      </c>
      <c r="I18" s="351" t="s">
        <v>36</v>
      </c>
      <c r="J18" s="349">
        <f>GEOMEAN(B14:D18)</f>
        <v>21.517803639735053</v>
      </c>
      <c r="K18" s="326">
        <v>15</v>
      </c>
      <c r="L18" s="323"/>
      <c r="M18" s="323"/>
      <c r="N18" s="323"/>
      <c r="O18" s="323"/>
      <c r="P18" s="323"/>
      <c r="Q18" s="323"/>
      <c r="R18" s="323"/>
      <c r="S18" s="323"/>
      <c r="T18" s="323"/>
    </row>
    <row r="19" spans="1:20" ht="15.75" x14ac:dyDescent="0.25">
      <c r="A19" s="310" t="s">
        <v>37</v>
      </c>
      <c r="B19" s="312"/>
      <c r="C19" s="318"/>
      <c r="D19" s="319"/>
      <c r="E19" s="337"/>
      <c r="F19" s="311">
        <f t="shared" ref="F19" si="3">GEOMEAN(B15:B19)</f>
        <v>26.370101800553119</v>
      </c>
      <c r="G19" s="313">
        <f t="shared" si="1"/>
        <v>26.210719553317976</v>
      </c>
      <c r="H19" s="344">
        <f t="shared" si="1"/>
        <v>36.878669182789217</v>
      </c>
      <c r="I19" s="352" t="s">
        <v>37</v>
      </c>
      <c r="J19" s="348">
        <f>GEOMEAN(B15:D19)</f>
        <v>29.42989167238342</v>
      </c>
      <c r="K19" s="317">
        <v>15</v>
      </c>
      <c r="L19" s="299"/>
      <c r="M19" s="299"/>
      <c r="N19" s="299"/>
      <c r="O19" s="299"/>
      <c r="P19" s="299"/>
      <c r="Q19" s="299"/>
      <c r="R19" s="299"/>
      <c r="S19" s="299"/>
      <c r="T19" s="299"/>
    </row>
    <row r="20" spans="1:20" ht="16.5" thickBot="1" x14ac:dyDescent="0.3">
      <c r="A20" s="321" t="s">
        <v>38</v>
      </c>
      <c r="B20" s="332"/>
      <c r="C20" s="333"/>
      <c r="D20" s="334"/>
      <c r="E20" s="336"/>
      <c r="F20" s="341">
        <f>GEOMEAN(B16:B20)</f>
        <v>38.46001358056963</v>
      </c>
      <c r="G20" s="342">
        <f>GEOMEAN(C16:C20)</f>
        <v>25.794534427033991</v>
      </c>
      <c r="H20" s="346">
        <f>GEOMEAN(D16:D20)</f>
        <v>24.108804597346175</v>
      </c>
      <c r="I20" s="351" t="s">
        <v>38</v>
      </c>
      <c r="J20" s="349">
        <f>GEOMEAN(B16:D20)</f>
        <v>28.811836036439306</v>
      </c>
      <c r="K20" s="326">
        <v>15</v>
      </c>
      <c r="L20" s="323"/>
      <c r="M20" s="323"/>
      <c r="N20" s="323"/>
      <c r="O20" s="323"/>
      <c r="P20" s="323"/>
      <c r="Q20" s="323"/>
      <c r="R20" s="323"/>
      <c r="S20" s="323"/>
      <c r="T20" s="323"/>
    </row>
    <row r="21" spans="1:20" x14ac:dyDescent="0.2">
      <c r="A21" s="132"/>
      <c r="B21" s="26" t="s">
        <v>93</v>
      </c>
      <c r="C21" s="26"/>
      <c r="D21" s="26"/>
      <c r="E21" s="26"/>
      <c r="F21" s="26" t="s">
        <v>44</v>
      </c>
      <c r="G21" s="26"/>
      <c r="H21" s="26"/>
      <c r="I21" s="34"/>
      <c r="J21" s="26" t="s">
        <v>44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15.75" x14ac:dyDescent="0.25">
      <c r="A22" s="298"/>
      <c r="B22" s="299"/>
      <c r="C22" s="299"/>
      <c r="D22" s="299"/>
      <c r="E22" s="299"/>
      <c r="F22" s="300"/>
      <c r="G22" s="26"/>
      <c r="H22" s="26"/>
      <c r="I22" s="34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x14ac:dyDescent="0.2">
      <c r="A23" s="34"/>
      <c r="B23" s="299"/>
      <c r="C23" s="299"/>
      <c r="D23" s="299"/>
      <c r="E23" s="299"/>
      <c r="F23" s="299"/>
      <c r="G23" s="26"/>
      <c r="H23" s="26"/>
      <c r="I23" s="34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15.75" thickBot="1" x14ac:dyDescent="0.3">
      <c r="A24" s="303" t="s">
        <v>97</v>
      </c>
      <c r="B24" s="246"/>
      <c r="C24" s="246"/>
      <c r="D24" s="246"/>
      <c r="E24" s="246"/>
      <c r="F24" s="246"/>
      <c r="G24" s="246"/>
      <c r="H24" s="287"/>
      <c r="I24" s="288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15" x14ac:dyDescent="0.25">
      <c r="A25" s="291"/>
      <c r="B25" s="289"/>
      <c r="C25" s="178"/>
      <c r="D25" s="178"/>
      <c r="E25" s="178"/>
      <c r="F25" s="178"/>
      <c r="G25" s="178"/>
      <c r="H25" s="237"/>
      <c r="I25" s="249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5" x14ac:dyDescent="0.25">
      <c r="A26" s="305" t="s">
        <v>105</v>
      </c>
      <c r="B26" s="290" t="s">
        <v>99</v>
      </c>
      <c r="C26" s="237"/>
      <c r="D26" s="237"/>
      <c r="E26" s="237"/>
      <c r="F26" s="237"/>
      <c r="G26" s="237"/>
      <c r="H26" s="237"/>
      <c r="I26" s="249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15" x14ac:dyDescent="0.25">
      <c r="A27" s="305"/>
      <c r="B27" s="237"/>
      <c r="C27" s="237"/>
      <c r="D27" s="237"/>
      <c r="E27" s="237"/>
      <c r="F27" s="237"/>
      <c r="G27" s="237"/>
      <c r="H27" s="237"/>
      <c r="I27" s="249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t="15" x14ac:dyDescent="0.25">
      <c r="A28" s="305" t="s">
        <v>106</v>
      </c>
      <c r="B28" s="301" t="s">
        <v>98</v>
      </c>
      <c r="C28" s="237"/>
      <c r="D28" s="237"/>
      <c r="E28" s="237"/>
      <c r="F28" s="237"/>
      <c r="G28" s="237"/>
      <c r="H28" s="237"/>
      <c r="I28" s="249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ht="15" x14ac:dyDescent="0.25">
      <c r="A29" s="305"/>
      <c r="B29" s="290"/>
      <c r="C29" s="237"/>
      <c r="D29" s="237"/>
      <c r="E29" s="237"/>
      <c r="F29" s="237"/>
      <c r="G29" s="237"/>
      <c r="H29" s="237"/>
      <c r="I29" s="24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15" x14ac:dyDescent="0.25">
      <c r="A30" s="305" t="s">
        <v>107</v>
      </c>
      <c r="B30" s="301" t="s">
        <v>101</v>
      </c>
      <c r="C30" s="237"/>
      <c r="D30" s="237"/>
      <c r="E30" s="237"/>
      <c r="F30" s="237"/>
      <c r="G30" s="237"/>
      <c r="H30" s="237"/>
      <c r="I30" s="249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 ht="15" x14ac:dyDescent="0.25">
      <c r="A31" s="305"/>
      <c r="B31" s="301" t="s">
        <v>102</v>
      </c>
      <c r="C31" s="237"/>
      <c r="D31" s="237"/>
      <c r="E31" s="237"/>
      <c r="F31" s="237"/>
      <c r="G31" s="237"/>
      <c r="H31" s="237"/>
      <c r="I31" s="249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15" x14ac:dyDescent="0.25">
      <c r="A32" s="305"/>
      <c r="B32" s="301"/>
      <c r="C32" s="237"/>
      <c r="D32" s="237"/>
      <c r="E32" s="237"/>
      <c r="F32" s="237"/>
      <c r="G32" s="237"/>
      <c r="H32" s="237"/>
      <c r="I32" s="249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ht="15" x14ac:dyDescent="0.25">
      <c r="A33" s="305"/>
      <c r="B33" s="290" t="s">
        <v>103</v>
      </c>
      <c r="C33" s="290" t="s">
        <v>108</v>
      </c>
      <c r="D33" s="237"/>
      <c r="E33" s="237"/>
      <c r="F33" s="237"/>
      <c r="G33" s="237"/>
      <c r="H33" s="237"/>
      <c r="I33" s="249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 ht="15" x14ac:dyDescent="0.25">
      <c r="A34" s="305"/>
      <c r="B34" s="238"/>
      <c r="C34" s="290" t="s">
        <v>109</v>
      </c>
      <c r="D34" s="237"/>
      <c r="E34" s="237"/>
      <c r="F34" s="307"/>
      <c r="G34" s="237"/>
      <c r="H34" s="237"/>
      <c r="I34" s="249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 ht="15" x14ac:dyDescent="0.25">
      <c r="A35" s="291"/>
      <c r="B35" s="294"/>
      <c r="C35" s="290" t="s">
        <v>112</v>
      </c>
      <c r="D35" s="237"/>
      <c r="E35" s="237"/>
      <c r="F35" s="237"/>
      <c r="G35" s="237"/>
      <c r="H35" s="237"/>
      <c r="I35" s="249"/>
      <c r="J35" s="34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 ht="15" x14ac:dyDescent="0.25">
      <c r="A36" s="291"/>
      <c r="B36" s="294"/>
      <c r="C36" s="290" t="s">
        <v>118</v>
      </c>
      <c r="D36" s="237"/>
      <c r="E36" s="237"/>
      <c r="F36" s="237"/>
      <c r="G36" s="237"/>
      <c r="H36" s="237"/>
      <c r="I36" s="249"/>
      <c r="J36" s="34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0" ht="15" x14ac:dyDescent="0.25">
      <c r="A37" s="291"/>
      <c r="B37" s="290"/>
      <c r="C37" s="290"/>
      <c r="D37" s="237"/>
      <c r="E37" s="237"/>
      <c r="F37" s="237"/>
      <c r="G37" s="237"/>
      <c r="H37" s="237"/>
      <c r="I37" s="249"/>
      <c r="J37" s="34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1:20" ht="15" x14ac:dyDescent="0.25">
      <c r="A38" s="302"/>
      <c r="B38" s="251"/>
      <c r="C38" s="304"/>
      <c r="D38" s="250"/>
      <c r="E38" s="250"/>
      <c r="F38" s="250"/>
      <c r="G38" s="250"/>
      <c r="H38" s="250"/>
      <c r="I38" s="252"/>
      <c r="J38" s="34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1:20" x14ac:dyDescent="0.2">
      <c r="A39" s="34"/>
      <c r="B39" s="292"/>
      <c r="C39" s="292"/>
      <c r="D39" s="292"/>
      <c r="E39" s="285"/>
      <c r="F39" s="285"/>
      <c r="G39" s="285"/>
      <c r="H39" s="26"/>
      <c r="I39" s="34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1:20" ht="15.75" x14ac:dyDescent="0.25">
      <c r="A40" s="286"/>
      <c r="B40" s="285"/>
      <c r="C40" s="285"/>
      <c r="D40" s="285"/>
      <c r="E40" s="285"/>
      <c r="F40" s="285"/>
      <c r="G40" s="285"/>
      <c r="H40" s="26"/>
      <c r="I40" s="34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">
      <c r="A41" s="34"/>
      <c r="B41" s="26"/>
      <c r="C41" s="58"/>
      <c r="D41" s="58"/>
      <c r="E41" s="58"/>
      <c r="F41" s="58"/>
      <c r="G41" s="26"/>
      <c r="H41" s="26"/>
      <c r="I41" s="34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1:20" ht="15.75" x14ac:dyDescent="0.2">
      <c r="A42" s="34"/>
      <c r="B42" s="232" t="s">
        <v>79</v>
      </c>
      <c r="C42" s="26"/>
      <c r="D42" s="26"/>
      <c r="E42" s="26"/>
      <c r="F42" s="26"/>
      <c r="G42" s="26"/>
      <c r="H42" s="26"/>
      <c r="I42" s="34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 x14ac:dyDescent="0.2">
      <c r="A43" s="34"/>
      <c r="B43" s="233" t="s">
        <v>81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 x14ac:dyDescent="0.2">
      <c r="A44" s="34"/>
      <c r="B44" s="233" t="s">
        <v>80</v>
      </c>
      <c r="C44" s="26"/>
      <c r="D44" s="26"/>
      <c r="E44" s="26"/>
      <c r="F44" s="26"/>
      <c r="G44" s="26"/>
      <c r="H44" s="26"/>
      <c r="I44" s="34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:20" x14ac:dyDescent="0.2">
      <c r="A45" s="34"/>
      <c r="B45" s="26"/>
      <c r="C45" s="26"/>
      <c r="D45" s="26"/>
      <c r="E45" s="26"/>
      <c r="F45" s="26"/>
      <c r="G45" s="26"/>
      <c r="H45" s="26"/>
      <c r="I45" s="3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D11C-6992-43D0-8E8C-15B076E12592}">
  <dimension ref="A1:T45"/>
  <sheetViews>
    <sheetView workbookViewId="0">
      <selection sqref="A1:XFD1048576"/>
    </sheetView>
  </sheetViews>
  <sheetFormatPr defaultRowHeight="12.75" x14ac:dyDescent="0.2"/>
  <cols>
    <col min="5" max="5" width="14.7109375" customWidth="1"/>
    <col min="6" max="6" width="11.42578125" customWidth="1"/>
    <col min="7" max="7" width="12.5703125" customWidth="1"/>
    <col min="8" max="8" width="11.5703125" customWidth="1"/>
    <col min="9" max="9" width="59.28515625" customWidth="1"/>
    <col min="10" max="10" width="14.7109375" customWidth="1"/>
    <col min="11" max="11" width="13.7109375" customWidth="1"/>
  </cols>
  <sheetData>
    <row r="1" spans="1:20" ht="18.75" x14ac:dyDescent="0.3">
      <c r="A1" s="35"/>
      <c r="B1" s="36" t="s">
        <v>123</v>
      </c>
      <c r="C1" s="25"/>
      <c r="D1" s="25"/>
      <c r="E1" s="25"/>
      <c r="F1" s="25"/>
      <c r="G1" s="25"/>
      <c r="H1" s="25"/>
      <c r="I1" s="3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15.75" x14ac:dyDescent="0.25">
      <c r="A2" s="34"/>
      <c r="B2" s="26"/>
      <c r="C2" s="26"/>
      <c r="D2" s="26"/>
      <c r="E2" s="26"/>
      <c r="F2" s="26"/>
      <c r="G2" s="26"/>
      <c r="H2" s="26"/>
      <c r="I2" s="34"/>
      <c r="J2" s="25"/>
      <c r="K2" s="25"/>
      <c r="L2" s="26"/>
      <c r="M2" s="26"/>
      <c r="N2" s="26"/>
      <c r="O2" s="26"/>
      <c r="P2" s="26"/>
      <c r="Q2" s="26"/>
      <c r="R2" s="26"/>
      <c r="S2" s="26"/>
      <c r="T2" s="26"/>
    </row>
    <row r="3" spans="1:20" ht="16.5" thickBot="1" x14ac:dyDescent="0.3">
      <c r="A3" s="295"/>
      <c r="B3" s="296" t="s">
        <v>82</v>
      </c>
      <c r="C3" s="297"/>
      <c r="D3" s="297"/>
      <c r="E3" s="297"/>
      <c r="F3" s="296" t="s">
        <v>46</v>
      </c>
      <c r="G3" s="297"/>
      <c r="H3" s="297"/>
      <c r="I3" s="295"/>
      <c r="J3" s="296" t="s">
        <v>45</v>
      </c>
      <c r="K3" s="296"/>
      <c r="L3" s="297"/>
      <c r="M3" s="297"/>
      <c r="N3" s="297"/>
      <c r="O3" s="297"/>
      <c r="P3" s="297"/>
      <c r="Q3" s="297"/>
      <c r="R3" s="297"/>
      <c r="S3" s="297"/>
      <c r="T3" s="29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335" t="s">
        <v>6</v>
      </c>
      <c r="F4" s="141" t="s">
        <v>17</v>
      </c>
      <c r="G4" s="142" t="s">
        <v>18</v>
      </c>
      <c r="H4" s="343" t="s">
        <v>19</v>
      </c>
      <c r="I4" s="350"/>
      <c r="J4" s="347" t="s">
        <v>41</v>
      </c>
      <c r="K4" s="41" t="s">
        <v>39</v>
      </c>
      <c r="L4" s="26"/>
      <c r="M4" s="26"/>
      <c r="N4" s="26"/>
      <c r="O4" s="26"/>
      <c r="P4" s="26"/>
      <c r="Q4" s="26"/>
      <c r="R4" s="26"/>
      <c r="S4" s="26"/>
      <c r="T4" s="26"/>
    </row>
    <row r="5" spans="1:20" ht="15.75" x14ac:dyDescent="0.25">
      <c r="A5" s="321" t="s">
        <v>23</v>
      </c>
      <c r="B5" s="359">
        <v>920.8</v>
      </c>
      <c r="C5" s="325">
        <v>770.1</v>
      </c>
      <c r="D5" s="362">
        <v>9.8000000000000007</v>
      </c>
      <c r="E5" s="336">
        <v>44712</v>
      </c>
      <c r="F5" s="274"/>
      <c r="G5" s="275"/>
      <c r="H5" s="353"/>
      <c r="I5" s="351" t="s">
        <v>23</v>
      </c>
      <c r="J5" s="355"/>
      <c r="K5" s="356"/>
      <c r="L5" s="323"/>
      <c r="M5" s="323"/>
      <c r="N5" s="323"/>
      <c r="O5" s="323"/>
      <c r="P5" s="323"/>
      <c r="Q5" s="323"/>
      <c r="R5" s="323"/>
      <c r="S5" s="323"/>
      <c r="T5" s="323"/>
    </row>
    <row r="6" spans="1:20" ht="15.75" x14ac:dyDescent="0.25">
      <c r="A6" s="310" t="s">
        <v>24</v>
      </c>
      <c r="B6" s="360">
        <v>48.7</v>
      </c>
      <c r="C6" s="318">
        <v>27.5</v>
      </c>
      <c r="D6" s="363">
        <v>8.6</v>
      </c>
      <c r="E6" s="337">
        <v>44718</v>
      </c>
      <c r="F6" s="278"/>
      <c r="G6" s="279"/>
      <c r="H6" s="354"/>
      <c r="I6" s="352" t="s">
        <v>24</v>
      </c>
      <c r="J6" s="348">
        <f>GEOMEAN(B5:D6)</f>
        <v>65.647234586540179</v>
      </c>
      <c r="K6" s="314">
        <v>6</v>
      </c>
      <c r="L6" s="315"/>
      <c r="M6" s="316"/>
      <c r="N6" s="299"/>
      <c r="O6" s="299"/>
      <c r="P6" s="299"/>
      <c r="Q6" s="299"/>
      <c r="R6" s="299"/>
      <c r="S6" s="299"/>
      <c r="T6" s="299"/>
    </row>
    <row r="7" spans="1:20" ht="15.75" x14ac:dyDescent="0.25">
      <c r="A7" s="321" t="s">
        <v>25</v>
      </c>
      <c r="B7" s="361">
        <v>142.1</v>
      </c>
      <c r="C7" s="329">
        <v>52</v>
      </c>
      <c r="D7" s="364">
        <v>49.6</v>
      </c>
      <c r="E7" s="336">
        <v>44725</v>
      </c>
      <c r="F7" s="278"/>
      <c r="G7" s="279"/>
      <c r="H7" s="354"/>
      <c r="I7" s="351" t="s">
        <v>25</v>
      </c>
      <c r="J7" s="349">
        <f>GEOMEAN(B5:D7)</f>
        <v>67.56295482079868</v>
      </c>
      <c r="K7" s="326">
        <v>9</v>
      </c>
      <c r="L7" s="327"/>
      <c r="M7" s="328"/>
      <c r="N7" s="323"/>
      <c r="O7" s="323"/>
      <c r="P7" s="323"/>
      <c r="Q7" s="323"/>
      <c r="R7" s="323"/>
      <c r="S7" s="323"/>
      <c r="T7" s="323"/>
    </row>
    <row r="8" spans="1:20" ht="15.75" x14ac:dyDescent="0.25">
      <c r="A8" s="310" t="s">
        <v>26</v>
      </c>
      <c r="B8" s="360">
        <v>42.6</v>
      </c>
      <c r="C8" s="318">
        <v>1</v>
      </c>
      <c r="D8" s="363">
        <v>4.0999999999999996</v>
      </c>
      <c r="E8" s="337">
        <v>44733</v>
      </c>
      <c r="F8" s="278"/>
      <c r="G8" s="279"/>
      <c r="H8" s="354"/>
      <c r="I8" s="352" t="s">
        <v>26</v>
      </c>
      <c r="J8" s="348">
        <f t="shared" ref="J8:J13" si="0">GEOMEAN(B5:D8)</f>
        <v>36.235222366772589</v>
      </c>
      <c r="K8" s="317">
        <v>12</v>
      </c>
      <c r="L8" s="315"/>
      <c r="M8" s="315"/>
      <c r="N8" s="299"/>
      <c r="O8" s="299"/>
      <c r="P8" s="299"/>
      <c r="Q8" s="299"/>
      <c r="R8" s="299"/>
      <c r="S8" s="299"/>
      <c r="T8" s="299"/>
    </row>
    <row r="9" spans="1:20" ht="15.75" x14ac:dyDescent="0.25">
      <c r="A9" s="321" t="s">
        <v>27</v>
      </c>
      <c r="B9" s="324">
        <v>1</v>
      </c>
      <c r="C9" s="329">
        <v>12.2</v>
      </c>
      <c r="D9" s="330">
        <v>13.5</v>
      </c>
      <c r="E9" s="336">
        <v>44739</v>
      </c>
      <c r="F9" s="322">
        <f>GEOMEAN(B5:B9)</f>
        <v>48.611563522898891</v>
      </c>
      <c r="G9" s="325">
        <f>GEOMEAN(C5:C9)</f>
        <v>26.647016957858042</v>
      </c>
      <c r="H9" s="345">
        <f>GEOMEAN(D5:D9)</f>
        <v>11.826732276358619</v>
      </c>
      <c r="I9" s="351" t="s">
        <v>27</v>
      </c>
      <c r="J9" s="349">
        <f t="shared" si="0"/>
        <v>14.917424722302913</v>
      </c>
      <c r="K9" s="326">
        <v>15</v>
      </c>
      <c r="L9" s="328"/>
      <c r="M9" s="328"/>
      <c r="N9" s="331"/>
      <c r="O9" s="323"/>
      <c r="P9" s="323"/>
      <c r="Q9" s="323"/>
      <c r="R9" s="323"/>
      <c r="S9" s="323"/>
      <c r="T9" s="323"/>
    </row>
    <row r="10" spans="1:20" ht="15.75" x14ac:dyDescent="0.25">
      <c r="A10" s="310" t="s">
        <v>28</v>
      </c>
      <c r="B10" s="312">
        <v>43.5</v>
      </c>
      <c r="C10" s="318">
        <v>18.5</v>
      </c>
      <c r="D10" s="319">
        <v>9.6</v>
      </c>
      <c r="E10" s="337">
        <v>44747</v>
      </c>
      <c r="F10" s="311">
        <f>GEOMEAN(B6:B10)</f>
        <v>26.400027486639416</v>
      </c>
      <c r="G10" s="313">
        <f t="shared" ref="G10:H19" si="1">GEOMEAN(C6:C10)</f>
        <v>12.640769707121798</v>
      </c>
      <c r="H10" s="344">
        <f t="shared" si="1"/>
        <v>11.778060944257094</v>
      </c>
      <c r="I10" s="352" t="s">
        <v>28</v>
      </c>
      <c r="J10" s="348">
        <f t="shared" si="0"/>
        <v>14.429176006563562</v>
      </c>
      <c r="K10" s="317">
        <v>15</v>
      </c>
      <c r="L10" s="357"/>
      <c r="M10" s="316"/>
      <c r="N10" s="320"/>
      <c r="O10" s="299"/>
      <c r="P10" s="299"/>
      <c r="Q10" s="299"/>
      <c r="R10" s="299"/>
      <c r="S10" s="299"/>
      <c r="T10" s="299"/>
    </row>
    <row r="11" spans="1:20" ht="15.75" x14ac:dyDescent="0.25">
      <c r="A11" s="321" t="s">
        <v>29</v>
      </c>
      <c r="B11" s="324">
        <v>114</v>
      </c>
      <c r="C11" s="329">
        <v>138</v>
      </c>
      <c r="D11" s="330">
        <v>161</v>
      </c>
      <c r="E11" s="336">
        <v>44753</v>
      </c>
      <c r="F11" s="322">
        <f>GEOMEAN(B7:B11)</f>
        <v>31.295331559664412</v>
      </c>
      <c r="G11" s="325">
        <f t="shared" si="1"/>
        <v>17.45351074979153</v>
      </c>
      <c r="H11" s="345">
        <f t="shared" si="1"/>
        <v>21.161150802628896</v>
      </c>
      <c r="I11" s="351" t="s">
        <v>29</v>
      </c>
      <c r="J11" s="349">
        <f t="shared" si="0"/>
        <v>16.951277125295888</v>
      </c>
      <c r="K11" s="326">
        <v>15</v>
      </c>
      <c r="L11" s="323"/>
      <c r="M11" s="323"/>
      <c r="N11" s="323"/>
      <c r="O11" s="323"/>
      <c r="P11" s="323"/>
      <c r="Q11" s="323"/>
      <c r="R11" s="323"/>
      <c r="S11" s="323"/>
      <c r="T11" s="323"/>
    </row>
    <row r="12" spans="1:20" ht="15.75" x14ac:dyDescent="0.25">
      <c r="A12" s="310" t="s">
        <v>30</v>
      </c>
      <c r="B12" s="312">
        <v>30.9</v>
      </c>
      <c r="C12" s="318">
        <v>24.3</v>
      </c>
      <c r="D12" s="319">
        <v>36.9</v>
      </c>
      <c r="E12" s="337">
        <v>44760</v>
      </c>
      <c r="F12" s="311">
        <f>GEOMEAN(B8:B12)</f>
        <v>23.064945744814363</v>
      </c>
      <c r="G12" s="313">
        <f t="shared" si="1"/>
        <v>14.990060436068321</v>
      </c>
      <c r="H12" s="344">
        <f t="shared" si="1"/>
        <v>19.945651202405145</v>
      </c>
      <c r="I12" s="352" t="s">
        <v>30</v>
      </c>
      <c r="J12" s="348">
        <f t="shared" si="0"/>
        <v>25.856449901772255</v>
      </c>
      <c r="K12" s="317">
        <v>15</v>
      </c>
      <c r="L12" s="299"/>
      <c r="M12" s="299"/>
      <c r="N12" s="299"/>
      <c r="O12" s="299"/>
      <c r="P12" s="299"/>
      <c r="Q12" s="299"/>
      <c r="R12" s="299"/>
      <c r="S12" s="299"/>
      <c r="T12" s="299"/>
    </row>
    <row r="13" spans="1:20" ht="15.75" x14ac:dyDescent="0.25">
      <c r="A13" s="365" t="s">
        <v>31</v>
      </c>
      <c r="B13" s="312">
        <v>20.100000000000001</v>
      </c>
      <c r="C13" s="318">
        <v>4.0999999999999996</v>
      </c>
      <c r="D13" s="319">
        <v>5.2</v>
      </c>
      <c r="E13" s="337">
        <v>44767</v>
      </c>
      <c r="F13" s="311">
        <f>GEOMEAN(B9:B13)</f>
        <v>19.847679074369321</v>
      </c>
      <c r="G13" s="313">
        <f t="shared" si="1"/>
        <v>19.87742644968867</v>
      </c>
      <c r="H13" s="344">
        <f t="shared" si="1"/>
        <v>20.916649426393992</v>
      </c>
      <c r="I13" s="352" t="s">
        <v>31</v>
      </c>
      <c r="J13" s="348">
        <f t="shared" si="0"/>
        <v>28.001182196029706</v>
      </c>
      <c r="K13" s="317">
        <v>15</v>
      </c>
      <c r="L13" s="299"/>
      <c r="M13" s="299"/>
      <c r="N13" s="299"/>
      <c r="O13" s="299"/>
      <c r="P13" s="299"/>
      <c r="Q13" s="299"/>
      <c r="R13" s="299"/>
      <c r="S13" s="299"/>
      <c r="T13" s="299"/>
    </row>
    <row r="14" spans="1:20" ht="15.75" x14ac:dyDescent="0.25">
      <c r="A14" s="321" t="s">
        <v>32</v>
      </c>
      <c r="B14" s="324">
        <v>131</v>
      </c>
      <c r="C14" s="329">
        <v>19.899999999999999</v>
      </c>
      <c r="D14" s="330">
        <v>24.6</v>
      </c>
      <c r="E14" s="336">
        <v>44774</v>
      </c>
      <c r="F14" s="322">
        <f t="shared" ref="F14:H17" si="2">GEOMEAN(B9:B14)</f>
        <v>27.183371690246755</v>
      </c>
      <c r="G14" s="325">
        <f t="shared" si="2"/>
        <v>19.881186929074381</v>
      </c>
      <c r="H14" s="345">
        <f t="shared" si="2"/>
        <v>21.489811979613023</v>
      </c>
      <c r="I14" s="351" t="s">
        <v>32</v>
      </c>
      <c r="J14" s="349">
        <f>GEOMEAN(B9:D14)</f>
        <v>22.646064988890174</v>
      </c>
      <c r="K14" s="326">
        <v>15</v>
      </c>
      <c r="L14" s="323"/>
      <c r="M14" s="323"/>
      <c r="N14" s="323"/>
      <c r="O14" s="323"/>
      <c r="P14" s="323"/>
      <c r="Q14" s="323"/>
      <c r="R14" s="323"/>
      <c r="S14" s="323"/>
      <c r="T14" s="323"/>
    </row>
    <row r="15" spans="1:20" ht="15.75" x14ac:dyDescent="0.25">
      <c r="A15" s="310" t="s">
        <v>33</v>
      </c>
      <c r="B15" s="312">
        <v>192</v>
      </c>
      <c r="C15" s="318">
        <v>79.8</v>
      </c>
      <c r="D15" s="319">
        <v>81.3</v>
      </c>
      <c r="E15" s="337">
        <v>44781</v>
      </c>
      <c r="F15" s="311">
        <f t="shared" si="2"/>
        <v>65.291031258204981</v>
      </c>
      <c r="G15" s="313">
        <f t="shared" si="2"/>
        <v>27.188347920619055</v>
      </c>
      <c r="H15" s="344">
        <f t="shared" si="2"/>
        <v>28.98625300435322</v>
      </c>
      <c r="I15" s="352" t="s">
        <v>33</v>
      </c>
      <c r="J15" s="348">
        <f>GEOMEAN(B10:D15)</f>
        <v>37.194278779774919</v>
      </c>
      <c r="K15" s="317">
        <v>15</v>
      </c>
      <c r="L15" s="299"/>
      <c r="M15" s="299"/>
      <c r="N15" s="299"/>
      <c r="O15" s="299"/>
      <c r="P15" s="299"/>
      <c r="Q15" s="299"/>
      <c r="R15" s="299"/>
      <c r="S15" s="299"/>
      <c r="T15" s="299"/>
    </row>
    <row r="16" spans="1:20" ht="15.75" x14ac:dyDescent="0.25">
      <c r="A16" s="321" t="s">
        <v>34</v>
      </c>
      <c r="B16" s="324">
        <v>88.2</v>
      </c>
      <c r="C16" s="329">
        <v>23.3</v>
      </c>
      <c r="D16" s="330">
        <v>50.4</v>
      </c>
      <c r="E16" s="336">
        <v>44788</v>
      </c>
      <c r="F16" s="322">
        <f t="shared" si="2"/>
        <v>73.454219699888881</v>
      </c>
      <c r="G16" s="325">
        <f t="shared" si="2"/>
        <v>28.254015836536247</v>
      </c>
      <c r="H16" s="345">
        <f t="shared" si="2"/>
        <v>38.213659466908069</v>
      </c>
      <c r="I16" s="351" t="s">
        <v>34</v>
      </c>
      <c r="J16" s="349">
        <f>GEOMEAN(B11:D16)</f>
        <v>42.964047462166199</v>
      </c>
      <c r="K16" s="326">
        <v>15</v>
      </c>
      <c r="L16" s="323"/>
      <c r="M16" s="323"/>
      <c r="N16" s="323"/>
      <c r="O16" s="323"/>
      <c r="P16" s="323"/>
      <c r="Q16" s="323"/>
      <c r="R16" s="323"/>
      <c r="S16" s="323"/>
      <c r="T16" s="323"/>
    </row>
    <row r="17" spans="1:20" ht="15.75" x14ac:dyDescent="0.25">
      <c r="A17" s="310" t="s">
        <v>35</v>
      </c>
      <c r="B17" s="312">
        <v>16</v>
      </c>
      <c r="C17" s="318">
        <v>28.8</v>
      </c>
      <c r="D17" s="319">
        <v>15.8</v>
      </c>
      <c r="E17" s="337">
        <v>44795</v>
      </c>
      <c r="F17" s="311">
        <f t="shared" si="2"/>
        <v>52.952435289737792</v>
      </c>
      <c r="G17" s="313">
        <f t="shared" si="2"/>
        <v>21.760343723783809</v>
      </c>
      <c r="H17" s="344">
        <f t="shared" si="2"/>
        <v>25.953175148901845</v>
      </c>
      <c r="I17" s="352" t="s">
        <v>35</v>
      </c>
      <c r="J17" s="348">
        <f>GEOMEAN(B12:D17)</f>
        <v>31.039453223097468</v>
      </c>
      <c r="K17" s="317">
        <v>15</v>
      </c>
      <c r="L17" s="299"/>
      <c r="M17" s="299"/>
      <c r="N17" s="299"/>
      <c r="O17" s="299"/>
      <c r="P17" s="299"/>
      <c r="Q17" s="299"/>
      <c r="R17" s="299"/>
      <c r="S17" s="299"/>
      <c r="T17" s="299"/>
    </row>
    <row r="18" spans="1:20" ht="15.75" x14ac:dyDescent="0.25">
      <c r="A18" s="321" t="s">
        <v>36</v>
      </c>
      <c r="B18" s="324">
        <v>37.299999999999997</v>
      </c>
      <c r="C18" s="329">
        <v>28.1</v>
      </c>
      <c r="D18" s="330">
        <v>58.3</v>
      </c>
      <c r="E18" s="336">
        <v>44802</v>
      </c>
      <c r="F18" s="322">
        <f>GEOMEAN(B14:B18)</f>
        <v>66.738122503604316</v>
      </c>
      <c r="G18" s="325">
        <f t="shared" si="1"/>
        <v>31.279668320236588</v>
      </c>
      <c r="H18" s="345">
        <f t="shared" si="1"/>
        <v>39.22440515631294</v>
      </c>
      <c r="I18" s="351" t="s">
        <v>36</v>
      </c>
      <c r="J18" s="349">
        <f>GEOMEAN(B14:D18)</f>
        <v>43.424100397974819</v>
      </c>
      <c r="K18" s="326">
        <v>15</v>
      </c>
      <c r="L18" s="323"/>
      <c r="M18" s="323"/>
      <c r="N18" s="323"/>
      <c r="O18" s="323"/>
      <c r="P18" s="323"/>
      <c r="Q18" s="323"/>
      <c r="R18" s="323"/>
      <c r="S18" s="323"/>
      <c r="T18" s="323"/>
    </row>
    <row r="19" spans="1:20" ht="15.75" x14ac:dyDescent="0.25">
      <c r="A19" s="310" t="s">
        <v>37</v>
      </c>
      <c r="B19" s="312"/>
      <c r="C19" s="318"/>
      <c r="D19" s="319"/>
      <c r="E19" s="337"/>
      <c r="F19" s="311">
        <f t="shared" ref="F19" si="3">GEOMEAN(B15:B19)</f>
        <v>56.383191778862582</v>
      </c>
      <c r="G19" s="313">
        <f t="shared" si="1"/>
        <v>35.023891998294999</v>
      </c>
      <c r="H19" s="344">
        <f t="shared" si="1"/>
        <v>44.076964817873225</v>
      </c>
      <c r="I19" s="352" t="s">
        <v>37</v>
      </c>
      <c r="J19" s="348">
        <f>GEOMEAN(B15:D19)</f>
        <v>44.317499418664916</v>
      </c>
      <c r="K19" s="317">
        <v>15</v>
      </c>
      <c r="L19" s="299"/>
      <c r="M19" s="299"/>
      <c r="N19" s="299"/>
      <c r="O19" s="299"/>
      <c r="P19" s="299"/>
      <c r="Q19" s="299"/>
      <c r="R19" s="299"/>
      <c r="S19" s="299"/>
      <c r="T19" s="299"/>
    </row>
    <row r="20" spans="1:20" ht="16.5" thickBot="1" x14ac:dyDescent="0.3">
      <c r="A20" s="321" t="s">
        <v>38</v>
      </c>
      <c r="B20" s="332"/>
      <c r="C20" s="333"/>
      <c r="D20" s="334"/>
      <c r="E20" s="336"/>
      <c r="F20" s="341">
        <f>GEOMEAN(B16:B20)</f>
        <v>37.477084666518735</v>
      </c>
      <c r="G20" s="342">
        <f>GEOMEAN(C16:C20)</f>
        <v>26.616538605980338</v>
      </c>
      <c r="H20" s="346">
        <f>GEOMEAN(D16:D20)</f>
        <v>35.940605766622433</v>
      </c>
      <c r="I20" s="351" t="s">
        <v>38</v>
      </c>
      <c r="J20" s="349">
        <f>GEOMEAN(B16:D20)</f>
        <v>32.973692959160694</v>
      </c>
      <c r="K20" s="326">
        <v>15</v>
      </c>
      <c r="L20" s="323"/>
      <c r="M20" s="323"/>
      <c r="N20" s="323"/>
      <c r="O20" s="323"/>
      <c r="P20" s="323"/>
      <c r="Q20" s="323"/>
      <c r="R20" s="323"/>
      <c r="S20" s="323"/>
      <c r="T20" s="323"/>
    </row>
    <row r="21" spans="1:20" x14ac:dyDescent="0.2">
      <c r="A21" s="132"/>
      <c r="B21" s="26" t="s">
        <v>93</v>
      </c>
      <c r="C21" s="26"/>
      <c r="D21" s="26"/>
      <c r="E21" s="26"/>
      <c r="F21" s="26" t="s">
        <v>44</v>
      </c>
      <c r="G21" s="26"/>
      <c r="H21" s="26"/>
      <c r="I21" s="34"/>
      <c r="J21" s="26" t="s">
        <v>44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15.75" x14ac:dyDescent="0.25">
      <c r="A22" s="298"/>
      <c r="B22" s="299"/>
      <c r="C22" s="299"/>
      <c r="D22" s="299"/>
      <c r="E22" s="299"/>
      <c r="F22" s="300"/>
      <c r="G22" s="26"/>
      <c r="H22" s="26"/>
      <c r="I22" s="34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x14ac:dyDescent="0.2">
      <c r="A23" s="34"/>
      <c r="B23" s="299"/>
      <c r="C23" s="299"/>
      <c r="D23" s="299"/>
      <c r="E23" s="299"/>
      <c r="F23" s="299"/>
      <c r="G23" s="26"/>
      <c r="H23" s="26"/>
      <c r="I23" s="34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15.75" thickBot="1" x14ac:dyDescent="0.3">
      <c r="A24" s="303" t="s">
        <v>97</v>
      </c>
      <c r="B24" s="246"/>
      <c r="C24" s="246"/>
      <c r="D24" s="246"/>
      <c r="E24" s="246"/>
      <c r="F24" s="246"/>
      <c r="G24" s="246"/>
      <c r="H24" s="287"/>
      <c r="I24" s="288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15" x14ac:dyDescent="0.25">
      <c r="A25" s="291"/>
      <c r="B25" s="289"/>
      <c r="C25" s="178"/>
      <c r="D25" s="178"/>
      <c r="E25" s="178"/>
      <c r="F25" s="178"/>
      <c r="G25" s="178"/>
      <c r="H25" s="237"/>
      <c r="I25" s="249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5" x14ac:dyDescent="0.25">
      <c r="A26" s="305" t="s">
        <v>105</v>
      </c>
      <c r="B26" s="290" t="s">
        <v>99</v>
      </c>
      <c r="C26" s="237"/>
      <c r="D26" s="237"/>
      <c r="E26" s="237"/>
      <c r="F26" s="237"/>
      <c r="G26" s="237"/>
      <c r="H26" s="237"/>
      <c r="I26" s="249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15" x14ac:dyDescent="0.25">
      <c r="A27" s="305"/>
      <c r="B27" s="237"/>
      <c r="C27" s="237"/>
      <c r="D27" s="237"/>
      <c r="E27" s="237"/>
      <c r="F27" s="237"/>
      <c r="G27" s="237"/>
      <c r="H27" s="237"/>
      <c r="I27" s="249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t="15" x14ac:dyDescent="0.25">
      <c r="A28" s="305" t="s">
        <v>106</v>
      </c>
      <c r="B28" s="301" t="s">
        <v>98</v>
      </c>
      <c r="C28" s="237"/>
      <c r="D28" s="237"/>
      <c r="E28" s="237"/>
      <c r="F28" s="237"/>
      <c r="G28" s="237"/>
      <c r="H28" s="237"/>
      <c r="I28" s="249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ht="15" x14ac:dyDescent="0.25">
      <c r="A29" s="305"/>
      <c r="B29" s="290"/>
      <c r="C29" s="237"/>
      <c r="D29" s="237"/>
      <c r="E29" s="237"/>
      <c r="F29" s="237"/>
      <c r="G29" s="237"/>
      <c r="H29" s="237"/>
      <c r="I29" s="24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15" x14ac:dyDescent="0.25">
      <c r="A30" s="305" t="s">
        <v>107</v>
      </c>
      <c r="B30" s="301" t="s">
        <v>101</v>
      </c>
      <c r="C30" s="237"/>
      <c r="D30" s="237"/>
      <c r="E30" s="237"/>
      <c r="F30" s="237"/>
      <c r="G30" s="237"/>
      <c r="H30" s="237"/>
      <c r="I30" s="249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 ht="15" x14ac:dyDescent="0.25">
      <c r="A31" s="305"/>
      <c r="B31" s="301" t="s">
        <v>102</v>
      </c>
      <c r="C31" s="237"/>
      <c r="D31" s="237"/>
      <c r="E31" s="237"/>
      <c r="F31" s="237"/>
      <c r="G31" s="237"/>
      <c r="H31" s="237"/>
      <c r="I31" s="249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15" x14ac:dyDescent="0.25">
      <c r="A32" s="305"/>
      <c r="B32" s="301"/>
      <c r="C32" s="237"/>
      <c r="D32" s="237"/>
      <c r="E32" s="237"/>
      <c r="F32" s="237"/>
      <c r="G32" s="237"/>
      <c r="H32" s="237"/>
      <c r="I32" s="249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ht="15" x14ac:dyDescent="0.25">
      <c r="A33" s="305"/>
      <c r="B33" s="290" t="s">
        <v>103</v>
      </c>
      <c r="C33" s="290" t="s">
        <v>108</v>
      </c>
      <c r="D33" s="237"/>
      <c r="E33" s="237"/>
      <c r="F33" s="237"/>
      <c r="G33" s="237"/>
      <c r="H33" s="237"/>
      <c r="I33" s="249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 ht="15" x14ac:dyDescent="0.25">
      <c r="A34" s="305"/>
      <c r="B34" s="238"/>
      <c r="C34" s="290" t="s">
        <v>109</v>
      </c>
      <c r="D34" s="237"/>
      <c r="E34" s="237"/>
      <c r="F34" s="307"/>
      <c r="G34" s="237"/>
      <c r="H34" s="237"/>
      <c r="I34" s="249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 ht="15" x14ac:dyDescent="0.25">
      <c r="A35" s="291"/>
      <c r="B35" s="294"/>
      <c r="C35" s="290" t="s">
        <v>112</v>
      </c>
      <c r="D35" s="237"/>
      <c r="E35" s="237"/>
      <c r="F35" s="237"/>
      <c r="G35" s="237"/>
      <c r="H35" s="237"/>
      <c r="I35" s="249"/>
      <c r="J35" s="34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 ht="15" x14ac:dyDescent="0.25">
      <c r="A36" s="291"/>
      <c r="B36" s="294"/>
      <c r="C36" s="290" t="s">
        <v>118</v>
      </c>
      <c r="D36" s="237"/>
      <c r="E36" s="237"/>
      <c r="F36" s="237"/>
      <c r="G36" s="237"/>
      <c r="H36" s="237"/>
      <c r="I36" s="249"/>
      <c r="J36" s="34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0" ht="15" x14ac:dyDescent="0.25">
      <c r="A37" s="291"/>
      <c r="B37" s="290"/>
      <c r="C37" s="290"/>
      <c r="D37" s="237"/>
      <c r="E37" s="237"/>
      <c r="F37" s="237"/>
      <c r="G37" s="237"/>
      <c r="H37" s="237"/>
      <c r="I37" s="249"/>
      <c r="J37" s="34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1:20" ht="15" x14ac:dyDescent="0.25">
      <c r="A38" s="302"/>
      <c r="B38" s="251"/>
      <c r="C38" s="304"/>
      <c r="D38" s="250"/>
      <c r="E38" s="250"/>
      <c r="F38" s="250"/>
      <c r="G38" s="250"/>
      <c r="H38" s="250"/>
      <c r="I38" s="252"/>
      <c r="J38" s="34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1:20" x14ac:dyDescent="0.2">
      <c r="A39" s="34"/>
      <c r="B39" s="292"/>
      <c r="C39" s="292"/>
      <c r="D39" s="292"/>
      <c r="E39" s="285"/>
      <c r="F39" s="285"/>
      <c r="G39" s="285"/>
      <c r="H39" s="26"/>
      <c r="I39" s="34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1:20" ht="15.75" x14ac:dyDescent="0.25">
      <c r="A40" s="286"/>
      <c r="B40" s="285"/>
      <c r="C40" s="285"/>
      <c r="D40" s="285"/>
      <c r="E40" s="285"/>
      <c r="F40" s="285"/>
      <c r="G40" s="285"/>
      <c r="H40" s="26"/>
      <c r="I40" s="34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">
      <c r="A41" s="34"/>
      <c r="B41" s="26"/>
      <c r="C41" s="58"/>
      <c r="D41" s="58"/>
      <c r="E41" s="58"/>
      <c r="F41" s="58"/>
      <c r="G41" s="26"/>
      <c r="H41" s="26"/>
      <c r="I41" s="34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1:20" ht="15.75" x14ac:dyDescent="0.2">
      <c r="A42" s="34"/>
      <c r="B42" s="232" t="s">
        <v>79</v>
      </c>
      <c r="C42" s="26"/>
      <c r="D42" s="26"/>
      <c r="E42" s="26"/>
      <c r="F42" s="26"/>
      <c r="G42" s="26"/>
      <c r="H42" s="26"/>
      <c r="I42" s="34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 x14ac:dyDescent="0.2">
      <c r="A43" s="34"/>
      <c r="B43" s="233" t="s">
        <v>81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 x14ac:dyDescent="0.2">
      <c r="A44" s="34"/>
      <c r="B44" s="233" t="s">
        <v>80</v>
      </c>
      <c r="C44" s="26"/>
      <c r="D44" s="26"/>
      <c r="E44" s="26"/>
      <c r="F44" s="26"/>
      <c r="G44" s="26"/>
      <c r="H44" s="26"/>
      <c r="I44" s="34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:20" x14ac:dyDescent="0.2">
      <c r="A45" s="34"/>
      <c r="B45" s="26"/>
      <c r="C45" s="26"/>
      <c r="D45" s="26"/>
      <c r="E45" s="26"/>
      <c r="F45" s="26"/>
      <c r="G45" s="26"/>
      <c r="H45" s="26"/>
      <c r="I45" s="3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workbookViewId="0">
      <selection activeCell="A4" sqref="A4:H20"/>
    </sheetView>
  </sheetViews>
  <sheetFormatPr defaultRowHeight="12.75" x14ac:dyDescent="0.2"/>
  <cols>
    <col min="5" max="5" width="14.7109375" customWidth="1"/>
    <col min="6" max="6" width="11.42578125" customWidth="1"/>
    <col min="7" max="7" width="12.5703125" customWidth="1"/>
    <col min="8" max="8" width="11.5703125" customWidth="1"/>
    <col min="9" max="9" width="59.28515625" customWidth="1"/>
    <col min="10" max="10" width="14.7109375" customWidth="1"/>
    <col min="11" max="11" width="13.7109375" customWidth="1"/>
  </cols>
  <sheetData>
    <row r="1" spans="1:20" ht="18.75" x14ac:dyDescent="0.3">
      <c r="A1" s="35"/>
      <c r="B1" s="36" t="s">
        <v>121</v>
      </c>
      <c r="C1" s="25"/>
      <c r="D1" s="25"/>
      <c r="E1" s="25"/>
      <c r="F1" s="25"/>
      <c r="G1" s="25"/>
      <c r="H1" s="25"/>
      <c r="I1" s="3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15.75" x14ac:dyDescent="0.25">
      <c r="A2" s="34"/>
      <c r="B2" s="26"/>
      <c r="C2" s="26"/>
      <c r="D2" s="26"/>
      <c r="E2" s="26"/>
      <c r="F2" s="26"/>
      <c r="G2" s="26"/>
      <c r="H2" s="26"/>
      <c r="I2" s="34"/>
      <c r="J2" s="25"/>
      <c r="K2" s="25"/>
      <c r="L2" s="26"/>
      <c r="M2" s="26"/>
      <c r="N2" s="26"/>
      <c r="O2" s="26"/>
      <c r="P2" s="26"/>
      <c r="Q2" s="26"/>
      <c r="R2" s="26"/>
      <c r="S2" s="26"/>
      <c r="T2" s="26"/>
    </row>
    <row r="3" spans="1:20" ht="16.5" thickBot="1" x14ac:dyDescent="0.3">
      <c r="A3" s="295"/>
      <c r="B3" s="296" t="s">
        <v>82</v>
      </c>
      <c r="C3" s="297"/>
      <c r="D3" s="297"/>
      <c r="E3" s="297"/>
      <c r="F3" s="296" t="s">
        <v>46</v>
      </c>
      <c r="G3" s="297"/>
      <c r="H3" s="297"/>
      <c r="I3" s="295"/>
      <c r="J3" s="296" t="s">
        <v>45</v>
      </c>
      <c r="K3" s="296"/>
      <c r="L3" s="297"/>
      <c r="M3" s="297"/>
      <c r="N3" s="297"/>
      <c r="O3" s="297"/>
      <c r="P3" s="297"/>
      <c r="Q3" s="297"/>
      <c r="R3" s="297"/>
      <c r="S3" s="297"/>
      <c r="T3" s="29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335" t="s">
        <v>6</v>
      </c>
      <c r="F4" s="141" t="s">
        <v>17</v>
      </c>
      <c r="G4" s="142" t="s">
        <v>18</v>
      </c>
      <c r="H4" s="343" t="s">
        <v>19</v>
      </c>
      <c r="I4" s="350"/>
      <c r="J4" s="347" t="s">
        <v>41</v>
      </c>
      <c r="K4" s="41" t="s">
        <v>39</v>
      </c>
      <c r="L4" s="26"/>
      <c r="M4" s="26"/>
      <c r="N4" s="26"/>
      <c r="O4" s="26"/>
      <c r="P4" s="26"/>
      <c r="Q4" s="26"/>
      <c r="R4" s="26"/>
      <c r="S4" s="26"/>
      <c r="T4" s="26"/>
    </row>
    <row r="5" spans="1:20" ht="15.75" x14ac:dyDescent="0.25">
      <c r="A5" s="321" t="s">
        <v>23</v>
      </c>
      <c r="B5" s="359">
        <v>27.9</v>
      </c>
      <c r="C5" s="325">
        <v>1</v>
      </c>
      <c r="D5" s="362">
        <v>5.2</v>
      </c>
      <c r="E5" s="336">
        <v>44348</v>
      </c>
      <c r="F5" s="274"/>
      <c r="G5" s="275"/>
      <c r="H5" s="353"/>
      <c r="I5" s="351" t="s">
        <v>23</v>
      </c>
      <c r="J5" s="355"/>
      <c r="K5" s="356"/>
      <c r="L5" s="323"/>
      <c r="M5" s="323"/>
      <c r="N5" s="323"/>
      <c r="O5" s="323"/>
      <c r="P5" s="323"/>
      <c r="Q5" s="323"/>
      <c r="R5" s="323"/>
      <c r="S5" s="323"/>
      <c r="T5" s="323"/>
    </row>
    <row r="6" spans="1:20" ht="15.75" x14ac:dyDescent="0.25">
      <c r="A6" s="310" t="s">
        <v>24</v>
      </c>
      <c r="B6" s="360">
        <v>33.6</v>
      </c>
      <c r="C6" s="318">
        <v>7.3</v>
      </c>
      <c r="D6" s="363">
        <v>5.2</v>
      </c>
      <c r="E6" s="337">
        <v>44354</v>
      </c>
      <c r="F6" s="278"/>
      <c r="G6" s="279"/>
      <c r="H6" s="354"/>
      <c r="I6" s="352" t="s">
        <v>24</v>
      </c>
      <c r="J6" s="348">
        <f>GEOMEAN(B5:D6)</f>
        <v>7.5488159704321411</v>
      </c>
      <c r="K6" s="314">
        <v>6</v>
      </c>
      <c r="L6" s="315"/>
      <c r="M6" s="316"/>
      <c r="N6" s="299"/>
      <c r="O6" s="299"/>
      <c r="P6" s="299"/>
      <c r="Q6" s="299"/>
      <c r="R6" s="299"/>
      <c r="S6" s="299"/>
      <c r="T6" s="299"/>
    </row>
    <row r="7" spans="1:20" ht="15.75" x14ac:dyDescent="0.25">
      <c r="A7" s="321" t="s">
        <v>25</v>
      </c>
      <c r="B7" s="361">
        <v>24.9</v>
      </c>
      <c r="C7" s="329">
        <v>26.9</v>
      </c>
      <c r="D7" s="364">
        <v>209.8</v>
      </c>
      <c r="E7" s="336">
        <v>44361</v>
      </c>
      <c r="F7" s="278"/>
      <c r="G7" s="279"/>
      <c r="H7" s="354"/>
      <c r="I7" s="351" t="s">
        <v>25</v>
      </c>
      <c r="J7" s="349">
        <f>GEOMEAN(B5:D7)</f>
        <v>14.362352150939653</v>
      </c>
      <c r="K7" s="326">
        <v>9</v>
      </c>
      <c r="L7" s="327"/>
      <c r="M7" s="328"/>
      <c r="N7" s="323"/>
      <c r="O7" s="323"/>
      <c r="P7" s="323"/>
      <c r="Q7" s="323"/>
      <c r="R7" s="323"/>
      <c r="S7" s="323"/>
      <c r="T7" s="323"/>
    </row>
    <row r="8" spans="1:20" ht="15.75" x14ac:dyDescent="0.25">
      <c r="A8" s="310" t="s">
        <v>26</v>
      </c>
      <c r="B8" s="360">
        <v>18.3</v>
      </c>
      <c r="C8" s="318">
        <v>19.7</v>
      </c>
      <c r="D8" s="363">
        <v>13.5</v>
      </c>
      <c r="E8" s="337">
        <v>44368</v>
      </c>
      <c r="F8" s="278"/>
      <c r="G8" s="279"/>
      <c r="H8" s="354"/>
      <c r="I8" s="352" t="s">
        <v>26</v>
      </c>
      <c r="J8" s="348">
        <f>GEOMEAN(B5:D8)</f>
        <v>14.968907405800564</v>
      </c>
      <c r="K8" s="317">
        <v>12</v>
      </c>
      <c r="L8" s="315"/>
      <c r="M8" s="315"/>
      <c r="N8" s="299"/>
      <c r="O8" s="299"/>
      <c r="P8" s="299"/>
      <c r="Q8" s="299"/>
      <c r="R8" s="299"/>
      <c r="S8" s="299"/>
      <c r="T8" s="299"/>
    </row>
    <row r="9" spans="1:20" ht="15.75" x14ac:dyDescent="0.25">
      <c r="A9" s="321" t="s">
        <v>27</v>
      </c>
      <c r="B9" s="324">
        <v>63.7</v>
      </c>
      <c r="C9" s="329">
        <v>39.5</v>
      </c>
      <c r="D9" s="330">
        <v>13.1</v>
      </c>
      <c r="E9" s="336">
        <v>44375</v>
      </c>
      <c r="F9" s="322">
        <f>GEOMEAN(B5:B9)</f>
        <v>30.686451450091642</v>
      </c>
      <c r="G9" s="325">
        <f>GEOMEAN(C5:C9)</f>
        <v>10.884981427986618</v>
      </c>
      <c r="H9" s="345">
        <f>GEOMEAN(D5:D9)</f>
        <v>15.859279280102866</v>
      </c>
      <c r="I9" s="351" t="s">
        <v>28</v>
      </c>
      <c r="J9" s="349">
        <f>GEOMEAN(B6:D9)</f>
        <v>23.526471234460711</v>
      </c>
      <c r="K9" s="326">
        <v>15</v>
      </c>
      <c r="L9" s="328"/>
      <c r="M9" s="328"/>
      <c r="N9" s="331"/>
      <c r="O9" s="323"/>
      <c r="P9" s="323"/>
      <c r="Q9" s="323"/>
      <c r="R9" s="323"/>
      <c r="S9" s="323"/>
      <c r="T9" s="323"/>
    </row>
    <row r="10" spans="1:20" ht="15.75" x14ac:dyDescent="0.25">
      <c r="A10" s="310" t="s">
        <v>28</v>
      </c>
      <c r="B10" s="312">
        <v>365.4</v>
      </c>
      <c r="C10" s="318">
        <v>1046.2</v>
      </c>
      <c r="D10" s="319">
        <v>461.1</v>
      </c>
      <c r="E10" s="337">
        <v>44383</v>
      </c>
      <c r="F10" s="311">
        <f>GEOMEAN(B6:B10)</f>
        <v>51.330977886346538</v>
      </c>
      <c r="G10" s="313">
        <f t="shared" ref="G10:H19" si="0">GEOMEAN(C6:C10)</f>
        <v>43.727095954119427</v>
      </c>
      <c r="H10" s="344">
        <f t="shared" si="0"/>
        <v>38.890345621441625</v>
      </c>
      <c r="I10" s="352" t="s">
        <v>29</v>
      </c>
      <c r="J10" s="348">
        <f>GEOMEAN(B7:D10)</f>
        <v>63.085981848414221</v>
      </c>
      <c r="K10" s="317">
        <v>15</v>
      </c>
      <c r="L10" s="357"/>
      <c r="M10" s="316"/>
      <c r="N10" s="320"/>
      <c r="O10" s="299"/>
      <c r="P10" s="299"/>
      <c r="Q10" s="299"/>
      <c r="R10" s="299"/>
      <c r="S10" s="299"/>
      <c r="T10" s="299"/>
    </row>
    <row r="11" spans="1:20" ht="15.75" x14ac:dyDescent="0.25">
      <c r="A11" s="321" t="s">
        <v>30</v>
      </c>
      <c r="B11" s="324">
        <v>28.2</v>
      </c>
      <c r="C11" s="329">
        <v>9.6999999999999993</v>
      </c>
      <c r="D11" s="330">
        <v>10.9</v>
      </c>
      <c r="E11" s="336">
        <v>44389</v>
      </c>
      <c r="F11" s="322">
        <f>GEOMEAN(B7:B11)</f>
        <v>49.563447156442315</v>
      </c>
      <c r="G11" s="325">
        <f t="shared" si="0"/>
        <v>46.28501516397553</v>
      </c>
      <c r="H11" s="345">
        <f t="shared" si="0"/>
        <v>45.094796729993405</v>
      </c>
      <c r="I11" s="351" t="s">
        <v>30</v>
      </c>
      <c r="J11" s="349">
        <f>GEOMEAN(B8:D11)</f>
        <v>45.760460453359364</v>
      </c>
      <c r="K11" s="326">
        <v>15</v>
      </c>
      <c r="L11" s="323"/>
      <c r="M11" s="323"/>
      <c r="N11" s="323"/>
      <c r="O11" s="323"/>
      <c r="P11" s="323"/>
      <c r="Q11" s="323"/>
      <c r="R11" s="323"/>
      <c r="S11" s="323"/>
      <c r="T11" s="323"/>
    </row>
    <row r="12" spans="1:20" ht="15.75" x14ac:dyDescent="0.25">
      <c r="A12" s="310" t="s">
        <v>31</v>
      </c>
      <c r="B12" s="312">
        <v>93.3</v>
      </c>
      <c r="C12" s="318">
        <v>1299.7</v>
      </c>
      <c r="D12" s="319">
        <v>101.9</v>
      </c>
      <c r="E12" s="337">
        <v>44396</v>
      </c>
      <c r="F12" s="311">
        <f>GEOMEAN(B8:B12)</f>
        <v>64.550255175736652</v>
      </c>
      <c r="G12" s="313">
        <f t="shared" si="0"/>
        <v>100.52141147772275</v>
      </c>
      <c r="H12" s="344">
        <f t="shared" si="0"/>
        <v>39.030145803591935</v>
      </c>
      <c r="I12" s="352" t="s">
        <v>31</v>
      </c>
      <c r="J12" s="348">
        <f>GEOMEAN(B9:D12)</f>
        <v>87.944977267187411</v>
      </c>
      <c r="K12" s="317">
        <v>15</v>
      </c>
      <c r="L12" s="299"/>
      <c r="M12" s="299"/>
      <c r="N12" s="299"/>
      <c r="O12" s="299"/>
      <c r="P12" s="299"/>
      <c r="Q12" s="299"/>
      <c r="R12" s="299"/>
      <c r="S12" s="299"/>
      <c r="T12" s="299"/>
    </row>
    <row r="13" spans="1:20" ht="25.5" x14ac:dyDescent="0.25">
      <c r="A13" s="365" t="s">
        <v>122</v>
      </c>
      <c r="B13" s="312">
        <v>54.8</v>
      </c>
      <c r="C13" s="318">
        <v>47.3</v>
      </c>
      <c r="D13" s="319">
        <v>42</v>
      </c>
      <c r="E13" s="337">
        <v>44399</v>
      </c>
      <c r="F13" s="311">
        <f>GEOMEAN(B9:B13)</f>
        <v>80.382934585386067</v>
      </c>
      <c r="G13" s="313">
        <f t="shared" si="0"/>
        <v>119.7671075089731</v>
      </c>
      <c r="H13" s="344">
        <f t="shared" si="0"/>
        <v>48.975996142176577</v>
      </c>
      <c r="I13" s="352"/>
      <c r="J13" s="348"/>
      <c r="K13" s="317"/>
      <c r="L13" s="299"/>
      <c r="M13" s="299"/>
      <c r="N13" s="299"/>
      <c r="O13" s="299"/>
      <c r="P13" s="299"/>
      <c r="Q13" s="299"/>
      <c r="R13" s="299"/>
      <c r="S13" s="299"/>
      <c r="T13" s="299"/>
    </row>
    <row r="14" spans="1:20" ht="15.75" x14ac:dyDescent="0.25">
      <c r="A14" s="321" t="s">
        <v>32</v>
      </c>
      <c r="B14" s="324">
        <v>21.6</v>
      </c>
      <c r="C14" s="329">
        <v>51.2</v>
      </c>
      <c r="D14" s="330">
        <v>22.8</v>
      </c>
      <c r="E14" s="336">
        <v>44403</v>
      </c>
      <c r="F14" s="322">
        <f t="shared" ref="F14:H17" si="1">GEOMEAN(B9:B14)</f>
        <v>64.572188541817212</v>
      </c>
      <c r="G14" s="325">
        <f t="shared" si="1"/>
        <v>103.95043100634757</v>
      </c>
      <c r="H14" s="345">
        <f t="shared" si="1"/>
        <v>43.116338502249526</v>
      </c>
      <c r="I14" s="351" t="s">
        <v>32</v>
      </c>
      <c r="J14" s="349">
        <f>GEOMEAN(B9:D14)</f>
        <v>66.146147931140675</v>
      </c>
      <c r="K14" s="326">
        <v>15</v>
      </c>
      <c r="L14" s="323"/>
      <c r="M14" s="323"/>
      <c r="N14" s="323"/>
      <c r="O14" s="323"/>
      <c r="P14" s="323"/>
      <c r="Q14" s="323"/>
      <c r="R14" s="323"/>
      <c r="S14" s="323"/>
      <c r="T14" s="323"/>
    </row>
    <row r="15" spans="1:20" ht="15.75" x14ac:dyDescent="0.25">
      <c r="A15" s="310" t="s">
        <v>33</v>
      </c>
      <c r="B15" s="312">
        <v>7.5</v>
      </c>
      <c r="C15" s="318">
        <v>30.5</v>
      </c>
      <c r="D15" s="319">
        <v>57.6</v>
      </c>
      <c r="E15" s="337">
        <v>44410</v>
      </c>
      <c r="F15" s="311">
        <f t="shared" si="1"/>
        <v>45.206318933819283</v>
      </c>
      <c r="G15" s="313">
        <f t="shared" si="1"/>
        <v>99.565776476050985</v>
      </c>
      <c r="H15" s="344">
        <f t="shared" si="1"/>
        <v>55.186612596153957</v>
      </c>
      <c r="I15" s="352" t="s">
        <v>33</v>
      </c>
      <c r="J15" s="348">
        <f>GEOMEAN(B10:D15)</f>
        <v>62.860957086023248</v>
      </c>
      <c r="K15" s="317">
        <v>15</v>
      </c>
      <c r="L15" s="299"/>
      <c r="M15" s="299"/>
      <c r="N15" s="299"/>
      <c r="O15" s="299"/>
      <c r="P15" s="299"/>
      <c r="Q15" s="299"/>
      <c r="R15" s="299"/>
      <c r="S15" s="299"/>
      <c r="T15" s="299"/>
    </row>
    <row r="16" spans="1:20" ht="15.75" x14ac:dyDescent="0.25">
      <c r="A16" s="321" t="s">
        <v>34</v>
      </c>
      <c r="B16" s="324">
        <v>65.7</v>
      </c>
      <c r="C16" s="329">
        <v>28.8</v>
      </c>
      <c r="D16" s="330">
        <v>48</v>
      </c>
      <c r="E16" s="336">
        <v>44417</v>
      </c>
      <c r="F16" s="322">
        <f t="shared" si="1"/>
        <v>33.962419010625588</v>
      </c>
      <c r="G16" s="325">
        <f t="shared" si="1"/>
        <v>54.710797704433261</v>
      </c>
      <c r="H16" s="345">
        <f t="shared" si="1"/>
        <v>37.850773302428728</v>
      </c>
      <c r="I16" s="351" t="s">
        <v>34</v>
      </c>
      <c r="J16" s="349">
        <f>GEOMEAN(B11:D16)</f>
        <v>41.277698367202866</v>
      </c>
      <c r="K16" s="326">
        <v>15</v>
      </c>
      <c r="L16" s="323"/>
      <c r="M16" s="323"/>
      <c r="N16" s="323"/>
      <c r="O16" s="323"/>
      <c r="P16" s="323"/>
      <c r="Q16" s="323"/>
      <c r="R16" s="323"/>
      <c r="S16" s="323"/>
      <c r="T16" s="323"/>
    </row>
    <row r="17" spans="1:20" ht="15.75" x14ac:dyDescent="0.25">
      <c r="A17" s="310" t="s">
        <v>35</v>
      </c>
      <c r="B17" s="312">
        <v>7.5</v>
      </c>
      <c r="C17" s="318">
        <v>44.3</v>
      </c>
      <c r="D17" s="319">
        <v>185</v>
      </c>
      <c r="E17" s="337">
        <v>44424</v>
      </c>
      <c r="F17" s="311">
        <f t="shared" si="1"/>
        <v>27.235413603195127</v>
      </c>
      <c r="G17" s="313">
        <f t="shared" si="1"/>
        <v>70.47120738346662</v>
      </c>
      <c r="H17" s="344">
        <f t="shared" si="1"/>
        <v>60.678144952552607</v>
      </c>
      <c r="I17" s="352" t="s">
        <v>35</v>
      </c>
      <c r="J17" s="348">
        <f>GEOMEAN(B12:D17)</f>
        <v>48.834415513607674</v>
      </c>
      <c r="K17" s="317">
        <v>15</v>
      </c>
      <c r="L17" s="299"/>
      <c r="M17" s="299"/>
      <c r="N17" s="299"/>
      <c r="O17" s="299"/>
      <c r="P17" s="299"/>
      <c r="Q17" s="299"/>
      <c r="R17" s="299"/>
      <c r="S17" s="299"/>
      <c r="T17" s="299"/>
    </row>
    <row r="18" spans="1:20" ht="15.75" x14ac:dyDescent="0.25">
      <c r="A18" s="321" t="s">
        <v>36</v>
      </c>
      <c r="B18" s="324">
        <v>14.6</v>
      </c>
      <c r="C18" s="329">
        <v>10.9</v>
      </c>
      <c r="D18" s="330">
        <v>27.5</v>
      </c>
      <c r="E18" s="336">
        <v>44431</v>
      </c>
      <c r="F18" s="322">
        <f>GEOMEAN(B14:B18)</f>
        <v>16.341762732770022</v>
      </c>
      <c r="G18" s="325">
        <f t="shared" si="0"/>
        <v>29.333136448874484</v>
      </c>
      <c r="H18" s="345">
        <f t="shared" si="0"/>
        <v>50.259781708666239</v>
      </c>
      <c r="I18" s="351" t="s">
        <v>36</v>
      </c>
      <c r="J18" s="349">
        <f>GEOMEAN(B14:D18)</f>
        <v>28.881915987817472</v>
      </c>
      <c r="K18" s="326">
        <v>15</v>
      </c>
      <c r="L18" s="323"/>
      <c r="M18" s="323"/>
      <c r="N18" s="323"/>
      <c r="O18" s="323"/>
      <c r="P18" s="323"/>
      <c r="Q18" s="323"/>
      <c r="R18" s="323"/>
      <c r="S18" s="323"/>
      <c r="T18" s="323"/>
    </row>
    <row r="19" spans="1:20" ht="15.75" x14ac:dyDescent="0.25">
      <c r="A19" s="310" t="s">
        <v>37</v>
      </c>
      <c r="B19" s="312">
        <v>25.6</v>
      </c>
      <c r="C19" s="318">
        <v>24.3</v>
      </c>
      <c r="D19" s="319">
        <v>38.9</v>
      </c>
      <c r="E19" s="337">
        <v>44438</v>
      </c>
      <c r="F19" s="311">
        <f t="shared" ref="F19" si="2">GEOMEAN(B15:B19)</f>
        <v>16.906594777882756</v>
      </c>
      <c r="G19" s="313">
        <f t="shared" si="0"/>
        <v>25.271194189294263</v>
      </c>
      <c r="H19" s="344">
        <f t="shared" si="0"/>
        <v>55.927260781428558</v>
      </c>
      <c r="I19" s="352" t="s">
        <v>37</v>
      </c>
      <c r="J19" s="348">
        <f>GEOMEAN(B15:D19)</f>
        <v>28.802829424134856</v>
      </c>
      <c r="K19" s="317">
        <v>15</v>
      </c>
      <c r="L19" s="299"/>
      <c r="M19" s="299"/>
      <c r="N19" s="299"/>
      <c r="O19" s="299"/>
      <c r="P19" s="299"/>
      <c r="Q19" s="299"/>
      <c r="R19" s="299"/>
      <c r="S19" s="299"/>
      <c r="T19" s="299"/>
    </row>
    <row r="20" spans="1:20" ht="16.5" thickBot="1" x14ac:dyDescent="0.3">
      <c r="A20" s="321" t="s">
        <v>38</v>
      </c>
      <c r="B20" s="332"/>
      <c r="C20" s="333"/>
      <c r="D20" s="334"/>
      <c r="E20" s="336"/>
      <c r="F20" s="341">
        <f>GEOMEAN(B16:B20)</f>
        <v>20.715950447315056</v>
      </c>
      <c r="G20" s="342">
        <f>GEOMEAN(C16:C20)</f>
        <v>24.110557158413787</v>
      </c>
      <c r="H20" s="346">
        <f>GEOMEAN(D16:D20)</f>
        <v>55.516722008439366</v>
      </c>
      <c r="I20" s="351" t="s">
        <v>38</v>
      </c>
      <c r="J20" s="349">
        <f>GEOMEAN(B16:D20)</f>
        <v>30.267645703286366</v>
      </c>
      <c r="K20" s="326">
        <v>15</v>
      </c>
      <c r="L20" s="323"/>
      <c r="M20" s="323"/>
      <c r="N20" s="323"/>
      <c r="O20" s="323"/>
      <c r="P20" s="323"/>
      <c r="Q20" s="323"/>
      <c r="R20" s="323"/>
      <c r="S20" s="323"/>
      <c r="T20" s="323"/>
    </row>
    <row r="21" spans="1:20" x14ac:dyDescent="0.2">
      <c r="A21" s="132"/>
      <c r="B21" s="26" t="s">
        <v>93</v>
      </c>
      <c r="C21" s="26"/>
      <c r="D21" s="26"/>
      <c r="E21" s="26"/>
      <c r="F21" s="26" t="s">
        <v>44</v>
      </c>
      <c r="G21" s="26"/>
      <c r="H21" s="26"/>
      <c r="I21" s="34"/>
      <c r="J21" s="26" t="s">
        <v>44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15.75" x14ac:dyDescent="0.25">
      <c r="A22" s="298"/>
      <c r="B22" s="299"/>
      <c r="C22" s="299"/>
      <c r="D22" s="299"/>
      <c r="E22" s="299"/>
      <c r="F22" s="300"/>
      <c r="G22" s="26"/>
      <c r="H22" s="26"/>
      <c r="I22" s="34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x14ac:dyDescent="0.2">
      <c r="A23" s="34"/>
      <c r="B23" s="299"/>
      <c r="C23" s="299"/>
      <c r="D23" s="299"/>
      <c r="E23" s="299"/>
      <c r="F23" s="299"/>
      <c r="G23" s="26"/>
      <c r="H23" s="26"/>
      <c r="I23" s="34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15.75" thickBot="1" x14ac:dyDescent="0.3">
      <c r="A24" s="303" t="s">
        <v>97</v>
      </c>
      <c r="B24" s="246"/>
      <c r="C24" s="246"/>
      <c r="D24" s="246"/>
      <c r="E24" s="246"/>
      <c r="F24" s="246"/>
      <c r="G24" s="246"/>
      <c r="H24" s="287"/>
      <c r="I24" s="288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15" x14ac:dyDescent="0.25">
      <c r="A25" s="291"/>
      <c r="B25" s="289"/>
      <c r="C25" s="178"/>
      <c r="D25" s="178"/>
      <c r="E25" s="178"/>
      <c r="F25" s="178"/>
      <c r="G25" s="178"/>
      <c r="H25" s="237"/>
      <c r="I25" s="249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5" x14ac:dyDescent="0.25">
      <c r="A26" s="305" t="s">
        <v>105</v>
      </c>
      <c r="B26" s="290" t="s">
        <v>99</v>
      </c>
      <c r="C26" s="237"/>
      <c r="D26" s="237"/>
      <c r="E26" s="237"/>
      <c r="F26" s="237"/>
      <c r="G26" s="237"/>
      <c r="H26" s="237"/>
      <c r="I26" s="249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15" x14ac:dyDescent="0.25">
      <c r="A27" s="305"/>
      <c r="B27" s="237"/>
      <c r="C27" s="237"/>
      <c r="D27" s="237"/>
      <c r="E27" s="237"/>
      <c r="F27" s="237"/>
      <c r="G27" s="237"/>
      <c r="H27" s="237"/>
      <c r="I27" s="249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t="15" x14ac:dyDescent="0.25">
      <c r="A28" s="305" t="s">
        <v>106</v>
      </c>
      <c r="B28" s="301" t="s">
        <v>98</v>
      </c>
      <c r="C28" s="237"/>
      <c r="D28" s="237"/>
      <c r="E28" s="237"/>
      <c r="F28" s="237"/>
      <c r="G28" s="237"/>
      <c r="H28" s="237"/>
      <c r="I28" s="249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ht="15" x14ac:dyDescent="0.25">
      <c r="A29" s="305"/>
      <c r="B29" s="290"/>
      <c r="C29" s="237"/>
      <c r="D29" s="237"/>
      <c r="E29" s="237"/>
      <c r="F29" s="237"/>
      <c r="G29" s="237"/>
      <c r="H29" s="237"/>
      <c r="I29" s="24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15" x14ac:dyDescent="0.25">
      <c r="A30" s="305" t="s">
        <v>107</v>
      </c>
      <c r="B30" s="301" t="s">
        <v>101</v>
      </c>
      <c r="C30" s="237"/>
      <c r="D30" s="237"/>
      <c r="E30" s="237"/>
      <c r="F30" s="237"/>
      <c r="G30" s="237"/>
      <c r="H30" s="237"/>
      <c r="I30" s="249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 ht="15" x14ac:dyDescent="0.25">
      <c r="A31" s="305"/>
      <c r="B31" s="301" t="s">
        <v>102</v>
      </c>
      <c r="C31" s="237"/>
      <c r="D31" s="237"/>
      <c r="E31" s="237"/>
      <c r="F31" s="237"/>
      <c r="G31" s="237"/>
      <c r="H31" s="237"/>
      <c r="I31" s="249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15" x14ac:dyDescent="0.25">
      <c r="A32" s="305"/>
      <c r="B32" s="301"/>
      <c r="C32" s="237"/>
      <c r="D32" s="237"/>
      <c r="E32" s="237"/>
      <c r="F32" s="237"/>
      <c r="G32" s="237"/>
      <c r="H32" s="237"/>
      <c r="I32" s="249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ht="15" x14ac:dyDescent="0.25">
      <c r="A33" s="305"/>
      <c r="B33" s="290" t="s">
        <v>103</v>
      </c>
      <c r="C33" s="290" t="s">
        <v>108</v>
      </c>
      <c r="D33" s="237"/>
      <c r="E33" s="237"/>
      <c r="F33" s="237"/>
      <c r="G33" s="237"/>
      <c r="H33" s="237"/>
      <c r="I33" s="249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 ht="15" x14ac:dyDescent="0.25">
      <c r="A34" s="305"/>
      <c r="B34" s="238"/>
      <c r="C34" s="290" t="s">
        <v>109</v>
      </c>
      <c r="D34" s="237"/>
      <c r="E34" s="237"/>
      <c r="F34" s="307"/>
      <c r="G34" s="237"/>
      <c r="H34" s="237"/>
      <c r="I34" s="249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 ht="15" x14ac:dyDescent="0.25">
      <c r="A35" s="291"/>
      <c r="B35" s="294"/>
      <c r="C35" s="290" t="s">
        <v>112</v>
      </c>
      <c r="D35" s="237"/>
      <c r="E35" s="237"/>
      <c r="F35" s="237"/>
      <c r="G35" s="237"/>
      <c r="H35" s="237"/>
      <c r="I35" s="249"/>
      <c r="J35" s="34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 ht="15" x14ac:dyDescent="0.25">
      <c r="A36" s="291"/>
      <c r="B36" s="294"/>
      <c r="C36" s="290" t="s">
        <v>118</v>
      </c>
      <c r="D36" s="237"/>
      <c r="E36" s="237"/>
      <c r="F36" s="237"/>
      <c r="G36" s="237"/>
      <c r="H36" s="237"/>
      <c r="I36" s="249"/>
      <c r="J36" s="34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0" ht="15" x14ac:dyDescent="0.25">
      <c r="A37" s="291"/>
      <c r="B37" s="290"/>
      <c r="C37" s="290"/>
      <c r="D37" s="237"/>
      <c r="E37" s="237"/>
      <c r="F37" s="237"/>
      <c r="G37" s="237"/>
      <c r="H37" s="237"/>
      <c r="I37" s="249"/>
      <c r="J37" s="34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1:20" ht="15" x14ac:dyDescent="0.25">
      <c r="A38" s="302"/>
      <c r="B38" s="251"/>
      <c r="C38" s="304"/>
      <c r="D38" s="250"/>
      <c r="E38" s="250"/>
      <c r="F38" s="250"/>
      <c r="G38" s="250"/>
      <c r="H38" s="250"/>
      <c r="I38" s="252"/>
      <c r="J38" s="34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1:20" x14ac:dyDescent="0.2">
      <c r="A39" s="34"/>
      <c r="B39" s="292"/>
      <c r="C39" s="292"/>
      <c r="D39" s="292"/>
      <c r="E39" s="285"/>
      <c r="F39" s="285"/>
      <c r="G39" s="285"/>
      <c r="H39" s="26"/>
      <c r="I39" s="34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1:20" ht="15.75" x14ac:dyDescent="0.25">
      <c r="A40" s="286"/>
      <c r="B40" s="285"/>
      <c r="C40" s="285"/>
      <c r="D40" s="285"/>
      <c r="E40" s="285"/>
      <c r="F40" s="285"/>
      <c r="G40" s="285"/>
      <c r="H40" s="26"/>
      <c r="I40" s="34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">
      <c r="A41" s="34"/>
      <c r="B41" s="26"/>
      <c r="C41" s="58"/>
      <c r="D41" s="58"/>
      <c r="E41" s="58"/>
      <c r="F41" s="58"/>
      <c r="G41" s="26"/>
      <c r="H41" s="26"/>
      <c r="I41" s="34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1:20" ht="15.75" x14ac:dyDescent="0.2">
      <c r="A42" s="34"/>
      <c r="B42" s="232" t="s">
        <v>79</v>
      </c>
      <c r="C42" s="26"/>
      <c r="D42" s="26"/>
      <c r="E42" s="26"/>
      <c r="F42" s="26"/>
      <c r="G42" s="26"/>
      <c r="H42" s="26"/>
      <c r="I42" s="34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 x14ac:dyDescent="0.2">
      <c r="A43" s="34"/>
      <c r="B43" s="233" t="s">
        <v>81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 x14ac:dyDescent="0.2">
      <c r="A44" s="34"/>
      <c r="B44" s="233" t="s">
        <v>80</v>
      </c>
      <c r="C44" s="26"/>
      <c r="D44" s="26"/>
      <c r="E44" s="26"/>
      <c r="F44" s="26"/>
      <c r="G44" s="26"/>
      <c r="H44" s="26"/>
      <c r="I44" s="34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:20" x14ac:dyDescent="0.2">
      <c r="A45" s="34"/>
      <c r="B45" s="26"/>
      <c r="C45" s="26"/>
      <c r="D45" s="26"/>
      <c r="E45" s="26"/>
      <c r="F45" s="26"/>
      <c r="G45" s="26"/>
      <c r="H45" s="26"/>
      <c r="I45" s="3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workbookViewId="0">
      <selection activeCell="B10" sqref="B10:D10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12.7109375" style="26" customWidth="1"/>
    <col min="6" max="6" width="10" style="26" customWidth="1"/>
    <col min="7" max="8" width="9.28515625" style="26"/>
    <col min="9" max="9" width="49.28515625" style="34" customWidth="1"/>
    <col min="10" max="10" width="14.42578125" style="26" customWidth="1"/>
    <col min="11" max="11" width="14.7109375" style="26" customWidth="1"/>
    <col min="12" max="16384" width="9.28515625" style="26"/>
  </cols>
  <sheetData>
    <row r="1" spans="1:14" s="25" customFormat="1" ht="18.75" x14ac:dyDescent="0.3">
      <c r="A1" s="35"/>
      <c r="B1" s="36" t="s">
        <v>120</v>
      </c>
      <c r="I1" s="35"/>
    </row>
    <row r="2" spans="1:14" ht="15.75" x14ac:dyDescent="0.25">
      <c r="J2" s="25"/>
      <c r="K2" s="25"/>
    </row>
    <row r="3" spans="1:14" s="297" customFormat="1" ht="16.5" thickBot="1" x14ac:dyDescent="0.3">
      <c r="A3" s="295"/>
      <c r="B3" s="296" t="s">
        <v>82</v>
      </c>
      <c r="F3" s="296" t="s">
        <v>46</v>
      </c>
      <c r="I3" s="295"/>
      <c r="J3" s="296" t="s">
        <v>45</v>
      </c>
      <c r="K3" s="296"/>
    </row>
    <row r="4" spans="1:14" ht="47.25" x14ac:dyDescent="0.2">
      <c r="A4" s="153"/>
      <c r="B4" s="47" t="s">
        <v>17</v>
      </c>
      <c r="C4" s="48" t="s">
        <v>18</v>
      </c>
      <c r="D4" s="49" t="s">
        <v>19</v>
      </c>
      <c r="E4" s="335" t="s">
        <v>6</v>
      </c>
      <c r="F4" s="141" t="s">
        <v>17</v>
      </c>
      <c r="G4" s="142" t="s">
        <v>18</v>
      </c>
      <c r="H4" s="343" t="s">
        <v>19</v>
      </c>
      <c r="I4" s="350"/>
      <c r="J4" s="347" t="s">
        <v>41</v>
      </c>
      <c r="K4" s="41" t="s">
        <v>39</v>
      </c>
    </row>
    <row r="5" spans="1:14" s="323" customFormat="1" ht="15.75" x14ac:dyDescent="0.25">
      <c r="A5" s="321" t="s">
        <v>23</v>
      </c>
      <c r="B5" s="359">
        <v>31.5</v>
      </c>
      <c r="C5" s="325">
        <v>59.8</v>
      </c>
      <c r="D5" s="362">
        <v>30.5</v>
      </c>
      <c r="E5" s="336">
        <v>43977</v>
      </c>
      <c r="F5" s="274"/>
      <c r="G5" s="275"/>
      <c r="H5" s="353"/>
      <c r="I5" s="351" t="s">
        <v>23</v>
      </c>
      <c r="J5" s="355"/>
      <c r="K5" s="356"/>
    </row>
    <row r="6" spans="1:14" s="299" customFormat="1" ht="15.75" x14ac:dyDescent="0.25">
      <c r="A6" s="310" t="s">
        <v>24</v>
      </c>
      <c r="B6" s="360">
        <v>2</v>
      </c>
      <c r="C6" s="318">
        <v>3</v>
      </c>
      <c r="D6" s="363">
        <v>5.2</v>
      </c>
      <c r="E6" s="337">
        <v>43983</v>
      </c>
      <c r="F6" s="278"/>
      <c r="G6" s="279"/>
      <c r="H6" s="354"/>
      <c r="I6" s="352" t="s">
        <v>24</v>
      </c>
      <c r="J6" s="348">
        <f>GEOMEAN(B5:D6)</f>
        <v>11.021592804233849</v>
      </c>
      <c r="K6" s="314">
        <v>6</v>
      </c>
      <c r="L6" s="315"/>
      <c r="M6" s="316"/>
    </row>
    <row r="7" spans="1:14" s="323" customFormat="1" ht="15.75" x14ac:dyDescent="0.25">
      <c r="A7" s="321" t="s">
        <v>25</v>
      </c>
      <c r="B7" s="361">
        <v>13.2</v>
      </c>
      <c r="C7" s="329">
        <v>13.4</v>
      </c>
      <c r="D7" s="364">
        <v>9.6999999999999993</v>
      </c>
      <c r="E7" s="336">
        <v>43990</v>
      </c>
      <c r="F7" s="278"/>
      <c r="G7" s="279"/>
      <c r="H7" s="354"/>
      <c r="I7" s="351" t="s">
        <v>25</v>
      </c>
      <c r="J7" s="349">
        <f>GEOMEAN(B5:D7)</f>
        <v>11.32955780114189</v>
      </c>
      <c r="K7" s="326">
        <v>9</v>
      </c>
      <c r="L7" s="327"/>
      <c r="M7" s="328"/>
    </row>
    <row r="8" spans="1:14" s="299" customFormat="1" ht="15.75" x14ac:dyDescent="0.25">
      <c r="A8" s="310" t="s">
        <v>26</v>
      </c>
      <c r="B8" s="360">
        <v>21.1</v>
      </c>
      <c r="C8" s="318">
        <v>16.899999999999999</v>
      </c>
      <c r="D8" s="363">
        <v>60.9</v>
      </c>
      <c r="E8" s="337">
        <v>43997</v>
      </c>
      <c r="F8" s="278"/>
      <c r="G8" s="279"/>
      <c r="H8" s="354"/>
      <c r="I8" s="352" t="s">
        <v>26</v>
      </c>
      <c r="J8" s="348">
        <f>GEOMEAN(B5:D8)</f>
        <v>14.192489795181597</v>
      </c>
      <c r="K8" s="317">
        <v>12</v>
      </c>
      <c r="L8" s="315"/>
      <c r="M8" s="315"/>
    </row>
    <row r="9" spans="1:14" s="323" customFormat="1" ht="15.75" x14ac:dyDescent="0.25">
      <c r="A9" s="321" t="s">
        <v>27</v>
      </c>
      <c r="B9" s="324">
        <v>62.4</v>
      </c>
      <c r="C9" s="329">
        <v>30.9</v>
      </c>
      <c r="D9" s="330">
        <v>49.6</v>
      </c>
      <c r="E9" s="336">
        <v>44004</v>
      </c>
      <c r="F9" s="322">
        <f>GEOMEAN(B5:B9)</f>
        <v>16.138988239750077</v>
      </c>
      <c r="G9" s="325">
        <f>GEOMEAN(C5:C9)</f>
        <v>16.586489732993488</v>
      </c>
      <c r="H9" s="345">
        <f>GEOMEAN(D5:D9)</f>
        <v>21.549379887880818</v>
      </c>
      <c r="I9" s="351" t="s">
        <v>28</v>
      </c>
      <c r="J9" s="349">
        <f>GEOMEAN(B6:D9)</f>
        <v>14.808168742756923</v>
      </c>
      <c r="K9" s="326">
        <v>15</v>
      </c>
      <c r="L9" s="328"/>
      <c r="M9" s="328"/>
      <c r="N9" s="331"/>
    </row>
    <row r="10" spans="1:14" s="299" customFormat="1" ht="15.75" x14ac:dyDescent="0.25">
      <c r="A10" s="310" t="s">
        <v>28</v>
      </c>
      <c r="B10" s="312">
        <v>167</v>
      </c>
      <c r="C10" s="318">
        <v>186</v>
      </c>
      <c r="D10" s="319">
        <v>167</v>
      </c>
      <c r="E10" s="337">
        <v>44011</v>
      </c>
      <c r="F10" s="311">
        <f>GEOMEAN(B6:B10)</f>
        <v>22.529807892941744</v>
      </c>
      <c r="G10" s="313">
        <f t="shared" ref="G10:H18" si="0">GEOMEAN(C6:C10)</f>
        <v>20.812144677329517</v>
      </c>
      <c r="H10" s="344">
        <f t="shared" si="0"/>
        <v>30.277366899765912</v>
      </c>
      <c r="I10" s="352" t="s">
        <v>29</v>
      </c>
      <c r="J10" s="348">
        <f>GEOMEAN(B7:D10)</f>
        <v>40.32434258220237</v>
      </c>
      <c r="K10" s="317">
        <v>15</v>
      </c>
      <c r="L10" s="357"/>
      <c r="M10" s="316"/>
      <c r="N10" s="320"/>
    </row>
    <row r="11" spans="1:14" s="323" customFormat="1" ht="15.75" x14ac:dyDescent="0.25">
      <c r="A11" s="321" t="s">
        <v>30</v>
      </c>
      <c r="B11" s="324">
        <v>47.9</v>
      </c>
      <c r="C11" s="329">
        <v>32.700000000000003</v>
      </c>
      <c r="D11" s="330">
        <v>15.5</v>
      </c>
      <c r="E11" s="336">
        <v>44018</v>
      </c>
      <c r="F11" s="322">
        <f>GEOMEAN(B7:B11)</f>
        <v>42.522480645912374</v>
      </c>
      <c r="G11" s="325">
        <f t="shared" si="0"/>
        <v>33.558468735165555</v>
      </c>
      <c r="H11" s="345">
        <f t="shared" si="0"/>
        <v>37.668972540489918</v>
      </c>
      <c r="I11" s="351" t="s">
        <v>30</v>
      </c>
      <c r="J11" s="349">
        <f>GEOMEAN(B8:D11)</f>
        <v>50.287996958692119</v>
      </c>
      <c r="K11" s="326">
        <v>15</v>
      </c>
    </row>
    <row r="12" spans="1:14" s="299" customFormat="1" ht="15.75" x14ac:dyDescent="0.25">
      <c r="A12" s="310" t="s">
        <v>31</v>
      </c>
      <c r="B12" s="312">
        <v>9.6999999999999993</v>
      </c>
      <c r="C12" s="318">
        <v>9.5</v>
      </c>
      <c r="D12" s="319">
        <v>9.8000000000000007</v>
      </c>
      <c r="E12" s="337">
        <v>44025</v>
      </c>
      <c r="F12" s="311">
        <f t="shared" ref="F12:F18" si="1">GEOMEAN(B8:B12)</f>
        <v>39.981414300236381</v>
      </c>
      <c r="G12" s="313">
        <f t="shared" si="0"/>
        <v>31.327511439358489</v>
      </c>
      <c r="H12" s="344">
        <f t="shared" si="0"/>
        <v>37.74632221169049</v>
      </c>
      <c r="I12" s="352" t="s">
        <v>31</v>
      </c>
      <c r="J12" s="348">
        <f>GEOMEAN(B9:D12)</f>
        <v>38.581186925088232</v>
      </c>
      <c r="K12" s="317">
        <v>15</v>
      </c>
    </row>
    <row r="13" spans="1:14" s="323" customFormat="1" ht="15.75" x14ac:dyDescent="0.25">
      <c r="A13" s="321" t="s">
        <v>32</v>
      </c>
      <c r="B13" s="324">
        <v>8.6</v>
      </c>
      <c r="C13" s="329">
        <v>6.3</v>
      </c>
      <c r="D13" s="330">
        <v>6.2</v>
      </c>
      <c r="E13" s="336">
        <v>44032</v>
      </c>
      <c r="F13" s="322">
        <f t="shared" si="1"/>
        <v>33.411913773826384</v>
      </c>
      <c r="G13" s="325">
        <f t="shared" si="0"/>
        <v>25.716784535774764</v>
      </c>
      <c r="H13" s="345">
        <f t="shared" si="0"/>
        <v>23.901740237233657</v>
      </c>
      <c r="I13" s="351" t="s">
        <v>32</v>
      </c>
      <c r="J13" s="349">
        <f t="shared" ref="J13:J16" si="2">GEOMEAN(B9:D13)</f>
        <v>27.385195571163358</v>
      </c>
      <c r="K13" s="326">
        <v>15</v>
      </c>
    </row>
    <row r="14" spans="1:14" s="299" customFormat="1" ht="15.75" x14ac:dyDescent="0.25">
      <c r="A14" s="310" t="s">
        <v>33</v>
      </c>
      <c r="B14" s="312">
        <v>19.899999999999999</v>
      </c>
      <c r="C14" s="318">
        <v>21.8</v>
      </c>
      <c r="D14" s="319">
        <v>20.100000000000001</v>
      </c>
      <c r="E14" s="337">
        <v>44039</v>
      </c>
      <c r="F14" s="311">
        <f t="shared" si="1"/>
        <v>26.584901117549485</v>
      </c>
      <c r="G14" s="313">
        <f t="shared" si="0"/>
        <v>23.983704742536528</v>
      </c>
      <c r="H14" s="344">
        <f t="shared" si="0"/>
        <v>19.951355099716586</v>
      </c>
      <c r="I14" s="352" t="s">
        <v>33</v>
      </c>
      <c r="J14" s="348">
        <f t="shared" si="2"/>
        <v>23.343962249944539</v>
      </c>
      <c r="K14" s="317">
        <v>15</v>
      </c>
    </row>
    <row r="15" spans="1:14" s="323" customFormat="1" ht="15.75" x14ac:dyDescent="0.25">
      <c r="A15" s="321" t="s">
        <v>34</v>
      </c>
      <c r="B15" s="324">
        <v>35.9</v>
      </c>
      <c r="C15" s="329">
        <v>44.8</v>
      </c>
      <c r="D15" s="330">
        <v>12.2</v>
      </c>
      <c r="E15" s="336">
        <v>44046</v>
      </c>
      <c r="F15" s="322">
        <f t="shared" si="1"/>
        <v>19.548374243672882</v>
      </c>
      <c r="G15" s="325">
        <f t="shared" si="0"/>
        <v>18.041360433084364</v>
      </c>
      <c r="H15" s="345">
        <f t="shared" si="0"/>
        <v>11.822275352827868</v>
      </c>
      <c r="I15" s="351" t="s">
        <v>34</v>
      </c>
      <c r="J15" s="349">
        <f t="shared" si="2"/>
        <v>16.095099506817775</v>
      </c>
      <c r="K15" s="326">
        <v>15</v>
      </c>
    </row>
    <row r="16" spans="1:14" s="299" customFormat="1" ht="15.75" x14ac:dyDescent="0.25">
      <c r="A16" s="310" t="s">
        <v>35</v>
      </c>
      <c r="B16" s="312">
        <v>72.8</v>
      </c>
      <c r="C16" s="318">
        <v>60.2</v>
      </c>
      <c r="D16" s="319">
        <v>98.8</v>
      </c>
      <c r="E16" s="337">
        <v>44053</v>
      </c>
      <c r="F16" s="311">
        <f t="shared" si="1"/>
        <v>21.255426218640483</v>
      </c>
      <c r="G16" s="313">
        <f t="shared" si="0"/>
        <v>20.383512814303767</v>
      </c>
      <c r="H16" s="344">
        <f t="shared" si="0"/>
        <v>17.123246930000033</v>
      </c>
      <c r="I16" s="352" t="s">
        <v>35</v>
      </c>
      <c r="J16" s="348">
        <f t="shared" si="2"/>
        <v>19.503459646477353</v>
      </c>
      <c r="K16" s="317">
        <v>15</v>
      </c>
    </row>
    <row r="17" spans="1:11" s="323" customFormat="1" ht="15.75" x14ac:dyDescent="0.25">
      <c r="A17" s="321" t="s">
        <v>36</v>
      </c>
      <c r="B17" s="324">
        <v>6.3</v>
      </c>
      <c r="C17" s="329">
        <v>5.2</v>
      </c>
      <c r="D17" s="330">
        <v>7.3</v>
      </c>
      <c r="E17" s="336">
        <v>44060</v>
      </c>
      <c r="F17" s="322">
        <f>GEOMEAN(B13:B17)</f>
        <v>19.497708850429159</v>
      </c>
      <c r="G17" s="325">
        <f t="shared" si="0"/>
        <v>18.069035801472005</v>
      </c>
      <c r="H17" s="345">
        <f t="shared" si="0"/>
        <v>16.143789140418818</v>
      </c>
      <c r="I17" s="351" t="s">
        <v>36</v>
      </c>
      <c r="J17" s="349">
        <f>GEOMEAN(B13:D17)</f>
        <v>17.850128434756623</v>
      </c>
      <c r="K17" s="326">
        <v>15</v>
      </c>
    </row>
    <row r="18" spans="1:11" s="299" customFormat="1" ht="15.75" x14ac:dyDescent="0.25">
      <c r="A18" s="310" t="s">
        <v>37</v>
      </c>
      <c r="B18" s="312">
        <v>410.6</v>
      </c>
      <c r="C18" s="318">
        <v>517.20000000000005</v>
      </c>
      <c r="D18" s="319">
        <v>866.4</v>
      </c>
      <c r="E18" s="337">
        <v>44067</v>
      </c>
      <c r="F18" s="311">
        <f t="shared" si="1"/>
        <v>42.244257359583585</v>
      </c>
      <c r="G18" s="313">
        <f t="shared" si="0"/>
        <v>43.631342064940213</v>
      </c>
      <c r="H18" s="344">
        <f t="shared" si="0"/>
        <v>43.358158364235813</v>
      </c>
      <c r="I18" s="352" t="s">
        <v>37</v>
      </c>
      <c r="J18" s="348">
        <f>GEOMEAN(B14:D18)</f>
        <v>43.073717916444089</v>
      </c>
      <c r="K18" s="317">
        <v>15</v>
      </c>
    </row>
    <row r="19" spans="1:11" s="323" customFormat="1" ht="16.5" thickBot="1" x14ac:dyDescent="0.3">
      <c r="A19" s="321" t="s">
        <v>38</v>
      </c>
      <c r="B19" s="332">
        <v>86</v>
      </c>
      <c r="C19" s="333">
        <v>172.3</v>
      </c>
      <c r="D19" s="334">
        <v>435.2</v>
      </c>
      <c r="E19" s="336">
        <v>44074</v>
      </c>
      <c r="F19" s="341">
        <f>GEOMEAN(B15:B19)</f>
        <v>56.610469238723326</v>
      </c>
      <c r="G19" s="342">
        <f>GEOMEAN(C15:C19)</f>
        <v>65.972710651904563</v>
      </c>
      <c r="H19" s="346">
        <f>GEOMEAN(D15:D19)</f>
        <v>80.199081258339731</v>
      </c>
      <c r="I19" s="351" t="s">
        <v>38</v>
      </c>
      <c r="J19" s="349">
        <f>GEOMEAN(B15:D19)</f>
        <v>66.907811617743945</v>
      </c>
      <c r="K19" s="326">
        <v>15</v>
      </c>
    </row>
    <row r="20" spans="1:11" x14ac:dyDescent="0.2">
      <c r="A20" s="132"/>
      <c r="B20" s="26" t="s">
        <v>93</v>
      </c>
      <c r="F20" s="26" t="s">
        <v>44</v>
      </c>
      <c r="J20" s="26" t="s">
        <v>44</v>
      </c>
    </row>
    <row r="21" spans="1:11" ht="15.75" x14ac:dyDescent="0.25">
      <c r="A21" s="298"/>
      <c r="B21" s="299"/>
      <c r="C21" s="299"/>
      <c r="D21" s="299"/>
      <c r="E21" s="299"/>
      <c r="F21" s="300"/>
    </row>
    <row r="22" spans="1:11" x14ac:dyDescent="0.2">
      <c r="B22" s="299"/>
      <c r="C22" s="299"/>
      <c r="D22" s="299"/>
      <c r="E22" s="299"/>
      <c r="F22" s="299"/>
    </row>
    <row r="23" spans="1:11" ht="15.75" thickBot="1" x14ac:dyDescent="0.3">
      <c r="A23" s="303" t="s">
        <v>97</v>
      </c>
      <c r="B23" s="246"/>
      <c r="C23" s="246"/>
      <c r="D23" s="246"/>
      <c r="E23" s="246"/>
      <c r="F23" s="246"/>
      <c r="G23" s="246"/>
      <c r="H23" s="287"/>
      <c r="I23" s="288"/>
    </row>
    <row r="24" spans="1:11" ht="5.25" customHeight="1" x14ac:dyDescent="0.25">
      <c r="A24" s="291"/>
      <c r="B24" s="289"/>
      <c r="C24" s="178"/>
      <c r="D24" s="178"/>
      <c r="E24" s="178"/>
      <c r="F24" s="178"/>
      <c r="G24" s="178"/>
      <c r="H24" s="237"/>
      <c r="I24" s="249"/>
    </row>
    <row r="25" spans="1:11" ht="15" x14ac:dyDescent="0.25">
      <c r="A25" s="305" t="s">
        <v>105</v>
      </c>
      <c r="B25" s="290" t="s">
        <v>99</v>
      </c>
      <c r="C25" s="237"/>
      <c r="D25" s="237"/>
      <c r="E25" s="237"/>
      <c r="F25" s="237"/>
      <c r="G25" s="237"/>
      <c r="H25" s="237"/>
      <c r="I25" s="249"/>
    </row>
    <row r="26" spans="1:11" ht="6" customHeight="1" x14ac:dyDescent="0.25">
      <c r="A26" s="305"/>
      <c r="B26" s="237"/>
      <c r="C26" s="237"/>
      <c r="D26" s="237"/>
      <c r="E26" s="237"/>
      <c r="F26" s="237"/>
      <c r="G26" s="237"/>
      <c r="H26" s="237"/>
      <c r="I26" s="249"/>
    </row>
    <row r="27" spans="1:11" ht="15" x14ac:dyDescent="0.25">
      <c r="A27" s="305" t="s">
        <v>106</v>
      </c>
      <c r="B27" s="301" t="s">
        <v>98</v>
      </c>
      <c r="C27" s="237"/>
      <c r="D27" s="237"/>
      <c r="E27" s="237"/>
      <c r="F27" s="237"/>
      <c r="G27" s="237"/>
      <c r="H27" s="237"/>
      <c r="I27" s="249"/>
    </row>
    <row r="28" spans="1:11" ht="7.5" customHeight="1" x14ac:dyDescent="0.25">
      <c r="A28" s="305"/>
      <c r="B28" s="290"/>
      <c r="C28" s="237"/>
      <c r="D28" s="237"/>
      <c r="E28" s="237"/>
      <c r="F28" s="237"/>
      <c r="G28" s="237"/>
      <c r="H28" s="237"/>
      <c r="I28" s="249"/>
    </row>
    <row r="29" spans="1:11" ht="17.25" customHeight="1" x14ac:dyDescent="0.25">
      <c r="A29" s="305" t="s">
        <v>107</v>
      </c>
      <c r="B29" s="301" t="s">
        <v>101</v>
      </c>
      <c r="C29" s="237"/>
      <c r="D29" s="237"/>
      <c r="E29" s="237"/>
      <c r="F29" s="237"/>
      <c r="G29" s="237"/>
      <c r="H29" s="237"/>
      <c r="I29" s="249"/>
    </row>
    <row r="30" spans="1:11" ht="12.75" customHeight="1" x14ac:dyDescent="0.25">
      <c r="A30" s="305"/>
      <c r="B30" s="301" t="s">
        <v>102</v>
      </c>
      <c r="C30" s="237"/>
      <c r="D30" s="237"/>
      <c r="E30" s="237"/>
      <c r="F30" s="237"/>
      <c r="G30" s="237"/>
      <c r="H30" s="237"/>
      <c r="I30" s="249"/>
    </row>
    <row r="31" spans="1:11" ht="6" customHeight="1" x14ac:dyDescent="0.25">
      <c r="A31" s="305"/>
      <c r="B31" s="301"/>
      <c r="C31" s="237"/>
      <c r="D31" s="237"/>
      <c r="E31" s="237"/>
      <c r="F31" s="237"/>
      <c r="G31" s="237"/>
      <c r="H31" s="237"/>
      <c r="I31" s="249"/>
    </row>
    <row r="32" spans="1:11" ht="15" x14ac:dyDescent="0.25">
      <c r="A32" s="305"/>
      <c r="B32" s="290" t="s">
        <v>103</v>
      </c>
      <c r="C32" s="290" t="s">
        <v>108</v>
      </c>
      <c r="D32" s="237"/>
      <c r="E32" s="237"/>
      <c r="F32" s="237"/>
      <c r="G32" s="237"/>
      <c r="H32" s="237"/>
      <c r="I32" s="249"/>
    </row>
    <row r="33" spans="1:10" ht="13.5" customHeight="1" x14ac:dyDescent="0.25">
      <c r="A33" s="305"/>
      <c r="B33" s="238"/>
      <c r="C33" s="290" t="s">
        <v>109</v>
      </c>
      <c r="D33" s="237"/>
      <c r="E33" s="237"/>
      <c r="F33" s="307" t="s">
        <v>96</v>
      </c>
      <c r="G33" s="237"/>
      <c r="H33" s="237"/>
      <c r="I33" s="249"/>
    </row>
    <row r="34" spans="1:10" ht="15" x14ac:dyDescent="0.25">
      <c r="A34" s="291"/>
      <c r="B34" s="294"/>
      <c r="C34" s="290" t="s">
        <v>112</v>
      </c>
      <c r="D34" s="237"/>
      <c r="E34" s="237"/>
      <c r="F34" s="237"/>
      <c r="G34" s="237"/>
      <c r="H34" s="237"/>
      <c r="I34" s="249"/>
      <c r="J34" s="34"/>
    </row>
    <row r="35" spans="1:10" ht="15" x14ac:dyDescent="0.25">
      <c r="A35" s="291"/>
      <c r="B35" s="294"/>
      <c r="C35" s="290" t="s">
        <v>118</v>
      </c>
      <c r="D35" s="237"/>
      <c r="E35" s="237"/>
      <c r="F35" s="237"/>
      <c r="G35" s="237"/>
      <c r="H35" s="237"/>
      <c r="I35" s="249"/>
      <c r="J35" s="34"/>
    </row>
    <row r="36" spans="1:10" ht="15" x14ac:dyDescent="0.25">
      <c r="A36" s="291"/>
      <c r="B36" s="290"/>
      <c r="C36" s="290"/>
      <c r="D36" s="237"/>
      <c r="E36" s="237"/>
      <c r="F36" s="237"/>
      <c r="G36" s="237"/>
      <c r="H36" s="237"/>
      <c r="I36" s="249"/>
      <c r="J36" s="34"/>
    </row>
    <row r="37" spans="1:10" ht="15" x14ac:dyDescent="0.25">
      <c r="A37" s="302"/>
      <c r="B37" s="251"/>
      <c r="C37" s="304"/>
      <c r="D37" s="250"/>
      <c r="E37" s="250"/>
      <c r="F37" s="250"/>
      <c r="G37" s="250"/>
      <c r="H37" s="250"/>
      <c r="I37" s="252"/>
      <c r="J37" s="34"/>
    </row>
    <row r="38" spans="1:10" x14ac:dyDescent="0.2">
      <c r="B38" s="292"/>
      <c r="C38" s="292"/>
      <c r="D38" s="292"/>
      <c r="E38" s="285"/>
      <c r="F38" s="285"/>
      <c r="G38" s="285"/>
    </row>
    <row r="39" spans="1:10" ht="15.75" x14ac:dyDescent="0.25">
      <c r="A39" s="286"/>
      <c r="B39" s="285"/>
      <c r="C39" s="285"/>
      <c r="D39" s="285"/>
      <c r="E39" s="285"/>
      <c r="F39" s="285"/>
      <c r="G39" s="285"/>
    </row>
    <row r="40" spans="1:10" x14ac:dyDescent="0.2">
      <c r="C40" s="58"/>
      <c r="D40" s="58"/>
      <c r="E40" s="58"/>
      <c r="F40" s="58"/>
    </row>
    <row r="41" spans="1:10" ht="15.75" x14ac:dyDescent="0.2">
      <c r="B41" s="232" t="s">
        <v>79</v>
      </c>
    </row>
    <row r="42" spans="1:10" x14ac:dyDescent="0.2">
      <c r="B42" s="233" t="s">
        <v>81</v>
      </c>
      <c r="I42" s="26"/>
    </row>
    <row r="43" spans="1:10" x14ac:dyDescent="0.2">
      <c r="B43" s="233" t="s">
        <v>80</v>
      </c>
    </row>
    <row r="44" spans="1:10" ht="35.25" customHeight="1" x14ac:dyDescent="0.2"/>
    <row r="46" spans="1:10" x14ac:dyDescent="0.2">
      <c r="B46" s="87" t="s">
        <v>47</v>
      </c>
    </row>
    <row r="47" spans="1:10" ht="13.5" thickBot="1" x14ac:dyDescent="0.25"/>
    <row r="48" spans="1:10" ht="13.5" thickBot="1" x14ac:dyDescent="0.25">
      <c r="B48" s="257"/>
      <c r="C48" s="366" t="s">
        <v>90</v>
      </c>
      <c r="D48" s="367"/>
      <c r="E48" s="368"/>
      <c r="F48" s="369"/>
    </row>
    <row r="49" spans="2:6" x14ac:dyDescent="0.2">
      <c r="B49" s="270" t="s">
        <v>53</v>
      </c>
      <c r="C49" s="90" t="s">
        <v>48</v>
      </c>
      <c r="D49" s="358" t="s">
        <v>49</v>
      </c>
      <c r="E49" s="258" t="s">
        <v>49</v>
      </c>
      <c r="F49" s="262" t="s">
        <v>50</v>
      </c>
    </row>
    <row r="50" spans="2:6" x14ac:dyDescent="0.2">
      <c r="B50" s="271"/>
      <c r="C50" s="265"/>
      <c r="D50" s="259"/>
      <c r="E50" s="260" t="s">
        <v>91</v>
      </c>
      <c r="F50" s="264" t="s">
        <v>91</v>
      </c>
    </row>
    <row r="51" spans="2:6" x14ac:dyDescent="0.2">
      <c r="B51" s="271"/>
      <c r="C51" s="265"/>
      <c r="D51" s="259"/>
      <c r="E51" s="260" t="s">
        <v>91</v>
      </c>
      <c r="F51" s="264" t="s">
        <v>91</v>
      </c>
    </row>
    <row r="52" spans="2:6" x14ac:dyDescent="0.2">
      <c r="B52" s="271"/>
      <c r="C52" s="265"/>
      <c r="D52" s="259"/>
      <c r="E52" s="260" t="s">
        <v>91</v>
      </c>
      <c r="F52" s="264" t="s">
        <v>91</v>
      </c>
    </row>
    <row r="53" spans="2:6" x14ac:dyDescent="0.2">
      <c r="B53" s="271"/>
      <c r="C53" s="265"/>
      <c r="D53" s="259"/>
      <c r="E53" s="260" t="s">
        <v>91</v>
      </c>
      <c r="F53" s="264" t="s">
        <v>91</v>
      </c>
    </row>
    <row r="54" spans="2:6" x14ac:dyDescent="0.2">
      <c r="B54" s="271"/>
      <c r="C54" s="265"/>
      <c r="D54" s="259"/>
      <c r="E54" s="259"/>
      <c r="F54" s="266"/>
    </row>
    <row r="55" spans="2:6" x14ac:dyDescent="0.2">
      <c r="B55" s="271"/>
      <c r="C55" s="265"/>
      <c r="D55" s="259"/>
      <c r="E55" s="259"/>
      <c r="F55" s="266"/>
    </row>
    <row r="56" spans="2:6" x14ac:dyDescent="0.2">
      <c r="B56" s="271"/>
      <c r="C56" s="265"/>
      <c r="D56" s="259"/>
      <c r="E56" s="259"/>
      <c r="F56" s="266"/>
    </row>
    <row r="57" spans="2:6" x14ac:dyDescent="0.2">
      <c r="B57" s="271"/>
      <c r="C57" s="265"/>
      <c r="D57" s="259"/>
      <c r="E57" s="259"/>
      <c r="F57" s="266"/>
    </row>
    <row r="58" spans="2:6" x14ac:dyDescent="0.2">
      <c r="B58" s="271"/>
      <c r="C58" s="265"/>
      <c r="D58" s="259"/>
      <c r="E58" s="259"/>
      <c r="F58" s="266"/>
    </row>
    <row r="59" spans="2:6" x14ac:dyDescent="0.2">
      <c r="B59" s="271"/>
      <c r="C59" s="265"/>
      <c r="D59" s="259"/>
      <c r="E59" s="259"/>
      <c r="F59" s="266"/>
    </row>
    <row r="60" spans="2:6" x14ac:dyDescent="0.2">
      <c r="B60" s="271"/>
      <c r="C60" s="265"/>
      <c r="D60" s="259"/>
      <c r="E60" s="259"/>
      <c r="F60" s="266"/>
    </row>
    <row r="61" spans="2:6" x14ac:dyDescent="0.2">
      <c r="B61" s="271"/>
      <c r="C61" s="265"/>
      <c r="D61" s="259"/>
      <c r="E61" s="259"/>
      <c r="F61" s="266"/>
    </row>
    <row r="62" spans="2:6" x14ac:dyDescent="0.2">
      <c r="B62" s="271"/>
      <c r="C62" s="265"/>
      <c r="D62" s="259"/>
      <c r="E62" s="259"/>
      <c r="F62" s="266"/>
    </row>
    <row r="63" spans="2:6" x14ac:dyDescent="0.2">
      <c r="B63" s="271"/>
      <c r="C63" s="265"/>
      <c r="D63" s="259"/>
      <c r="E63" s="259"/>
      <c r="F63" s="266"/>
    </row>
    <row r="64" spans="2:6" ht="13.5" thickBot="1" x14ac:dyDescent="0.25">
      <c r="B64" s="272"/>
      <c r="C64" s="267"/>
      <c r="D64" s="268"/>
      <c r="E64" s="268"/>
      <c r="F64" s="269"/>
    </row>
  </sheetData>
  <mergeCells count="2">
    <mergeCell ref="C48:D48"/>
    <mergeCell ref="E48:F4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4"/>
  <sheetViews>
    <sheetView workbookViewId="0">
      <selection activeCell="I21" sqref="I21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12.7109375" style="26" customWidth="1"/>
    <col min="6" max="6" width="10" style="26" customWidth="1"/>
    <col min="7" max="8" width="9.28515625" style="26"/>
    <col min="9" max="9" width="49.28515625" style="34" customWidth="1"/>
    <col min="10" max="10" width="14.42578125" style="26" customWidth="1"/>
    <col min="11" max="11" width="14.7109375" style="26" customWidth="1"/>
    <col min="12" max="16384" width="9.28515625" style="26"/>
  </cols>
  <sheetData>
    <row r="1" spans="1:14" s="25" customFormat="1" ht="18.75" x14ac:dyDescent="0.3">
      <c r="A1" s="35"/>
      <c r="B1" s="36" t="s">
        <v>116</v>
      </c>
      <c r="I1" s="35"/>
    </row>
    <row r="2" spans="1:14" ht="15.75" x14ac:dyDescent="0.25">
      <c r="J2" s="25"/>
      <c r="K2" s="25"/>
    </row>
    <row r="3" spans="1:14" s="297" customFormat="1" ht="16.5" thickBot="1" x14ac:dyDescent="0.3">
      <c r="A3" s="295"/>
      <c r="B3" s="296" t="s">
        <v>82</v>
      </c>
      <c r="F3" s="296" t="s">
        <v>46</v>
      </c>
      <c r="I3" s="295"/>
      <c r="J3" s="296" t="s">
        <v>45</v>
      </c>
      <c r="K3" s="296"/>
    </row>
    <row r="4" spans="1:14" ht="47.25" x14ac:dyDescent="0.2">
      <c r="A4" s="153"/>
      <c r="B4" s="47" t="s">
        <v>17</v>
      </c>
      <c r="C4" s="48" t="s">
        <v>18</v>
      </c>
      <c r="D4" s="49" t="s">
        <v>19</v>
      </c>
      <c r="E4" s="335" t="s">
        <v>6</v>
      </c>
      <c r="F4" s="141" t="s">
        <v>17</v>
      </c>
      <c r="G4" s="142" t="s">
        <v>18</v>
      </c>
      <c r="H4" s="343" t="s">
        <v>19</v>
      </c>
      <c r="I4" s="350"/>
      <c r="J4" s="347" t="s">
        <v>41</v>
      </c>
      <c r="K4" s="41" t="s">
        <v>39</v>
      </c>
    </row>
    <row r="5" spans="1:14" s="323" customFormat="1" ht="15.75" x14ac:dyDescent="0.25">
      <c r="A5" s="321" t="s">
        <v>23</v>
      </c>
      <c r="B5" s="322">
        <v>85.7</v>
      </c>
      <c r="C5" s="322">
        <v>44.1</v>
      </c>
      <c r="D5" s="338">
        <v>37.299999999999997</v>
      </c>
      <c r="E5" s="336">
        <v>43613</v>
      </c>
      <c r="F5" s="274"/>
      <c r="G5" s="275"/>
      <c r="H5" s="353"/>
      <c r="I5" s="351" t="s">
        <v>23</v>
      </c>
      <c r="J5" s="355"/>
      <c r="K5" s="356"/>
    </row>
    <row r="6" spans="1:14" s="299" customFormat="1" ht="15.75" x14ac:dyDescent="0.25">
      <c r="A6" s="310" t="s">
        <v>24</v>
      </c>
      <c r="B6" s="312">
        <v>3.1</v>
      </c>
      <c r="C6" s="312">
        <v>3</v>
      </c>
      <c r="D6" s="339">
        <v>4.0999999999999996</v>
      </c>
      <c r="E6" s="337">
        <v>43619</v>
      </c>
      <c r="F6" s="278"/>
      <c r="G6" s="279"/>
      <c r="H6" s="354"/>
      <c r="I6" s="352" t="s">
        <v>24</v>
      </c>
      <c r="J6" s="348">
        <f>GEOMEAN(B5:D6)</f>
        <v>13.235260940526624</v>
      </c>
      <c r="K6" s="314">
        <v>6</v>
      </c>
      <c r="L6" s="315"/>
      <c r="M6" s="316"/>
    </row>
    <row r="7" spans="1:14" s="323" customFormat="1" ht="15.75" x14ac:dyDescent="0.25">
      <c r="A7" s="321" t="s">
        <v>25</v>
      </c>
      <c r="B7" s="324">
        <v>7.3</v>
      </c>
      <c r="C7" s="324">
        <v>7.3</v>
      </c>
      <c r="D7" s="340">
        <v>7.4</v>
      </c>
      <c r="E7" s="336">
        <v>43626</v>
      </c>
      <c r="F7" s="278"/>
      <c r="G7" s="279"/>
      <c r="H7" s="354"/>
      <c r="I7" s="351" t="s">
        <v>25</v>
      </c>
      <c r="J7" s="349">
        <f>GEOMEAN(B5:D7)</f>
        <v>10.870574548908785</v>
      </c>
      <c r="K7" s="326">
        <v>9</v>
      </c>
      <c r="L7" s="327"/>
      <c r="M7" s="328"/>
    </row>
    <row r="8" spans="1:14" s="299" customFormat="1" ht="15.75" x14ac:dyDescent="0.25">
      <c r="A8" s="310" t="s">
        <v>26</v>
      </c>
      <c r="B8" s="312">
        <v>50.4</v>
      </c>
      <c r="C8" s="312">
        <v>46.5</v>
      </c>
      <c r="D8" s="339">
        <v>39.299999999999997</v>
      </c>
      <c r="E8" s="337">
        <v>43633</v>
      </c>
      <c r="F8" s="278"/>
      <c r="G8" s="279"/>
      <c r="H8" s="354"/>
      <c r="I8" s="352" t="s">
        <v>26</v>
      </c>
      <c r="J8" s="348">
        <f>GEOMEAN(B5:D8)</f>
        <v>15.519547125997141</v>
      </c>
      <c r="K8" s="317">
        <v>12</v>
      </c>
      <c r="L8" s="315"/>
      <c r="M8" s="315"/>
    </row>
    <row r="9" spans="1:14" s="323" customFormat="1" ht="15.75" x14ac:dyDescent="0.25">
      <c r="A9" s="321" t="s">
        <v>27</v>
      </c>
      <c r="B9" s="324">
        <v>166.4</v>
      </c>
      <c r="C9" s="329">
        <v>240</v>
      </c>
      <c r="D9" s="330">
        <v>118.7</v>
      </c>
      <c r="E9" s="336">
        <v>43640</v>
      </c>
      <c r="F9" s="322">
        <f>GEOMEAN(B5:B9)</f>
        <v>27.685339073222206</v>
      </c>
      <c r="G9" s="325">
        <f>GEOMEAN(C5:C9)</f>
        <v>25.498191575510646</v>
      </c>
      <c r="H9" s="345">
        <f>GEOMEAN(D5:D9)</f>
        <v>22.106171528269329</v>
      </c>
      <c r="I9" s="351" t="s">
        <v>28</v>
      </c>
      <c r="J9" s="349">
        <f>GEOMEAN(B6:D9)</f>
        <v>20.801898068902691</v>
      </c>
      <c r="K9" s="326">
        <v>15</v>
      </c>
      <c r="L9" s="328"/>
      <c r="M9" s="328"/>
      <c r="N9" s="331"/>
    </row>
    <row r="10" spans="1:14" s="299" customFormat="1" ht="15.75" x14ac:dyDescent="0.25">
      <c r="A10" s="310" t="s">
        <v>28</v>
      </c>
      <c r="B10" s="312">
        <v>648.79999999999995</v>
      </c>
      <c r="C10" s="318">
        <v>980.4</v>
      </c>
      <c r="D10" s="319">
        <v>727</v>
      </c>
      <c r="E10" s="337">
        <v>43647</v>
      </c>
      <c r="F10" s="311">
        <f>GEOMEAN(B6:B10)</f>
        <v>41.502652181485061</v>
      </c>
      <c r="G10" s="313">
        <f t="shared" ref="G10:G18" si="0">GEOMEAN(C6:C10)</f>
        <v>47.413533502648612</v>
      </c>
      <c r="H10" s="344">
        <f t="shared" ref="H10:H18" si="1">GEOMEAN(D6:D10)</f>
        <v>40.038578602904821</v>
      </c>
      <c r="I10" s="352" t="s">
        <v>29</v>
      </c>
      <c r="J10" s="348">
        <f>GEOMEAN(B7:D10)</f>
        <v>80.987521779466206</v>
      </c>
      <c r="K10" s="317">
        <v>15</v>
      </c>
      <c r="L10" s="357" t="s">
        <v>117</v>
      </c>
      <c r="M10" s="316"/>
      <c r="N10" s="320"/>
    </row>
    <row r="11" spans="1:14" s="323" customFormat="1" ht="15.75" x14ac:dyDescent="0.25">
      <c r="A11" s="321" t="s">
        <v>30</v>
      </c>
      <c r="B11" s="324">
        <v>5.2</v>
      </c>
      <c r="C11" s="329">
        <v>7.4</v>
      </c>
      <c r="D11" s="330">
        <v>9.8000000000000007</v>
      </c>
      <c r="E11" s="336">
        <v>43654</v>
      </c>
      <c r="F11" s="322">
        <f t="shared" ref="F11:F18" si="2">GEOMEAN(B7:B11)</f>
        <v>46.026100419464122</v>
      </c>
      <c r="G11" s="325">
        <f t="shared" si="0"/>
        <v>56.796871625288702</v>
      </c>
      <c r="H11" s="345">
        <f t="shared" si="1"/>
        <v>47.661432924759531</v>
      </c>
      <c r="I11" s="351" t="s">
        <v>30</v>
      </c>
      <c r="J11" s="349">
        <f>GEOMEAN(B8:D11)</f>
        <v>80.6863527668621</v>
      </c>
      <c r="K11" s="326">
        <v>15</v>
      </c>
    </row>
    <row r="12" spans="1:14" s="299" customFormat="1" ht="15.75" x14ac:dyDescent="0.25">
      <c r="A12" s="310" t="s">
        <v>31</v>
      </c>
      <c r="B12" s="312">
        <v>58.1</v>
      </c>
      <c r="C12" s="318">
        <v>47.1</v>
      </c>
      <c r="D12" s="319">
        <v>111.9</v>
      </c>
      <c r="E12" s="337">
        <v>43661</v>
      </c>
      <c r="F12" s="311">
        <f t="shared" si="2"/>
        <v>69.690701342207021</v>
      </c>
      <c r="G12" s="313">
        <f t="shared" si="0"/>
        <v>82.463929352659392</v>
      </c>
      <c r="H12" s="344">
        <f t="shared" si="1"/>
        <v>82.051546022626141</v>
      </c>
      <c r="I12" s="352" t="s">
        <v>31</v>
      </c>
      <c r="J12" s="348">
        <f>GEOMEAN(B9:D12)</f>
        <v>89.182438263681533</v>
      </c>
      <c r="K12" s="317">
        <v>15</v>
      </c>
    </row>
    <row r="13" spans="1:14" s="323" customFormat="1" ht="15.75" x14ac:dyDescent="0.25">
      <c r="A13" s="321" t="s">
        <v>32</v>
      </c>
      <c r="B13" s="324">
        <v>16</v>
      </c>
      <c r="C13" s="329">
        <v>13.4</v>
      </c>
      <c r="D13" s="330">
        <v>3.1</v>
      </c>
      <c r="E13" s="336">
        <v>43668</v>
      </c>
      <c r="F13" s="322">
        <f t="shared" si="2"/>
        <v>55.400377542393656</v>
      </c>
      <c r="G13" s="325">
        <f t="shared" si="0"/>
        <v>64.29754541965292</v>
      </c>
      <c r="H13" s="345">
        <f t="shared" si="1"/>
        <v>49.37198600033674</v>
      </c>
      <c r="I13" s="351" t="s">
        <v>32</v>
      </c>
      <c r="J13" s="349">
        <f t="shared" ref="J13:J16" si="3">GEOMEAN(B9:D13)</f>
        <v>56.026811214397277</v>
      </c>
      <c r="K13" s="326">
        <v>15</v>
      </c>
    </row>
    <row r="14" spans="1:14" s="299" customFormat="1" ht="15.75" x14ac:dyDescent="0.25">
      <c r="A14" s="310" t="s">
        <v>33</v>
      </c>
      <c r="B14" s="312">
        <v>7.4</v>
      </c>
      <c r="C14" s="318">
        <v>11.9</v>
      </c>
      <c r="D14" s="319">
        <v>8.6</v>
      </c>
      <c r="E14" s="337">
        <v>43675</v>
      </c>
      <c r="F14" s="311">
        <f t="shared" si="2"/>
        <v>29.725447672644151</v>
      </c>
      <c r="G14" s="313">
        <f t="shared" si="0"/>
        <v>35.258313731614308</v>
      </c>
      <c r="H14" s="344">
        <f t="shared" si="1"/>
        <v>29.207214733099658</v>
      </c>
      <c r="I14" s="352" t="s">
        <v>33</v>
      </c>
      <c r="J14" s="348">
        <f t="shared" si="3"/>
        <v>31.281917174038551</v>
      </c>
      <c r="K14" s="317">
        <v>15</v>
      </c>
    </row>
    <row r="15" spans="1:14" s="323" customFormat="1" ht="15.75" x14ac:dyDescent="0.25">
      <c r="A15" s="321" t="s">
        <v>34</v>
      </c>
      <c r="B15" s="324">
        <v>22.1</v>
      </c>
      <c r="C15" s="329">
        <v>172.2</v>
      </c>
      <c r="D15" s="330">
        <v>24.3</v>
      </c>
      <c r="E15" s="336">
        <v>43682</v>
      </c>
      <c r="F15" s="322">
        <f t="shared" si="2"/>
        <v>15.121145433770327</v>
      </c>
      <c r="G15" s="325">
        <f t="shared" si="0"/>
        <v>24.89932115033081</v>
      </c>
      <c r="H15" s="345">
        <f t="shared" si="1"/>
        <v>14.80145864810922</v>
      </c>
      <c r="I15" s="351" t="s">
        <v>34</v>
      </c>
      <c r="J15" s="349">
        <f t="shared" si="3"/>
        <v>17.729326492076094</v>
      </c>
      <c r="K15" s="326">
        <v>15</v>
      </c>
    </row>
    <row r="16" spans="1:14" s="299" customFormat="1" ht="15.75" x14ac:dyDescent="0.25">
      <c r="A16" s="310" t="s">
        <v>35</v>
      </c>
      <c r="B16" s="312">
        <v>20.100000000000001</v>
      </c>
      <c r="C16" s="318">
        <v>28.8</v>
      </c>
      <c r="D16" s="319">
        <v>19.100000000000001</v>
      </c>
      <c r="E16" s="337">
        <v>43689</v>
      </c>
      <c r="F16" s="311">
        <f t="shared" si="2"/>
        <v>19.816330331356362</v>
      </c>
      <c r="G16" s="313">
        <f t="shared" si="0"/>
        <v>32.675305771994879</v>
      </c>
      <c r="H16" s="344">
        <f t="shared" si="1"/>
        <v>16.914765235990174</v>
      </c>
      <c r="I16" s="352" t="s">
        <v>35</v>
      </c>
      <c r="J16" s="348">
        <f t="shared" si="3"/>
        <v>22.207667989521561</v>
      </c>
      <c r="K16" s="317">
        <v>15</v>
      </c>
    </row>
    <row r="17" spans="1:12" s="323" customFormat="1" ht="15.75" x14ac:dyDescent="0.25">
      <c r="A17" s="321" t="s">
        <v>36</v>
      </c>
      <c r="B17" s="324">
        <v>14.6</v>
      </c>
      <c r="C17" s="329">
        <v>8.4</v>
      </c>
      <c r="D17" s="330">
        <v>5.2</v>
      </c>
      <c r="E17" s="336">
        <v>43696</v>
      </c>
      <c r="F17" s="322">
        <f>GEOMEAN(B13:B17)</f>
        <v>15.033447242986178</v>
      </c>
      <c r="G17" s="325">
        <f t="shared" si="0"/>
        <v>23.145754167314148</v>
      </c>
      <c r="H17" s="345">
        <f t="shared" si="1"/>
        <v>9.1558912553564582</v>
      </c>
      <c r="I17" s="351" t="s">
        <v>36</v>
      </c>
      <c r="J17" s="349">
        <f>GEOMEAN(B13:D17)</f>
        <v>14.714432372237823</v>
      </c>
      <c r="K17" s="326">
        <v>15</v>
      </c>
    </row>
    <row r="18" spans="1:12" s="299" customFormat="1" ht="15.75" x14ac:dyDescent="0.25">
      <c r="A18" s="310" t="s">
        <v>37</v>
      </c>
      <c r="B18" s="312">
        <v>10.9</v>
      </c>
      <c r="C18" s="318">
        <v>6.3</v>
      </c>
      <c r="D18" s="319">
        <v>24.6</v>
      </c>
      <c r="E18" s="337">
        <v>43703</v>
      </c>
      <c r="F18" s="311">
        <f t="shared" si="2"/>
        <v>13.922585092741761</v>
      </c>
      <c r="G18" s="313">
        <f t="shared" si="0"/>
        <v>19.902997403909978</v>
      </c>
      <c r="H18" s="344">
        <f t="shared" si="1"/>
        <v>13.855280055634424</v>
      </c>
      <c r="I18" s="352" t="s">
        <v>37</v>
      </c>
      <c r="J18" s="348">
        <f>GEOMEAN(B14:D18)</f>
        <v>15.658538529788208</v>
      </c>
      <c r="K18" s="317">
        <v>15</v>
      </c>
    </row>
    <row r="19" spans="1:12" s="323" customFormat="1" ht="16.5" thickBot="1" x14ac:dyDescent="0.3">
      <c r="A19" s="321" t="s">
        <v>38</v>
      </c>
      <c r="B19" s="332">
        <v>113.7</v>
      </c>
      <c r="C19" s="333">
        <v>260.3</v>
      </c>
      <c r="D19" s="334">
        <v>228.2</v>
      </c>
      <c r="E19" s="336">
        <v>43711</v>
      </c>
      <c r="F19" s="341">
        <f>GEOMEAN(B15:B19)</f>
        <v>24.045046977466846</v>
      </c>
      <c r="G19" s="342">
        <f>GEOMEAN(C15:C19)</f>
        <v>36.889598434909296</v>
      </c>
      <c r="H19" s="346">
        <f>GEOMEAN(D15:D19)</f>
        <v>26.69185434827099</v>
      </c>
      <c r="I19" s="351" t="s">
        <v>38</v>
      </c>
      <c r="J19" s="349">
        <f>GEOMEAN(B15:D19)</f>
        <v>28.714599810039051</v>
      </c>
      <c r="K19" s="326">
        <v>15</v>
      </c>
      <c r="L19" s="323" t="s">
        <v>119</v>
      </c>
    </row>
    <row r="20" spans="1:12" x14ac:dyDescent="0.2">
      <c r="A20" s="132"/>
      <c r="B20" s="26" t="s">
        <v>93</v>
      </c>
      <c r="F20" s="26" t="s">
        <v>44</v>
      </c>
      <c r="J20" s="26" t="s">
        <v>44</v>
      </c>
    </row>
    <row r="21" spans="1:12" ht="15.75" x14ac:dyDescent="0.25">
      <c r="A21" s="298"/>
      <c r="B21" s="299"/>
      <c r="C21" s="299"/>
      <c r="D21" s="299"/>
      <c r="E21" s="299"/>
      <c r="F21" s="300"/>
    </row>
    <row r="22" spans="1:12" x14ac:dyDescent="0.2">
      <c r="B22" s="299"/>
      <c r="C22" s="299"/>
      <c r="D22" s="299"/>
      <c r="E22" s="299"/>
      <c r="F22" s="299"/>
    </row>
    <row r="23" spans="1:12" ht="15.75" thickBot="1" x14ac:dyDescent="0.3">
      <c r="A23" s="303" t="s">
        <v>97</v>
      </c>
      <c r="B23" s="246"/>
      <c r="C23" s="246"/>
      <c r="D23" s="246"/>
      <c r="E23" s="246"/>
      <c r="F23" s="246"/>
      <c r="G23" s="246"/>
      <c r="H23" s="287"/>
      <c r="I23" s="288"/>
    </row>
    <row r="24" spans="1:12" ht="5.25" customHeight="1" x14ac:dyDescent="0.25">
      <c r="A24" s="291"/>
      <c r="B24" s="289"/>
      <c r="C24" s="178"/>
      <c r="D24" s="178"/>
      <c r="E24" s="178"/>
      <c r="F24" s="178"/>
      <c r="G24" s="178"/>
      <c r="H24" s="237"/>
      <c r="I24" s="249"/>
    </row>
    <row r="25" spans="1:12" ht="15" x14ac:dyDescent="0.25">
      <c r="A25" s="305" t="s">
        <v>105</v>
      </c>
      <c r="B25" s="290" t="s">
        <v>99</v>
      </c>
      <c r="C25" s="237"/>
      <c r="D25" s="237"/>
      <c r="E25" s="237"/>
      <c r="F25" s="237"/>
      <c r="G25" s="237"/>
      <c r="H25" s="237"/>
      <c r="I25" s="249"/>
    </row>
    <row r="26" spans="1:12" ht="6" customHeight="1" x14ac:dyDescent="0.25">
      <c r="A26" s="305"/>
      <c r="B26" s="237"/>
      <c r="C26" s="237"/>
      <c r="D26" s="237"/>
      <c r="E26" s="237"/>
      <c r="F26" s="237"/>
      <c r="G26" s="237"/>
      <c r="H26" s="237"/>
      <c r="I26" s="249"/>
    </row>
    <row r="27" spans="1:12" ht="15" x14ac:dyDescent="0.25">
      <c r="A27" s="305" t="s">
        <v>106</v>
      </c>
      <c r="B27" s="301" t="s">
        <v>98</v>
      </c>
      <c r="C27" s="237"/>
      <c r="D27" s="237"/>
      <c r="E27" s="237"/>
      <c r="F27" s="237"/>
      <c r="G27" s="237"/>
      <c r="H27" s="237"/>
      <c r="I27" s="249"/>
    </row>
    <row r="28" spans="1:12" ht="7.5" customHeight="1" x14ac:dyDescent="0.25">
      <c r="A28" s="305"/>
      <c r="B28" s="290"/>
      <c r="C28" s="237"/>
      <c r="D28" s="237"/>
      <c r="E28" s="237"/>
      <c r="F28" s="237"/>
      <c r="G28" s="237"/>
      <c r="H28" s="237"/>
      <c r="I28" s="249"/>
    </row>
    <row r="29" spans="1:12" ht="17.25" customHeight="1" x14ac:dyDescent="0.25">
      <c r="A29" s="305" t="s">
        <v>107</v>
      </c>
      <c r="B29" s="301" t="s">
        <v>101</v>
      </c>
      <c r="C29" s="237"/>
      <c r="D29" s="237"/>
      <c r="E29" s="237"/>
      <c r="F29" s="237"/>
      <c r="G29" s="237"/>
      <c r="H29" s="237"/>
      <c r="I29" s="249"/>
    </row>
    <row r="30" spans="1:12" ht="12.75" customHeight="1" x14ac:dyDescent="0.25">
      <c r="A30" s="305"/>
      <c r="B30" s="301" t="s">
        <v>102</v>
      </c>
      <c r="C30" s="237"/>
      <c r="D30" s="237"/>
      <c r="E30" s="237"/>
      <c r="F30" s="237"/>
      <c r="G30" s="237"/>
      <c r="H30" s="237"/>
      <c r="I30" s="249"/>
    </row>
    <row r="31" spans="1:12" ht="6" customHeight="1" x14ac:dyDescent="0.25">
      <c r="A31" s="305"/>
      <c r="B31" s="301"/>
      <c r="C31" s="237"/>
      <c r="D31" s="237"/>
      <c r="E31" s="237"/>
      <c r="F31" s="237"/>
      <c r="G31" s="237"/>
      <c r="H31" s="237"/>
      <c r="I31" s="249"/>
    </row>
    <row r="32" spans="1:12" ht="15" x14ac:dyDescent="0.25">
      <c r="A32" s="305"/>
      <c r="B32" s="290" t="s">
        <v>103</v>
      </c>
      <c r="C32" s="290" t="s">
        <v>108</v>
      </c>
      <c r="D32" s="237"/>
      <c r="E32" s="237"/>
      <c r="F32" s="237"/>
      <c r="G32" s="237"/>
      <c r="H32" s="237"/>
      <c r="I32" s="249"/>
    </row>
    <row r="33" spans="1:10" ht="13.5" customHeight="1" x14ac:dyDescent="0.25">
      <c r="A33" s="305"/>
      <c r="B33" s="238"/>
      <c r="C33" s="290" t="s">
        <v>109</v>
      </c>
      <c r="D33" s="237"/>
      <c r="E33" s="237"/>
      <c r="F33" s="307" t="s">
        <v>96</v>
      </c>
      <c r="G33" s="237"/>
      <c r="H33" s="237"/>
      <c r="I33" s="249"/>
    </row>
    <row r="34" spans="1:10" ht="15" x14ac:dyDescent="0.25">
      <c r="A34" s="291"/>
      <c r="B34" s="294"/>
      <c r="C34" s="290" t="s">
        <v>112</v>
      </c>
      <c r="D34" s="237"/>
      <c r="E34" s="237"/>
      <c r="F34" s="237"/>
      <c r="G34" s="237"/>
      <c r="H34" s="237"/>
      <c r="I34" s="249"/>
      <c r="J34" s="34"/>
    </row>
    <row r="35" spans="1:10" ht="15" x14ac:dyDescent="0.25">
      <c r="A35" s="291"/>
      <c r="B35" s="294"/>
      <c r="C35" s="290" t="s">
        <v>118</v>
      </c>
      <c r="D35" s="237"/>
      <c r="E35" s="237"/>
      <c r="F35" s="237"/>
      <c r="G35" s="237"/>
      <c r="H35" s="237"/>
      <c r="I35" s="249"/>
      <c r="J35" s="34"/>
    </row>
    <row r="36" spans="1:10" ht="15" x14ac:dyDescent="0.25">
      <c r="A36" s="291"/>
      <c r="B36" s="290"/>
      <c r="C36" s="290"/>
      <c r="D36" s="237"/>
      <c r="E36" s="237"/>
      <c r="F36" s="237"/>
      <c r="G36" s="237"/>
      <c r="H36" s="237"/>
      <c r="I36" s="249"/>
      <c r="J36" s="34"/>
    </row>
    <row r="37" spans="1:10" ht="15" x14ac:dyDescent="0.25">
      <c r="A37" s="302"/>
      <c r="B37" s="251"/>
      <c r="C37" s="304"/>
      <c r="D37" s="250"/>
      <c r="E37" s="250"/>
      <c r="F37" s="250"/>
      <c r="G37" s="250"/>
      <c r="H37" s="250"/>
      <c r="I37" s="252"/>
      <c r="J37" s="34"/>
    </row>
    <row r="38" spans="1:10" x14ac:dyDescent="0.2">
      <c r="B38" s="292"/>
      <c r="C38" s="292"/>
      <c r="D38" s="292"/>
      <c r="E38" s="285"/>
      <c r="F38" s="285"/>
      <c r="G38" s="285"/>
    </row>
    <row r="39" spans="1:10" ht="15.75" x14ac:dyDescent="0.25">
      <c r="A39" s="286"/>
      <c r="B39" s="285"/>
      <c r="C39" s="285"/>
      <c r="D39" s="285"/>
      <c r="E39" s="285"/>
      <c r="F39" s="285"/>
      <c r="G39" s="285"/>
    </row>
    <row r="40" spans="1:10" x14ac:dyDescent="0.2">
      <c r="C40" s="58"/>
      <c r="D40" s="58"/>
      <c r="E40" s="58"/>
      <c r="F40" s="58"/>
    </row>
    <row r="41" spans="1:10" ht="15.75" x14ac:dyDescent="0.2">
      <c r="B41" s="232" t="s">
        <v>79</v>
      </c>
    </row>
    <row r="42" spans="1:10" x14ac:dyDescent="0.2">
      <c r="B42" s="233" t="s">
        <v>81</v>
      </c>
      <c r="I42" s="26"/>
    </row>
    <row r="43" spans="1:10" x14ac:dyDescent="0.2">
      <c r="B43" s="233" t="s">
        <v>80</v>
      </c>
    </row>
    <row r="44" spans="1:10" ht="35.25" customHeight="1" x14ac:dyDescent="0.2"/>
    <row r="46" spans="1:10" x14ac:dyDescent="0.2">
      <c r="B46" s="87" t="s">
        <v>47</v>
      </c>
    </row>
    <row r="47" spans="1:10" ht="13.5" thickBot="1" x14ac:dyDescent="0.25"/>
    <row r="48" spans="1:10" ht="13.5" thickBot="1" x14ac:dyDescent="0.25">
      <c r="B48" s="257"/>
      <c r="C48" s="366" t="s">
        <v>90</v>
      </c>
      <c r="D48" s="367"/>
      <c r="E48" s="368"/>
      <c r="F48" s="369"/>
    </row>
    <row r="49" spans="2:6" x14ac:dyDescent="0.2">
      <c r="B49" s="270" t="s">
        <v>53</v>
      </c>
      <c r="C49" s="90" t="s">
        <v>48</v>
      </c>
      <c r="D49" s="309" t="s">
        <v>49</v>
      </c>
      <c r="E49" s="258" t="s">
        <v>49</v>
      </c>
      <c r="F49" s="262" t="s">
        <v>50</v>
      </c>
    </row>
    <row r="50" spans="2:6" x14ac:dyDescent="0.2">
      <c r="B50" s="271"/>
      <c r="C50" s="265"/>
      <c r="D50" s="259"/>
      <c r="E50" s="260" t="s">
        <v>91</v>
      </c>
      <c r="F50" s="264" t="s">
        <v>91</v>
      </c>
    </row>
    <row r="51" spans="2:6" x14ac:dyDescent="0.2">
      <c r="B51" s="271"/>
      <c r="C51" s="265"/>
      <c r="D51" s="259"/>
      <c r="E51" s="260" t="s">
        <v>91</v>
      </c>
      <c r="F51" s="264" t="s">
        <v>91</v>
      </c>
    </row>
    <row r="52" spans="2:6" x14ac:dyDescent="0.2">
      <c r="B52" s="271"/>
      <c r="C52" s="265"/>
      <c r="D52" s="259"/>
      <c r="E52" s="260" t="s">
        <v>91</v>
      </c>
      <c r="F52" s="264" t="s">
        <v>91</v>
      </c>
    </row>
    <row r="53" spans="2:6" x14ac:dyDescent="0.2">
      <c r="B53" s="271"/>
      <c r="C53" s="265"/>
      <c r="D53" s="259"/>
      <c r="E53" s="260" t="s">
        <v>91</v>
      </c>
      <c r="F53" s="264" t="s">
        <v>91</v>
      </c>
    </row>
    <row r="54" spans="2:6" x14ac:dyDescent="0.2">
      <c r="B54" s="271"/>
      <c r="C54" s="265"/>
      <c r="D54" s="259"/>
      <c r="E54" s="259"/>
      <c r="F54" s="266"/>
    </row>
    <row r="55" spans="2:6" x14ac:dyDescent="0.2">
      <c r="B55" s="271"/>
      <c r="C55" s="265"/>
      <c r="D55" s="259"/>
      <c r="E55" s="259"/>
      <c r="F55" s="266"/>
    </row>
    <row r="56" spans="2:6" x14ac:dyDescent="0.2">
      <c r="B56" s="271"/>
      <c r="C56" s="265"/>
      <c r="D56" s="259"/>
      <c r="E56" s="259"/>
      <c r="F56" s="266"/>
    </row>
    <row r="57" spans="2:6" x14ac:dyDescent="0.2">
      <c r="B57" s="271"/>
      <c r="C57" s="265"/>
      <c r="D57" s="259"/>
      <c r="E57" s="259"/>
      <c r="F57" s="266"/>
    </row>
    <row r="58" spans="2:6" x14ac:dyDescent="0.2">
      <c r="B58" s="271"/>
      <c r="C58" s="265"/>
      <c r="D58" s="259"/>
      <c r="E58" s="259"/>
      <c r="F58" s="266"/>
    </row>
    <row r="59" spans="2:6" x14ac:dyDescent="0.2">
      <c r="B59" s="271"/>
      <c r="C59" s="265"/>
      <c r="D59" s="259"/>
      <c r="E59" s="259"/>
      <c r="F59" s="266"/>
    </row>
    <row r="60" spans="2:6" x14ac:dyDescent="0.2">
      <c r="B60" s="271"/>
      <c r="C60" s="265"/>
      <c r="D60" s="259"/>
      <c r="E60" s="259"/>
      <c r="F60" s="266"/>
    </row>
    <row r="61" spans="2:6" x14ac:dyDescent="0.2">
      <c r="B61" s="271"/>
      <c r="C61" s="265"/>
      <c r="D61" s="259"/>
      <c r="E61" s="259"/>
      <c r="F61" s="266"/>
    </row>
    <row r="62" spans="2:6" x14ac:dyDescent="0.2">
      <c r="B62" s="271"/>
      <c r="C62" s="265"/>
      <c r="D62" s="259"/>
      <c r="E62" s="259"/>
      <c r="F62" s="266"/>
    </row>
    <row r="63" spans="2:6" x14ac:dyDescent="0.2">
      <c r="B63" s="271"/>
      <c r="C63" s="265"/>
      <c r="D63" s="259"/>
      <c r="E63" s="259"/>
      <c r="F63" s="266"/>
    </row>
    <row r="64" spans="2:6" ht="13.5" thickBot="1" x14ac:dyDescent="0.25">
      <c r="B64" s="272"/>
      <c r="C64" s="267"/>
      <c r="D64" s="268"/>
      <c r="E64" s="268"/>
      <c r="F64" s="269"/>
    </row>
  </sheetData>
  <mergeCells count="2">
    <mergeCell ref="C48:D48"/>
    <mergeCell ref="E48:F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pane ySplit="4" topLeftCell="A5" activePane="bottomLeft" state="frozen"/>
      <selection pane="bottomLeft" activeCell="J6" sqref="J6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11" style="26" customWidth="1"/>
    <col min="6" max="6" width="13" style="26" customWidth="1"/>
    <col min="7" max="7" width="12.7109375" style="26" customWidth="1"/>
    <col min="8" max="8" width="10" style="26" customWidth="1"/>
    <col min="9" max="10" width="9.28515625" style="26"/>
    <col min="11" max="11" width="10.42578125" style="26" customWidth="1"/>
    <col min="12" max="12" width="9.28515625" style="26"/>
    <col min="13" max="13" width="9.28515625" style="34"/>
    <col min="14" max="14" width="14.42578125" style="26" customWidth="1"/>
    <col min="15" max="15" width="14.7109375" style="26" customWidth="1"/>
    <col min="16" max="17" width="15" style="26" customWidth="1"/>
    <col min="18" max="16384" width="9.28515625" style="26"/>
  </cols>
  <sheetData>
    <row r="1" spans="1:20" s="25" customFormat="1" ht="18.75" x14ac:dyDescent="0.3">
      <c r="A1" s="35"/>
      <c r="B1" s="36" t="s">
        <v>115</v>
      </c>
      <c r="M1" s="35"/>
    </row>
    <row r="2" spans="1:20" ht="15.75" x14ac:dyDescent="0.25">
      <c r="N2" s="25"/>
      <c r="O2" s="25"/>
    </row>
    <row r="3" spans="1:20" s="297" customFormat="1" ht="16.5" thickBot="1" x14ac:dyDescent="0.3">
      <c r="A3" s="295"/>
      <c r="B3" s="296" t="s">
        <v>82</v>
      </c>
      <c r="H3" s="296" t="s">
        <v>46</v>
      </c>
      <c r="M3" s="295"/>
      <c r="N3" s="296" t="s">
        <v>45</v>
      </c>
      <c r="O3" s="296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156" t="s">
        <v>20</v>
      </c>
      <c r="F4" s="37" t="s">
        <v>21</v>
      </c>
      <c r="G4" s="133" t="s">
        <v>6</v>
      </c>
      <c r="H4" s="141" t="s">
        <v>17</v>
      </c>
      <c r="I4" s="142" t="s">
        <v>18</v>
      </c>
      <c r="J4" s="143" t="s">
        <v>19</v>
      </c>
      <c r="K4" s="137" t="s">
        <v>20</v>
      </c>
      <c r="L4" s="118" t="s">
        <v>21</v>
      </c>
      <c r="N4" s="40" t="s">
        <v>41</v>
      </c>
      <c r="O4" s="41" t="s">
        <v>39</v>
      </c>
      <c r="P4" s="40" t="s">
        <v>42</v>
      </c>
      <c r="Q4" s="41" t="s">
        <v>40</v>
      </c>
    </row>
    <row r="5" spans="1:20" ht="15.75" x14ac:dyDescent="0.25">
      <c r="A5" s="153" t="s">
        <v>23</v>
      </c>
      <c r="B5" s="44">
        <v>8.4</v>
      </c>
      <c r="C5" s="242">
        <v>9.6999999999999993</v>
      </c>
      <c r="D5" s="243">
        <v>10.9</v>
      </c>
      <c r="E5" s="244">
        <v>17.100000000000001</v>
      </c>
      <c r="F5" s="242">
        <v>6.3</v>
      </c>
      <c r="G5" s="134">
        <v>43249</v>
      </c>
      <c r="H5" s="274"/>
      <c r="I5" s="275"/>
      <c r="J5" s="276"/>
      <c r="K5" s="277"/>
      <c r="L5" s="275"/>
      <c r="M5" s="34" t="s">
        <v>23</v>
      </c>
      <c r="N5" s="42"/>
      <c r="O5" s="43"/>
      <c r="P5" s="45"/>
      <c r="Q5" s="46"/>
    </row>
    <row r="6" spans="1:20" s="58" customFormat="1" ht="15.75" x14ac:dyDescent="0.25">
      <c r="A6" s="154" t="s">
        <v>24</v>
      </c>
      <c r="B6" s="219">
        <v>1</v>
      </c>
      <c r="C6" s="220">
        <v>2</v>
      </c>
      <c r="D6" s="221">
        <v>4</v>
      </c>
      <c r="E6" s="222">
        <v>3.1</v>
      </c>
      <c r="F6" s="220">
        <v>6.3</v>
      </c>
      <c r="G6" s="135">
        <v>43255</v>
      </c>
      <c r="H6" s="278">
        <f>GEOMEAN(B5:B6)</f>
        <v>2.8982753492378879</v>
      </c>
      <c r="I6" s="279">
        <f>GEOMEAN(C5:C6)</f>
        <v>4.4045431091090483</v>
      </c>
      <c r="J6" s="280">
        <f>GEOMEAN(D5:D6)</f>
        <v>6.6030296076876711</v>
      </c>
      <c r="K6" s="281">
        <f>GEOMEAN(E5:E6)</f>
        <v>7.2807966597069589</v>
      </c>
      <c r="L6" s="279">
        <f>GEOMEAN(F5:F6)</f>
        <v>6.3</v>
      </c>
      <c r="M6" s="59" t="s">
        <v>24</v>
      </c>
      <c r="N6" s="75">
        <f>GEOMEAN(B5:D6)</f>
        <v>4.3845791824830584</v>
      </c>
      <c r="O6" s="64">
        <v>6</v>
      </c>
      <c r="P6" s="75">
        <f>GEOMEAN(E5:F6)</f>
        <v>6.7726670489662961</v>
      </c>
      <c r="Q6" s="64">
        <v>4</v>
      </c>
      <c r="R6" s="56"/>
      <c r="S6" s="57"/>
    </row>
    <row r="7" spans="1:20" s="58" customFormat="1" ht="15.75" x14ac:dyDescent="0.25">
      <c r="A7" s="155" t="s">
        <v>25</v>
      </c>
      <c r="B7" s="215">
        <v>46.5</v>
      </c>
      <c r="C7" s="201">
        <v>39.9</v>
      </c>
      <c r="D7" s="216">
        <v>43.9</v>
      </c>
      <c r="E7" s="217">
        <v>24.9</v>
      </c>
      <c r="F7" s="283">
        <v>12.2</v>
      </c>
      <c r="G7" s="136">
        <v>43262</v>
      </c>
      <c r="H7" s="278">
        <f>GEOMEAN(B5:B7)</f>
        <v>7.30988839459246</v>
      </c>
      <c r="I7" s="279">
        <f>GEOMEAN(C5:C7)</f>
        <v>9.1817375591866828</v>
      </c>
      <c r="J7" s="280">
        <f>GEOMEAN(D5:D7)</f>
        <v>12.416056203690387</v>
      </c>
      <c r="K7" s="281">
        <f>GEOMEAN(E5:E7)</f>
        <v>10.969471827725453</v>
      </c>
      <c r="L7" s="279">
        <f>GEOMEAN(F5:F7)</f>
        <v>7.8526030287273239</v>
      </c>
      <c r="M7" s="50" t="s">
        <v>25</v>
      </c>
      <c r="N7" s="76">
        <f>GEOMEAN(B5:D7)</f>
        <v>9.4103641703538852</v>
      </c>
      <c r="O7" s="65">
        <v>9</v>
      </c>
      <c r="P7" s="76">
        <f>GEOMEAN(E5:F7)</f>
        <v>9.2811048748484648</v>
      </c>
      <c r="Q7" s="65">
        <v>6</v>
      </c>
      <c r="R7" s="56"/>
      <c r="S7" s="57"/>
    </row>
    <row r="8" spans="1:20" ht="15.75" x14ac:dyDescent="0.25">
      <c r="A8" s="154" t="s">
        <v>26</v>
      </c>
      <c r="B8" s="219">
        <v>225</v>
      </c>
      <c r="C8" s="220">
        <v>194</v>
      </c>
      <c r="D8" s="221">
        <v>73.8</v>
      </c>
      <c r="E8" s="222">
        <v>75.900000000000006</v>
      </c>
      <c r="F8" s="220">
        <v>73.3</v>
      </c>
      <c r="G8" s="135">
        <v>43271</v>
      </c>
      <c r="H8" s="278">
        <f t="shared" ref="H8:L12" si="0">GEOMEAN(B5:B8)</f>
        <v>17.217840853487143</v>
      </c>
      <c r="I8" s="279">
        <f t="shared" si="0"/>
        <v>19.685392972849201</v>
      </c>
      <c r="J8" s="280">
        <f t="shared" si="0"/>
        <v>19.386608622171714</v>
      </c>
      <c r="K8" s="281">
        <f t="shared" si="0"/>
        <v>17.790974278953467</v>
      </c>
      <c r="L8" s="279">
        <f t="shared" si="0"/>
        <v>13.725754476590037</v>
      </c>
      <c r="M8" s="59" t="s">
        <v>26</v>
      </c>
      <c r="N8" s="75">
        <f>GEOMEAN(B5:D8)</f>
        <v>18.730162287172039</v>
      </c>
      <c r="O8" s="69">
        <v>12</v>
      </c>
      <c r="P8" s="75">
        <f>GEOMEAN(E5:F8)</f>
        <v>15.626725340014261</v>
      </c>
      <c r="Q8" s="69">
        <v>8</v>
      </c>
      <c r="R8" s="30"/>
      <c r="S8" s="30"/>
    </row>
    <row r="9" spans="1:20" ht="15.75" x14ac:dyDescent="0.25">
      <c r="A9" s="154" t="s">
        <v>27</v>
      </c>
      <c r="B9" s="219">
        <v>27.9</v>
      </c>
      <c r="C9" s="220">
        <v>38.299999999999997</v>
      </c>
      <c r="D9" s="221">
        <v>42.6</v>
      </c>
      <c r="E9" s="222">
        <v>20.100000000000001</v>
      </c>
      <c r="F9" s="220">
        <v>36.4</v>
      </c>
      <c r="G9" s="135">
        <v>43276</v>
      </c>
      <c r="H9" s="75">
        <f t="shared" si="0"/>
        <v>23.24394925127687</v>
      </c>
      <c r="I9" s="74">
        <f t="shared" si="0"/>
        <v>27.749224390957217</v>
      </c>
      <c r="J9" s="146">
        <f t="shared" si="0"/>
        <v>27.258227891880619</v>
      </c>
      <c r="K9" s="139">
        <f t="shared" si="0"/>
        <v>18.524637514218576</v>
      </c>
      <c r="L9" s="74">
        <f t="shared" si="0"/>
        <v>21.280235734645849</v>
      </c>
      <c r="M9" s="59" t="s">
        <v>28</v>
      </c>
      <c r="N9" s="75">
        <f>GEOMEAN(B6:D9)</f>
        <v>26.002760855076787</v>
      </c>
      <c r="O9" s="69">
        <v>15</v>
      </c>
      <c r="P9" s="75">
        <f>GEOMEAN(E6:F9)</f>
        <v>19.854688443826944</v>
      </c>
      <c r="Q9" s="69">
        <v>10</v>
      </c>
      <c r="R9" s="31"/>
      <c r="S9" s="31"/>
      <c r="T9" s="32"/>
    </row>
    <row r="10" spans="1:20" s="58" customFormat="1" ht="15.75" x14ac:dyDescent="0.25">
      <c r="A10" s="155" t="s">
        <v>28</v>
      </c>
      <c r="B10" s="215">
        <v>48.8</v>
      </c>
      <c r="C10" s="201">
        <v>10.9</v>
      </c>
      <c r="D10" s="216">
        <v>23.1</v>
      </c>
      <c r="E10" s="217">
        <v>76.7</v>
      </c>
      <c r="F10" s="218">
        <v>23.8</v>
      </c>
      <c r="G10" s="136">
        <v>43283</v>
      </c>
      <c r="H10" s="76">
        <f t="shared" si="0"/>
        <v>61.434860161904517</v>
      </c>
      <c r="I10" s="77">
        <f t="shared" si="0"/>
        <v>42.398449454301492</v>
      </c>
      <c r="J10" s="147">
        <f t="shared" si="0"/>
        <v>42.255730621726968</v>
      </c>
      <c r="K10" s="140">
        <f t="shared" si="0"/>
        <v>41.315036054561631</v>
      </c>
      <c r="L10" s="77">
        <f t="shared" si="0"/>
        <v>29.66781324390027</v>
      </c>
      <c r="M10" s="50" t="s">
        <v>29</v>
      </c>
      <c r="N10" s="76">
        <f>GEOMEAN(B7:D10)</f>
        <v>47.92367944551841</v>
      </c>
      <c r="O10" s="65">
        <v>15</v>
      </c>
      <c r="P10" s="76">
        <f>GEOMEAN(E7:F10)</f>
        <v>35.010380943824941</v>
      </c>
      <c r="Q10" s="65">
        <v>10</v>
      </c>
      <c r="R10" s="57"/>
      <c r="S10" s="57"/>
      <c r="T10" s="80"/>
    </row>
    <row r="11" spans="1:20" ht="15.75" x14ac:dyDescent="0.25">
      <c r="A11" s="154" t="s">
        <v>30</v>
      </c>
      <c r="B11" s="219">
        <v>16.100000000000001</v>
      </c>
      <c r="C11" s="220">
        <v>12.1</v>
      </c>
      <c r="D11" s="221">
        <v>18.7</v>
      </c>
      <c r="E11" s="222">
        <v>27.2</v>
      </c>
      <c r="F11" s="223">
        <v>37.9</v>
      </c>
      <c r="G11" s="135">
        <v>43290</v>
      </c>
      <c r="H11" s="75">
        <f t="shared" si="0"/>
        <v>47.125731536578726</v>
      </c>
      <c r="I11" s="74">
        <f t="shared" si="0"/>
        <v>31.463214641378819</v>
      </c>
      <c r="J11" s="146">
        <f t="shared" si="0"/>
        <v>34.137356444183752</v>
      </c>
      <c r="K11" s="77">
        <f>GEOMEAN(E7,E8,E9,E10,E11)</f>
        <v>38.001460641523181</v>
      </c>
      <c r="L11" s="77">
        <f>GEOMEAN(F7,F8,F9,F10,F11)</f>
        <v>31.157045692367038</v>
      </c>
      <c r="M11" s="59" t="s">
        <v>30</v>
      </c>
      <c r="N11" s="75">
        <f>GEOMEAN(B8:D11)</f>
        <v>36.991081446529684</v>
      </c>
      <c r="O11" s="69">
        <v>15</v>
      </c>
      <c r="P11" s="75">
        <f>GEOMEAN(E8:F11)</f>
        <v>40.78758138178604</v>
      </c>
      <c r="Q11" s="72">
        <v>10</v>
      </c>
    </row>
    <row r="12" spans="1:20" s="58" customFormat="1" ht="15.75" x14ac:dyDescent="0.25">
      <c r="A12" s="155" t="s">
        <v>31</v>
      </c>
      <c r="B12" s="215">
        <v>34.5</v>
      </c>
      <c r="C12" s="201">
        <v>28.2</v>
      </c>
      <c r="D12" s="216">
        <v>18.899999999999999</v>
      </c>
      <c r="E12" s="217">
        <v>40.799999999999997</v>
      </c>
      <c r="F12" s="218">
        <v>24.3</v>
      </c>
      <c r="G12" s="136">
        <v>43297</v>
      </c>
      <c r="H12" s="76">
        <f t="shared" si="0"/>
        <v>29.489489137398863</v>
      </c>
      <c r="I12" s="77">
        <f t="shared" si="0"/>
        <v>19.427411428108993</v>
      </c>
      <c r="J12" s="147">
        <f t="shared" si="0"/>
        <v>24.284616382224815</v>
      </c>
      <c r="K12" s="201">
        <f>GEOMEAN(E8,E9,E10,E11,E12)</f>
        <v>41.946183545714909</v>
      </c>
      <c r="L12" s="201">
        <f>GEOMEAN(F8,F9,F10,F11,F12)</f>
        <v>35.760662818608381</v>
      </c>
      <c r="M12" s="50" t="s">
        <v>31</v>
      </c>
      <c r="N12" s="76">
        <f>GEOMEAN(B9:D12)</f>
        <v>24.051258793488866</v>
      </c>
      <c r="O12" s="65">
        <v>15</v>
      </c>
      <c r="P12" s="76">
        <f>GEOMEAN(E9:F12)</f>
        <v>32.87706491040079</v>
      </c>
      <c r="Q12" s="107">
        <v>10</v>
      </c>
    </row>
    <row r="13" spans="1:20" ht="15.75" x14ac:dyDescent="0.25">
      <c r="A13" s="154" t="s">
        <v>32</v>
      </c>
      <c r="B13" s="219">
        <v>5.2</v>
      </c>
      <c r="C13" s="220">
        <v>7.5</v>
      </c>
      <c r="D13" s="221">
        <v>8.5</v>
      </c>
      <c r="E13" s="222">
        <v>11</v>
      </c>
      <c r="F13" s="223">
        <v>10.8</v>
      </c>
      <c r="G13" s="135">
        <v>43304</v>
      </c>
      <c r="H13" s="75">
        <f t="shared" ref="H13:L19" si="1">GEOMEAN(B9:B13)</f>
        <v>20.841763717462623</v>
      </c>
      <c r="I13" s="74">
        <f t="shared" si="1"/>
        <v>16.059950515739722</v>
      </c>
      <c r="J13" s="146">
        <f>GEOMEAN(D9:D13)</f>
        <v>19.685605749238249</v>
      </c>
      <c r="K13" s="139">
        <f t="shared" si="1"/>
        <v>28.505104320115851</v>
      </c>
      <c r="L13" s="74">
        <f t="shared" si="1"/>
        <v>24.382010611879693</v>
      </c>
      <c r="M13" s="59" t="s">
        <v>32</v>
      </c>
      <c r="N13" s="75">
        <f t="shared" ref="N13:N17" si="2">GEOMEAN(B9:D13)</f>
        <v>18.747462114011213</v>
      </c>
      <c r="O13" s="69">
        <v>15</v>
      </c>
      <c r="P13" s="75">
        <f t="shared" ref="P13:P19" si="3">GEOMEAN(E9:F13)</f>
        <v>26.363075617723407</v>
      </c>
      <c r="Q13" s="72">
        <v>10</v>
      </c>
    </row>
    <row r="14" spans="1:20" ht="15.75" x14ac:dyDescent="0.25">
      <c r="A14" s="153" t="s">
        <v>33</v>
      </c>
      <c r="B14" s="224">
        <v>9</v>
      </c>
      <c r="C14" s="225">
        <v>3</v>
      </c>
      <c r="D14" s="226">
        <v>5</v>
      </c>
      <c r="E14" s="227">
        <v>276</v>
      </c>
      <c r="F14" s="228">
        <v>222</v>
      </c>
      <c r="G14" s="134">
        <v>43311</v>
      </c>
      <c r="H14" s="76">
        <f t="shared" si="1"/>
        <v>16.621190582018055</v>
      </c>
      <c r="I14" s="77">
        <f t="shared" si="1"/>
        <v>9.6500307878679958</v>
      </c>
      <c r="J14" s="147">
        <f t="shared" si="1"/>
        <v>12.82510307263092</v>
      </c>
      <c r="K14" s="140">
        <f t="shared" si="1"/>
        <v>48.135472547957733</v>
      </c>
      <c r="L14" s="77">
        <f t="shared" si="1"/>
        <v>35.004174010545015</v>
      </c>
      <c r="M14" s="50" t="s">
        <v>33</v>
      </c>
      <c r="N14" s="76">
        <f t="shared" si="2"/>
        <v>12.717953441614252</v>
      </c>
      <c r="O14" s="65">
        <v>15</v>
      </c>
      <c r="P14" s="76">
        <f t="shared" si="3"/>
        <v>41.048050588895507</v>
      </c>
      <c r="Q14" s="107">
        <v>10</v>
      </c>
    </row>
    <row r="15" spans="1:20" ht="15.75" x14ac:dyDescent="0.25">
      <c r="A15" s="154" t="s">
        <v>34</v>
      </c>
      <c r="B15" s="219">
        <v>25.9</v>
      </c>
      <c r="C15" s="220">
        <v>13.4</v>
      </c>
      <c r="D15" s="221">
        <v>6.3</v>
      </c>
      <c r="E15" s="222">
        <v>51.2</v>
      </c>
      <c r="F15" s="223">
        <v>727</v>
      </c>
      <c r="G15" s="135">
        <v>43318</v>
      </c>
      <c r="H15" s="75">
        <f t="shared" si="1"/>
        <v>14.643271600271387</v>
      </c>
      <c r="I15" s="74">
        <f t="shared" si="1"/>
        <v>10.05690526230398</v>
      </c>
      <c r="J15" s="146">
        <f t="shared" si="1"/>
        <v>9.890234251540166</v>
      </c>
      <c r="K15" s="139">
        <f t="shared" si="1"/>
        <v>44.397667978614066</v>
      </c>
      <c r="L15" s="74">
        <f t="shared" si="1"/>
        <v>69.360357809872852</v>
      </c>
      <c r="M15" s="59" t="s">
        <v>34</v>
      </c>
      <c r="N15" s="75">
        <f t="shared" si="2"/>
        <v>11.335386991238348</v>
      </c>
      <c r="O15" s="69">
        <v>15</v>
      </c>
      <c r="P15" s="75">
        <f t="shared" si="3"/>
        <v>55.492685436196055</v>
      </c>
      <c r="Q15" s="72">
        <v>10</v>
      </c>
    </row>
    <row r="16" spans="1:20" ht="15.75" x14ac:dyDescent="0.25">
      <c r="A16" s="153" t="s">
        <v>35</v>
      </c>
      <c r="B16" s="224">
        <v>17.5</v>
      </c>
      <c r="C16" s="225">
        <v>14.4</v>
      </c>
      <c r="D16" s="226">
        <v>24.3</v>
      </c>
      <c r="E16" s="227">
        <v>38.4</v>
      </c>
      <c r="F16" s="228">
        <v>214</v>
      </c>
      <c r="G16" s="134">
        <v>43325</v>
      </c>
      <c r="H16" s="76">
        <f t="shared" si="1"/>
        <v>14.88951502009858</v>
      </c>
      <c r="I16" s="77">
        <f t="shared" si="1"/>
        <v>10.413093869358072</v>
      </c>
      <c r="J16" s="147">
        <f t="shared" si="1"/>
        <v>10.422202604200308</v>
      </c>
      <c r="K16" s="140">
        <f t="shared" si="1"/>
        <v>47.567751508138613</v>
      </c>
      <c r="L16" s="77">
        <f t="shared" si="1"/>
        <v>98.054208311838835</v>
      </c>
      <c r="M16" s="50" t="s">
        <v>35</v>
      </c>
      <c r="N16" s="76">
        <f t="shared" si="2"/>
        <v>11.734734885471294</v>
      </c>
      <c r="O16" s="65">
        <v>15</v>
      </c>
      <c r="P16" s="76">
        <f t="shared" si="3"/>
        <v>68.295081926188573</v>
      </c>
      <c r="Q16" s="107">
        <v>10</v>
      </c>
    </row>
    <row r="17" spans="1:17" ht="15.75" x14ac:dyDescent="0.25">
      <c r="A17" s="154" t="s">
        <v>36</v>
      </c>
      <c r="B17" s="219">
        <v>9.6999999999999993</v>
      </c>
      <c r="C17" s="220">
        <v>14.8</v>
      </c>
      <c r="D17" s="221">
        <v>10.8</v>
      </c>
      <c r="E17" s="222">
        <v>517</v>
      </c>
      <c r="F17" s="223">
        <v>205</v>
      </c>
      <c r="G17" s="135">
        <v>43332</v>
      </c>
      <c r="H17" s="75">
        <f t="shared" si="1"/>
        <v>11.552369733026547</v>
      </c>
      <c r="I17" s="74">
        <f t="shared" si="1"/>
        <v>9.1533971234297766</v>
      </c>
      <c r="J17" s="146">
        <f t="shared" si="1"/>
        <v>9.3186264270188595</v>
      </c>
      <c r="K17" s="139">
        <f t="shared" si="1"/>
        <v>79.045781789306332</v>
      </c>
      <c r="L17" s="74">
        <f t="shared" si="1"/>
        <v>150.20893088852836</v>
      </c>
      <c r="M17" s="59" t="s">
        <v>36</v>
      </c>
      <c r="N17" s="75">
        <f t="shared" si="2"/>
        <v>9.951039011908092</v>
      </c>
      <c r="O17" s="69">
        <v>15</v>
      </c>
      <c r="P17" s="75">
        <f t="shared" si="3"/>
        <v>108.96505115778915</v>
      </c>
      <c r="Q17" s="72">
        <v>10</v>
      </c>
    </row>
    <row r="18" spans="1:17" ht="15.75" x14ac:dyDescent="0.25">
      <c r="A18" s="153" t="s">
        <v>37</v>
      </c>
      <c r="B18" s="224">
        <v>35</v>
      </c>
      <c r="C18" s="225">
        <v>28.8</v>
      </c>
      <c r="D18" s="226">
        <v>30.5</v>
      </c>
      <c r="E18" s="227">
        <v>109</v>
      </c>
      <c r="F18" s="228">
        <v>172</v>
      </c>
      <c r="G18" s="134">
        <v>43339</v>
      </c>
      <c r="H18" s="76">
        <f t="shared" si="1"/>
        <v>16.915468087851195</v>
      </c>
      <c r="I18" s="77">
        <f t="shared" si="1"/>
        <v>11.979771918982179</v>
      </c>
      <c r="J18" s="147">
        <f t="shared" si="1"/>
        <v>12.031730192365714</v>
      </c>
      <c r="K18" s="140">
        <f t="shared" si="1"/>
        <v>125.05050839120133</v>
      </c>
      <c r="L18" s="77">
        <f t="shared" si="1"/>
        <v>261.28633268188895</v>
      </c>
      <c r="M18" s="34" t="s">
        <v>37</v>
      </c>
      <c r="N18" s="44">
        <f>GEOMEAN(B14:D18)</f>
        <v>13.459230105318861</v>
      </c>
      <c r="O18" s="65">
        <v>15</v>
      </c>
      <c r="P18" s="76">
        <f t="shared" si="3"/>
        <v>180.75947758704874</v>
      </c>
      <c r="Q18" s="73">
        <v>10</v>
      </c>
    </row>
    <row r="19" spans="1:17" ht="16.5" thickBot="1" x14ac:dyDescent="0.3">
      <c r="A19" s="154" t="s">
        <v>38</v>
      </c>
      <c r="B19" s="229"/>
      <c r="C19" s="230"/>
      <c r="D19" s="231"/>
      <c r="E19" s="222"/>
      <c r="F19" s="223"/>
      <c r="G19" s="135"/>
      <c r="H19" s="150">
        <f t="shared" si="1"/>
        <v>19.805891603233455</v>
      </c>
      <c r="I19" s="151">
        <f t="shared" si="1"/>
        <v>16.934811753160592</v>
      </c>
      <c r="J19" s="152">
        <f t="shared" si="1"/>
        <v>14.985374623737492</v>
      </c>
      <c r="K19" s="139">
        <f t="shared" si="1"/>
        <v>102.59579393329631</v>
      </c>
      <c r="L19" s="74">
        <f t="shared" si="1"/>
        <v>272.14955156428135</v>
      </c>
      <c r="M19" s="59" t="s">
        <v>38</v>
      </c>
      <c r="N19" s="75">
        <f>GEOMEAN(B15:D19)</f>
        <v>17.12960934272753</v>
      </c>
      <c r="O19" s="69">
        <v>15</v>
      </c>
      <c r="P19" s="75">
        <f t="shared" si="3"/>
        <v>167.09697576954531</v>
      </c>
      <c r="Q19" s="72">
        <v>10</v>
      </c>
    </row>
    <row r="20" spans="1:17" x14ac:dyDescent="0.2">
      <c r="A20" s="132"/>
      <c r="B20" s="26" t="s">
        <v>93</v>
      </c>
      <c r="H20" s="26" t="s">
        <v>44</v>
      </c>
      <c r="N20" s="26" t="s">
        <v>44</v>
      </c>
    </row>
    <row r="21" spans="1:17" ht="15.75" x14ac:dyDescent="0.25">
      <c r="A21" s="298"/>
      <c r="B21" s="299" t="s">
        <v>114</v>
      </c>
      <c r="C21" s="299"/>
      <c r="D21" s="299"/>
      <c r="E21" s="299"/>
      <c r="F21" s="299"/>
      <c r="G21" s="299"/>
      <c r="H21" s="300"/>
    </row>
    <row r="22" spans="1:17" x14ac:dyDescent="0.2">
      <c r="B22" s="299"/>
      <c r="C22" s="299"/>
      <c r="D22" s="299"/>
      <c r="E22" s="299"/>
      <c r="F22" s="299"/>
      <c r="G22" s="299"/>
      <c r="H22" s="299"/>
    </row>
    <row r="23" spans="1:17" ht="15.75" thickBot="1" x14ac:dyDescent="0.3">
      <c r="A23" s="303" t="s">
        <v>97</v>
      </c>
      <c r="B23" s="246"/>
      <c r="C23" s="246"/>
      <c r="D23" s="246"/>
      <c r="E23" s="246"/>
      <c r="F23" s="247"/>
      <c r="G23" s="246"/>
      <c r="H23" s="246"/>
      <c r="I23" s="246"/>
      <c r="J23" s="287"/>
      <c r="K23" s="287"/>
      <c r="L23" s="287"/>
      <c r="M23" s="288"/>
      <c r="P23" s="34"/>
    </row>
    <row r="24" spans="1:17" ht="5.25" customHeight="1" x14ac:dyDescent="0.25">
      <c r="A24" s="291"/>
      <c r="B24" s="289"/>
      <c r="C24" s="178"/>
      <c r="D24" s="178"/>
      <c r="E24" s="178"/>
      <c r="F24" s="235"/>
      <c r="G24" s="178"/>
      <c r="H24" s="178"/>
      <c r="I24" s="178"/>
      <c r="J24" s="237"/>
      <c r="K24" s="237"/>
      <c r="L24" s="237"/>
      <c r="M24" s="249"/>
      <c r="P24" s="34"/>
    </row>
    <row r="25" spans="1:17" ht="15" x14ac:dyDescent="0.25">
      <c r="A25" s="305" t="s">
        <v>105</v>
      </c>
      <c r="B25" s="290" t="s">
        <v>99</v>
      </c>
      <c r="C25" s="237"/>
      <c r="D25" s="237"/>
      <c r="E25" s="237"/>
      <c r="F25" s="306" t="s">
        <v>100</v>
      </c>
      <c r="G25" s="237"/>
      <c r="H25" s="237"/>
      <c r="I25" s="237"/>
      <c r="J25" s="237"/>
      <c r="K25" s="237"/>
      <c r="L25" s="237"/>
      <c r="M25" s="249"/>
      <c r="P25" s="34"/>
    </row>
    <row r="26" spans="1:17" ht="6" customHeight="1" x14ac:dyDescent="0.25">
      <c r="A26" s="305"/>
      <c r="B26" s="237"/>
      <c r="C26" s="237"/>
      <c r="D26" s="237"/>
      <c r="E26" s="237"/>
      <c r="F26" s="238"/>
      <c r="G26" s="237"/>
      <c r="H26" s="237"/>
      <c r="I26" s="237"/>
      <c r="J26" s="237"/>
      <c r="K26" s="237"/>
      <c r="L26" s="237"/>
      <c r="M26" s="249"/>
      <c r="P26" s="34"/>
    </row>
    <row r="27" spans="1:17" ht="15" x14ac:dyDescent="0.25">
      <c r="A27" s="305" t="s">
        <v>106</v>
      </c>
      <c r="B27" s="301" t="s">
        <v>98</v>
      </c>
      <c r="C27" s="237"/>
      <c r="D27" s="237"/>
      <c r="E27" s="237"/>
      <c r="F27" s="238"/>
      <c r="G27" s="237"/>
      <c r="H27" s="237"/>
      <c r="I27" s="237"/>
      <c r="J27" s="237"/>
      <c r="K27" s="237"/>
      <c r="L27" s="237"/>
      <c r="M27" s="249"/>
      <c r="P27" s="34"/>
    </row>
    <row r="28" spans="1:17" ht="7.5" customHeight="1" x14ac:dyDescent="0.25">
      <c r="A28" s="305"/>
      <c r="B28" s="290"/>
      <c r="C28" s="237"/>
      <c r="D28" s="237"/>
      <c r="E28" s="237"/>
      <c r="F28" s="238"/>
      <c r="G28" s="237"/>
      <c r="H28" s="237"/>
      <c r="I28" s="237"/>
      <c r="J28" s="237"/>
      <c r="K28" s="237"/>
      <c r="L28" s="237"/>
      <c r="M28" s="249"/>
      <c r="P28" s="34"/>
    </row>
    <row r="29" spans="1:17" ht="17.25" customHeight="1" x14ac:dyDescent="0.25">
      <c r="A29" s="305" t="s">
        <v>107</v>
      </c>
      <c r="B29" s="301" t="s">
        <v>101</v>
      </c>
      <c r="C29" s="237"/>
      <c r="D29" s="237"/>
      <c r="E29" s="237"/>
      <c r="F29" s="238"/>
      <c r="G29" s="237"/>
      <c r="H29" s="237"/>
      <c r="I29" s="237"/>
      <c r="J29" s="237"/>
      <c r="K29" s="237"/>
      <c r="L29" s="237"/>
      <c r="M29" s="249"/>
      <c r="P29" s="34"/>
    </row>
    <row r="30" spans="1:17" ht="12.75" customHeight="1" x14ac:dyDescent="0.25">
      <c r="A30" s="305"/>
      <c r="B30" s="301" t="s">
        <v>102</v>
      </c>
      <c r="C30" s="237"/>
      <c r="D30" s="237"/>
      <c r="E30" s="237"/>
      <c r="F30" s="238"/>
      <c r="G30" s="237"/>
      <c r="H30" s="237"/>
      <c r="I30" s="237"/>
      <c r="J30" s="237"/>
      <c r="K30" s="237"/>
      <c r="L30" s="237"/>
      <c r="M30" s="249"/>
      <c r="P30" s="34"/>
    </row>
    <row r="31" spans="1:17" ht="6" customHeight="1" x14ac:dyDescent="0.25">
      <c r="A31" s="305"/>
      <c r="B31" s="301"/>
      <c r="C31" s="237"/>
      <c r="D31" s="237"/>
      <c r="E31" s="237"/>
      <c r="F31" s="238"/>
      <c r="G31" s="237"/>
      <c r="H31" s="237"/>
      <c r="I31" s="237"/>
      <c r="J31" s="237"/>
      <c r="K31" s="237"/>
      <c r="L31" s="237"/>
      <c r="M31" s="249"/>
      <c r="P31" s="34"/>
    </row>
    <row r="32" spans="1:17" ht="15" x14ac:dyDescent="0.25">
      <c r="A32" s="305"/>
      <c r="B32" s="290" t="s">
        <v>103</v>
      </c>
      <c r="C32" s="290" t="s">
        <v>108</v>
      </c>
      <c r="D32" s="237"/>
      <c r="E32" s="237"/>
      <c r="F32" s="238"/>
      <c r="G32" s="237"/>
      <c r="H32" s="237"/>
      <c r="I32" s="237"/>
      <c r="J32" s="237"/>
      <c r="K32" s="237"/>
      <c r="L32" s="237"/>
      <c r="M32" s="249"/>
      <c r="P32" s="34"/>
    </row>
    <row r="33" spans="1:16" ht="13.5" customHeight="1" x14ac:dyDescent="0.25">
      <c r="A33" s="305"/>
      <c r="B33" s="238"/>
      <c r="C33" s="290" t="s">
        <v>109</v>
      </c>
      <c r="D33" s="237"/>
      <c r="E33" s="237"/>
      <c r="F33" s="237"/>
      <c r="G33" s="237"/>
      <c r="H33" s="307" t="s">
        <v>96</v>
      </c>
      <c r="I33" s="237"/>
      <c r="J33" s="237"/>
      <c r="K33" s="237"/>
      <c r="L33" s="238"/>
      <c r="M33" s="249"/>
      <c r="P33" s="34"/>
    </row>
    <row r="34" spans="1:16" ht="15" x14ac:dyDescent="0.25">
      <c r="A34" s="291"/>
      <c r="B34" s="294"/>
      <c r="C34" s="290" t="s">
        <v>112</v>
      </c>
      <c r="D34" s="237"/>
      <c r="E34" s="237"/>
      <c r="F34" s="238"/>
      <c r="G34" s="237"/>
      <c r="H34" s="237"/>
      <c r="I34" s="237"/>
      <c r="J34" s="237"/>
      <c r="K34" s="237"/>
      <c r="L34" s="237"/>
      <c r="M34" s="249"/>
      <c r="N34" s="34"/>
    </row>
    <row r="35" spans="1:16" x14ac:dyDescent="0.2">
      <c r="A35" s="291"/>
      <c r="B35" s="294"/>
      <c r="C35" s="237"/>
      <c r="D35" s="237"/>
      <c r="E35" s="237"/>
      <c r="F35" s="238"/>
      <c r="G35" s="237"/>
      <c r="H35" s="237"/>
      <c r="I35" s="237"/>
      <c r="J35" s="237"/>
      <c r="K35" s="237"/>
      <c r="L35" s="237"/>
      <c r="M35" s="249"/>
      <c r="N35" s="34"/>
    </row>
    <row r="36" spans="1:16" ht="15" x14ac:dyDescent="0.25">
      <c r="A36" s="291"/>
      <c r="B36" s="290" t="s">
        <v>104</v>
      </c>
      <c r="C36" s="290" t="s">
        <v>110</v>
      </c>
      <c r="D36" s="237"/>
      <c r="E36" s="237"/>
      <c r="F36" s="238"/>
      <c r="G36" s="237"/>
      <c r="H36" s="237"/>
      <c r="I36" s="237"/>
      <c r="J36" s="237"/>
      <c r="K36" s="237"/>
      <c r="L36" s="237"/>
      <c r="M36" s="249"/>
      <c r="N36" s="34"/>
    </row>
    <row r="37" spans="1:16" ht="15" x14ac:dyDescent="0.25">
      <c r="A37" s="302"/>
      <c r="B37" s="251"/>
      <c r="C37" s="304" t="s">
        <v>111</v>
      </c>
      <c r="D37" s="250"/>
      <c r="E37" s="250"/>
      <c r="F37" s="251"/>
      <c r="G37" s="250"/>
      <c r="H37" s="250"/>
      <c r="I37" s="250"/>
      <c r="J37" s="250"/>
      <c r="K37" s="250"/>
      <c r="L37" s="250"/>
      <c r="M37" s="252"/>
      <c r="N37" s="34"/>
    </row>
    <row r="38" spans="1:16" x14ac:dyDescent="0.2">
      <c r="B38" s="292"/>
      <c r="C38" s="292"/>
      <c r="D38" s="292"/>
      <c r="E38" s="293"/>
      <c r="F38" s="285"/>
      <c r="G38" s="285"/>
      <c r="H38" s="285"/>
      <c r="I38" s="285"/>
    </row>
    <row r="39" spans="1:16" ht="15.75" x14ac:dyDescent="0.25">
      <c r="A39" s="286"/>
      <c r="B39" s="285"/>
      <c r="C39" s="285"/>
      <c r="D39" s="285"/>
      <c r="E39" s="284"/>
      <c r="F39" s="285"/>
      <c r="G39" s="285"/>
      <c r="H39" s="285"/>
      <c r="I39" s="285"/>
    </row>
    <row r="40" spans="1:16" x14ac:dyDescent="0.2">
      <c r="C40" s="58"/>
      <c r="D40" s="58"/>
      <c r="E40" s="50"/>
      <c r="F40" s="58"/>
      <c r="G40" s="58"/>
      <c r="H40" s="58"/>
    </row>
    <row r="41" spans="1:16" ht="15.75" x14ac:dyDescent="0.2">
      <c r="B41" s="232" t="s">
        <v>79</v>
      </c>
    </row>
    <row r="42" spans="1:16" x14ac:dyDescent="0.2">
      <c r="B42" s="233" t="s">
        <v>81</v>
      </c>
      <c r="M42" s="26"/>
    </row>
    <row r="43" spans="1:16" x14ac:dyDescent="0.2">
      <c r="B43" s="233" t="s">
        <v>80</v>
      </c>
    </row>
    <row r="44" spans="1:16" ht="35.25" customHeight="1" x14ac:dyDescent="0.2"/>
    <row r="46" spans="1:16" x14ac:dyDescent="0.2">
      <c r="B46" s="87" t="s">
        <v>47</v>
      </c>
    </row>
    <row r="47" spans="1:16" ht="13.5" thickBot="1" x14ac:dyDescent="0.25"/>
    <row r="48" spans="1:16" ht="13.5" thickBot="1" x14ac:dyDescent="0.25">
      <c r="B48" s="257"/>
      <c r="C48" s="366" t="s">
        <v>90</v>
      </c>
      <c r="D48" s="367"/>
      <c r="E48" s="370"/>
      <c r="F48" s="371" t="s">
        <v>92</v>
      </c>
      <c r="G48" s="368"/>
      <c r="H48" s="369"/>
    </row>
    <row r="49" spans="2:8" x14ac:dyDescent="0.2">
      <c r="B49" s="270" t="s">
        <v>53</v>
      </c>
      <c r="C49" s="90" t="s">
        <v>48</v>
      </c>
      <c r="D49" s="308" t="s">
        <v>49</v>
      </c>
      <c r="E49" s="91" t="s">
        <v>50</v>
      </c>
      <c r="F49" s="261" t="s">
        <v>48</v>
      </c>
      <c r="G49" s="258" t="s">
        <v>49</v>
      </c>
      <c r="H49" s="262" t="s">
        <v>50</v>
      </c>
    </row>
    <row r="50" spans="2:8" x14ac:dyDescent="0.2">
      <c r="B50" s="271"/>
      <c r="C50" s="265"/>
      <c r="D50" s="259"/>
      <c r="E50" s="266"/>
      <c r="F50" s="263" t="s">
        <v>91</v>
      </c>
      <c r="G50" s="260" t="s">
        <v>91</v>
      </c>
      <c r="H50" s="264" t="s">
        <v>91</v>
      </c>
    </row>
    <row r="51" spans="2:8" x14ac:dyDescent="0.2">
      <c r="B51" s="271"/>
      <c r="C51" s="265"/>
      <c r="D51" s="259"/>
      <c r="E51" s="266"/>
      <c r="F51" s="263" t="s">
        <v>91</v>
      </c>
      <c r="G51" s="260" t="s">
        <v>91</v>
      </c>
      <c r="H51" s="264" t="s">
        <v>91</v>
      </c>
    </row>
    <row r="52" spans="2:8" x14ac:dyDescent="0.2">
      <c r="B52" s="271"/>
      <c r="C52" s="265"/>
      <c r="D52" s="259"/>
      <c r="E52" s="266"/>
      <c r="F52" s="263" t="s">
        <v>91</v>
      </c>
      <c r="G52" s="260" t="s">
        <v>91</v>
      </c>
      <c r="H52" s="264" t="s">
        <v>91</v>
      </c>
    </row>
    <row r="53" spans="2:8" x14ac:dyDescent="0.2">
      <c r="B53" s="271"/>
      <c r="C53" s="265"/>
      <c r="D53" s="259"/>
      <c r="E53" s="266"/>
      <c r="F53" s="263" t="s">
        <v>91</v>
      </c>
      <c r="G53" s="260" t="s">
        <v>91</v>
      </c>
      <c r="H53" s="264" t="s">
        <v>91</v>
      </c>
    </row>
    <row r="54" spans="2:8" x14ac:dyDescent="0.2">
      <c r="B54" s="271"/>
      <c r="C54" s="265"/>
      <c r="D54" s="259"/>
      <c r="E54" s="266"/>
      <c r="F54" s="265"/>
      <c r="G54" s="259"/>
      <c r="H54" s="266"/>
    </row>
    <row r="55" spans="2:8" x14ac:dyDescent="0.2">
      <c r="B55" s="271"/>
      <c r="C55" s="265"/>
      <c r="D55" s="259"/>
      <c r="E55" s="266"/>
      <c r="F55" s="265"/>
      <c r="G55" s="259"/>
      <c r="H55" s="266"/>
    </row>
    <row r="56" spans="2:8" x14ac:dyDescent="0.2">
      <c r="B56" s="271"/>
      <c r="C56" s="265"/>
      <c r="D56" s="259"/>
      <c r="E56" s="266"/>
      <c r="F56" s="265"/>
      <c r="G56" s="259"/>
      <c r="H56" s="266"/>
    </row>
    <row r="57" spans="2:8" x14ac:dyDescent="0.2">
      <c r="B57" s="271"/>
      <c r="C57" s="265"/>
      <c r="D57" s="259"/>
      <c r="E57" s="266"/>
      <c r="F57" s="265"/>
      <c r="G57" s="259"/>
      <c r="H57" s="266"/>
    </row>
    <row r="58" spans="2:8" x14ac:dyDescent="0.2">
      <c r="B58" s="271"/>
      <c r="C58" s="265"/>
      <c r="D58" s="259"/>
      <c r="E58" s="266"/>
      <c r="F58" s="265"/>
      <c r="G58" s="259"/>
      <c r="H58" s="266"/>
    </row>
    <row r="59" spans="2:8" x14ac:dyDescent="0.2">
      <c r="B59" s="271"/>
      <c r="C59" s="265"/>
      <c r="D59" s="259"/>
      <c r="E59" s="266"/>
      <c r="F59" s="265"/>
      <c r="G59" s="259"/>
      <c r="H59" s="266"/>
    </row>
    <row r="60" spans="2:8" x14ac:dyDescent="0.2">
      <c r="B60" s="271"/>
      <c r="C60" s="265"/>
      <c r="D60" s="259"/>
      <c r="E60" s="266"/>
      <c r="F60" s="265"/>
      <c r="G60" s="259"/>
      <c r="H60" s="266"/>
    </row>
    <row r="61" spans="2:8" x14ac:dyDescent="0.2">
      <c r="B61" s="271"/>
      <c r="C61" s="265"/>
      <c r="D61" s="259"/>
      <c r="E61" s="266"/>
      <c r="F61" s="265"/>
      <c r="G61" s="259"/>
      <c r="H61" s="266"/>
    </row>
    <row r="62" spans="2:8" x14ac:dyDescent="0.2">
      <c r="B62" s="271"/>
      <c r="C62" s="265"/>
      <c r="D62" s="259"/>
      <c r="E62" s="266"/>
      <c r="F62" s="265"/>
      <c r="G62" s="259"/>
      <c r="H62" s="266"/>
    </row>
    <row r="63" spans="2:8" x14ac:dyDescent="0.2">
      <c r="B63" s="271"/>
      <c r="C63" s="265"/>
      <c r="D63" s="259"/>
      <c r="E63" s="266"/>
      <c r="F63" s="265"/>
      <c r="G63" s="259"/>
      <c r="H63" s="266"/>
    </row>
    <row r="64" spans="2:8" ht="13.5" thickBot="1" x14ac:dyDescent="0.25">
      <c r="B64" s="272"/>
      <c r="C64" s="267"/>
      <c r="D64" s="268"/>
      <c r="E64" s="269"/>
      <c r="F64" s="267"/>
      <c r="G64" s="268"/>
      <c r="H64" s="269"/>
    </row>
  </sheetData>
  <mergeCells count="2">
    <mergeCell ref="C48:E48"/>
    <mergeCell ref="F48:H48"/>
  </mergeCells>
  <hyperlinks>
    <hyperlink ref="F25" r:id="rId1" xr:uid="{00000000-0004-0000-0300-000000000000}"/>
  </hyperlinks>
  <pageMargins left="0.7" right="0.7" top="0.75" bottom="0.75" header="0.3" footer="0.3"/>
  <pageSetup paperSize="17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4"/>
  <sheetViews>
    <sheetView workbookViewId="0">
      <pane ySplit="4" topLeftCell="A5" activePane="bottomLeft" state="frozen"/>
      <selection pane="bottomLeft" activeCell="H6" sqref="H6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11" style="26" customWidth="1"/>
    <col min="6" max="6" width="13" style="26" customWidth="1"/>
    <col min="7" max="7" width="12.7109375" style="26" customWidth="1"/>
    <col min="8" max="8" width="10" style="26" customWidth="1"/>
    <col min="9" max="10" width="9.28515625" style="26"/>
    <col min="11" max="11" width="10.42578125" style="26" customWidth="1"/>
    <col min="12" max="12" width="9.28515625" style="26"/>
    <col min="13" max="13" width="9.28515625" style="34"/>
    <col min="14" max="14" width="14.42578125" style="26" customWidth="1"/>
    <col min="15" max="15" width="14.7109375" style="26" customWidth="1"/>
    <col min="16" max="17" width="15" style="26" customWidth="1"/>
    <col min="18" max="16384" width="9.28515625" style="26"/>
  </cols>
  <sheetData>
    <row r="1" spans="1:20" s="25" customFormat="1" ht="18.75" x14ac:dyDescent="0.3">
      <c r="A1" s="35"/>
      <c r="B1" s="36" t="s">
        <v>95</v>
      </c>
      <c r="M1" s="35"/>
    </row>
    <row r="2" spans="1:20" ht="15.75" x14ac:dyDescent="0.25">
      <c r="N2" s="25"/>
      <c r="O2" s="25"/>
    </row>
    <row r="3" spans="1:20" s="297" customFormat="1" ht="16.5" thickBot="1" x14ac:dyDescent="0.3">
      <c r="A3" s="295"/>
      <c r="B3" s="296" t="s">
        <v>82</v>
      </c>
      <c r="H3" s="296" t="s">
        <v>46</v>
      </c>
      <c r="M3" s="295"/>
      <c r="N3" s="296" t="s">
        <v>45</v>
      </c>
      <c r="O3" s="296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156" t="s">
        <v>20</v>
      </c>
      <c r="F4" s="37" t="s">
        <v>21</v>
      </c>
      <c r="G4" s="133" t="s">
        <v>6</v>
      </c>
      <c r="H4" s="141" t="s">
        <v>17</v>
      </c>
      <c r="I4" s="142" t="s">
        <v>18</v>
      </c>
      <c r="J4" s="143" t="s">
        <v>19</v>
      </c>
      <c r="K4" s="137" t="s">
        <v>20</v>
      </c>
      <c r="L4" s="118" t="s">
        <v>21</v>
      </c>
      <c r="N4" s="40" t="s">
        <v>41</v>
      </c>
      <c r="O4" s="41" t="s">
        <v>39</v>
      </c>
      <c r="P4" s="40" t="s">
        <v>42</v>
      </c>
      <c r="Q4" s="41" t="s">
        <v>40</v>
      </c>
    </row>
    <row r="5" spans="1:20" ht="15.75" x14ac:dyDescent="0.25">
      <c r="A5" s="153" t="s">
        <v>23</v>
      </c>
      <c r="B5" s="44">
        <v>42</v>
      </c>
      <c r="C5" s="242">
        <v>41</v>
      </c>
      <c r="D5" s="243">
        <v>56.5</v>
      </c>
      <c r="E5" s="244">
        <v>42.8</v>
      </c>
      <c r="F5" s="242">
        <v>7.5</v>
      </c>
      <c r="G5" s="134">
        <v>42885</v>
      </c>
      <c r="H5" s="274"/>
      <c r="I5" s="275"/>
      <c r="J5" s="276"/>
      <c r="K5" s="277"/>
      <c r="L5" s="275"/>
      <c r="M5" s="34" t="s">
        <v>23</v>
      </c>
      <c r="N5" s="42"/>
      <c r="O5" s="43"/>
      <c r="P5" s="45"/>
      <c r="Q5" s="46"/>
    </row>
    <row r="6" spans="1:20" s="58" customFormat="1" ht="15.75" x14ac:dyDescent="0.25">
      <c r="A6" s="154" t="s">
        <v>24</v>
      </c>
      <c r="B6" s="219">
        <v>20</v>
      </c>
      <c r="C6" s="220">
        <v>5</v>
      </c>
      <c r="D6" s="221">
        <v>12</v>
      </c>
      <c r="E6" s="222">
        <v>23</v>
      </c>
      <c r="F6" s="220">
        <v>105</v>
      </c>
      <c r="G6" s="135">
        <v>42891</v>
      </c>
      <c r="H6" s="278">
        <f>GEOMEAN(B5:B6)</f>
        <v>28.982753492378876</v>
      </c>
      <c r="I6" s="279">
        <f>GEOMEAN(C5:C6)</f>
        <v>14.317821063276353</v>
      </c>
      <c r="J6" s="280">
        <f>GEOMEAN(D5:D6)</f>
        <v>26.038433132583073</v>
      </c>
      <c r="K6" s="281">
        <f>GEOMEAN(E5:E6)</f>
        <v>31.375149402034726</v>
      </c>
      <c r="L6" s="279">
        <f>GEOMEAN(F5:F6)</f>
        <v>28.062430400804562</v>
      </c>
      <c r="M6" s="59" t="s">
        <v>24</v>
      </c>
      <c r="N6" s="75">
        <f>GEOMEAN(B5:D6)</f>
        <v>22.107712432392123</v>
      </c>
      <c r="O6" s="64">
        <v>6</v>
      </c>
      <c r="P6" s="75">
        <f>GEOMEAN(E5:F6)</f>
        <v>29.672595882555409</v>
      </c>
      <c r="Q6" s="64">
        <v>4</v>
      </c>
      <c r="R6" s="56"/>
      <c r="S6" s="57"/>
    </row>
    <row r="7" spans="1:20" s="58" customFormat="1" ht="15.75" x14ac:dyDescent="0.25">
      <c r="A7" s="155" t="s">
        <v>25</v>
      </c>
      <c r="B7" s="215">
        <v>103</v>
      </c>
      <c r="C7" s="201">
        <v>105</v>
      </c>
      <c r="D7" s="216">
        <v>17.100000000000001</v>
      </c>
      <c r="E7" s="217">
        <v>727</v>
      </c>
      <c r="F7" s="283">
        <v>1300</v>
      </c>
      <c r="G7" s="136">
        <v>42898</v>
      </c>
      <c r="H7" s="278">
        <f>GEOMEAN(B5:B7)</f>
        <v>44.228835357258589</v>
      </c>
      <c r="I7" s="279">
        <f>GEOMEAN(C5:C7)</f>
        <v>27.817262366745986</v>
      </c>
      <c r="J7" s="280">
        <f>GEOMEAN(D5:D7)</f>
        <v>22.632990167519605</v>
      </c>
      <c r="K7" s="281">
        <f>GEOMEAN(E5:E7)</f>
        <v>89.447595800763025</v>
      </c>
      <c r="L7" s="279">
        <f>GEOMEAN(F5:F7)</f>
        <v>100.78548071296719</v>
      </c>
      <c r="M7" s="50" t="s">
        <v>25</v>
      </c>
      <c r="N7" s="76">
        <f>GEOMEAN(B5:D7)</f>
        <v>30.310093426288777</v>
      </c>
      <c r="O7" s="65">
        <v>9</v>
      </c>
      <c r="P7" s="76">
        <f>GEOMEAN(E5:F7)</f>
        <v>94.947453580383538</v>
      </c>
      <c r="Q7" s="65">
        <v>6</v>
      </c>
      <c r="R7" s="56"/>
      <c r="S7" s="57"/>
    </row>
    <row r="8" spans="1:20" ht="15.75" x14ac:dyDescent="0.25">
      <c r="A8" s="154" t="s">
        <v>26</v>
      </c>
      <c r="B8" s="219">
        <v>78.400000000000006</v>
      </c>
      <c r="C8" s="220">
        <v>109</v>
      </c>
      <c r="D8" s="221">
        <v>69.099999999999994</v>
      </c>
      <c r="E8" s="222">
        <v>68.400000000000006</v>
      </c>
      <c r="F8" s="220">
        <v>39.9</v>
      </c>
      <c r="G8" s="135">
        <v>42905</v>
      </c>
      <c r="H8" s="278">
        <f t="shared" ref="H8:L12" si="0">GEOMEAN(B5:B8)</f>
        <v>51.033827739532732</v>
      </c>
      <c r="I8" s="279">
        <f t="shared" si="0"/>
        <v>39.13743997207353</v>
      </c>
      <c r="J8" s="280">
        <f t="shared" si="0"/>
        <v>29.917545686753673</v>
      </c>
      <c r="K8" s="281">
        <f t="shared" si="0"/>
        <v>83.645104755933318</v>
      </c>
      <c r="L8" s="279">
        <f t="shared" si="0"/>
        <v>79.945072851827121</v>
      </c>
      <c r="M8" s="59" t="s">
        <v>26</v>
      </c>
      <c r="N8" s="75">
        <f>GEOMEAN(B5:D8)</f>
        <v>39.095386137531428</v>
      </c>
      <c r="O8" s="69">
        <v>12</v>
      </c>
      <c r="P8" s="75">
        <f>GEOMEAN(E5:F8)</f>
        <v>81.774164584004154</v>
      </c>
      <c r="Q8" s="69">
        <v>8</v>
      </c>
      <c r="R8" s="30"/>
      <c r="S8" s="30"/>
    </row>
    <row r="9" spans="1:20" ht="15.75" x14ac:dyDescent="0.25">
      <c r="A9" s="154" t="s">
        <v>27</v>
      </c>
      <c r="B9" s="219">
        <v>6</v>
      </c>
      <c r="C9" s="220">
        <v>12</v>
      </c>
      <c r="D9" s="221">
        <v>2</v>
      </c>
      <c r="E9" s="222">
        <v>30</v>
      </c>
      <c r="F9" s="220">
        <v>35</v>
      </c>
      <c r="G9" s="135">
        <v>42912</v>
      </c>
      <c r="H9" s="75">
        <f t="shared" si="0"/>
        <v>31.374992694020328</v>
      </c>
      <c r="I9" s="74">
        <f t="shared" si="0"/>
        <v>28.786692047124621</v>
      </c>
      <c r="J9" s="146">
        <f t="shared" si="0"/>
        <v>12.976911710014972</v>
      </c>
      <c r="K9" s="139">
        <f t="shared" si="0"/>
        <v>76.534967273232439</v>
      </c>
      <c r="L9" s="74">
        <f t="shared" si="0"/>
        <v>117.50149650878602</v>
      </c>
      <c r="M9" s="59" t="s">
        <v>28</v>
      </c>
      <c r="N9" s="75">
        <f>GEOMEAN(B6:D9)</f>
        <v>22.715148569969916</v>
      </c>
      <c r="O9" s="69">
        <v>15</v>
      </c>
      <c r="P9" s="75">
        <f>GEOMEAN(E6:F9)</f>
        <v>94.831288032251109</v>
      </c>
      <c r="Q9" s="69">
        <v>10</v>
      </c>
      <c r="R9" s="31"/>
      <c r="S9" s="31"/>
      <c r="T9" s="32"/>
    </row>
    <row r="10" spans="1:20" s="58" customFormat="1" ht="15.75" x14ac:dyDescent="0.25">
      <c r="A10" s="155" t="s">
        <v>28</v>
      </c>
      <c r="B10" s="215">
        <v>59.1</v>
      </c>
      <c r="C10" s="201">
        <v>55.4</v>
      </c>
      <c r="D10" s="216">
        <v>67.7</v>
      </c>
      <c r="E10" s="217">
        <v>225</v>
      </c>
      <c r="F10" s="218">
        <v>435</v>
      </c>
      <c r="G10" s="136">
        <v>42921</v>
      </c>
      <c r="H10" s="76">
        <f t="shared" si="0"/>
        <v>41.136089544242651</v>
      </c>
      <c r="I10" s="77">
        <f t="shared" si="0"/>
        <v>52.52023999317678</v>
      </c>
      <c r="J10" s="147">
        <f t="shared" si="0"/>
        <v>19.999687305166724</v>
      </c>
      <c r="K10" s="140">
        <f t="shared" si="0"/>
        <v>135.35477190884714</v>
      </c>
      <c r="L10" s="77">
        <f t="shared" si="0"/>
        <v>167.63642376128811</v>
      </c>
      <c r="M10" s="50" t="s">
        <v>29</v>
      </c>
      <c r="N10" s="76">
        <f>GEOMEAN(B7:D10)</f>
        <v>35.090614269783373</v>
      </c>
      <c r="O10" s="65">
        <v>15</v>
      </c>
      <c r="P10" s="76">
        <f>GEOMEAN(E7:F10)</f>
        <v>150.63329612613541</v>
      </c>
      <c r="Q10" s="65">
        <v>10</v>
      </c>
      <c r="R10" s="57"/>
      <c r="S10" s="57"/>
      <c r="T10" s="80"/>
    </row>
    <row r="11" spans="1:20" ht="15.75" x14ac:dyDescent="0.25">
      <c r="A11" s="154" t="s">
        <v>30</v>
      </c>
      <c r="B11" s="219">
        <v>35.5</v>
      </c>
      <c r="C11" s="220">
        <v>308</v>
      </c>
      <c r="D11" s="221">
        <v>32.799999999999997</v>
      </c>
      <c r="E11" s="222">
        <v>23.1</v>
      </c>
      <c r="F11" s="223">
        <v>23.1</v>
      </c>
      <c r="G11" s="135">
        <v>42926</v>
      </c>
      <c r="H11" s="75">
        <f t="shared" si="0"/>
        <v>31.518880725123903</v>
      </c>
      <c r="I11" s="74">
        <f t="shared" si="0"/>
        <v>68.733277952932156</v>
      </c>
      <c r="J11" s="146">
        <f t="shared" si="0"/>
        <v>23.536541047112291</v>
      </c>
      <c r="K11" s="77">
        <f>GEOMEAN(E7,E8,E9,E10,E11)</f>
        <v>95.038867614358821</v>
      </c>
      <c r="L11" s="77">
        <f>GEOMEAN(F7,F8,F9,F10,F11)</f>
        <v>112.77610883133231</v>
      </c>
      <c r="M11" s="59" t="s">
        <v>30</v>
      </c>
      <c r="N11" s="75">
        <f>GEOMEAN(B8:D11)</f>
        <v>37.081744792528944</v>
      </c>
      <c r="O11" s="69">
        <v>15</v>
      </c>
      <c r="P11" s="75">
        <f>GEOMEAN(E8:F11)</f>
        <v>59.141080384044351</v>
      </c>
      <c r="Q11" s="72">
        <v>10</v>
      </c>
    </row>
    <row r="12" spans="1:20" s="58" customFormat="1" ht="15.75" x14ac:dyDescent="0.25">
      <c r="A12" s="155" t="s">
        <v>31</v>
      </c>
      <c r="B12" s="215">
        <v>10.8</v>
      </c>
      <c r="C12" s="201">
        <v>21.8</v>
      </c>
      <c r="D12" s="216">
        <v>14.6</v>
      </c>
      <c r="E12" s="217">
        <v>71.7</v>
      </c>
      <c r="F12" s="218">
        <v>109</v>
      </c>
      <c r="G12" s="136">
        <v>42933</v>
      </c>
      <c r="H12" s="76">
        <f t="shared" si="0"/>
        <v>19.202055028930058</v>
      </c>
      <c r="I12" s="77">
        <f t="shared" si="0"/>
        <v>45.964713260273037</v>
      </c>
      <c r="J12" s="147">
        <f t="shared" si="0"/>
        <v>15.957370952180458</v>
      </c>
      <c r="K12" s="201">
        <f>GEOMEAN(E8,E9,E10,E11,E12)</f>
        <v>59.799589400801494</v>
      </c>
      <c r="L12" s="201">
        <f>GEOMEAN(F8,F9,F10,F11,F12)</f>
        <v>68.693197938788771</v>
      </c>
      <c r="M12" s="50" t="s">
        <v>31</v>
      </c>
      <c r="N12" s="76">
        <f>GEOMEAN(B9:D12)</f>
        <v>24.14967008097527</v>
      </c>
      <c r="O12" s="65">
        <v>15</v>
      </c>
      <c r="P12" s="76">
        <f>GEOMEAN(E9:F12)</f>
        <v>67.45339855475072</v>
      </c>
      <c r="Q12" s="107">
        <v>10</v>
      </c>
    </row>
    <row r="13" spans="1:20" ht="15.75" x14ac:dyDescent="0.25">
      <c r="A13" s="154" t="s">
        <v>32</v>
      </c>
      <c r="B13" s="219">
        <v>17.100000000000001</v>
      </c>
      <c r="C13" s="220">
        <v>14.4</v>
      </c>
      <c r="D13" s="221">
        <v>9.6999999999999993</v>
      </c>
      <c r="E13" s="222">
        <v>150</v>
      </c>
      <c r="F13" s="223">
        <v>61.3</v>
      </c>
      <c r="G13" s="135">
        <v>42940</v>
      </c>
      <c r="H13" s="75">
        <f t="shared" ref="H13:L19" si="1">GEOMEAN(B9:B13)</f>
        <v>18.761924761684551</v>
      </c>
      <c r="I13" s="74">
        <f t="shared" si="1"/>
        <v>36.442833982915303</v>
      </c>
      <c r="J13" s="146">
        <f>GEOMEAN(D9:D13)</f>
        <v>14.445195356948133</v>
      </c>
      <c r="K13" s="139">
        <f t="shared" si="1"/>
        <v>69.968930157182982</v>
      </c>
      <c r="L13" s="74">
        <f t="shared" si="1"/>
        <v>74.853351572840822</v>
      </c>
      <c r="M13" s="59" t="s">
        <v>32</v>
      </c>
      <c r="N13" s="75">
        <f t="shared" ref="N13:N17" si="2">GEOMEAN(B9:D13)</f>
        <v>21.455451137728772</v>
      </c>
      <c r="O13" s="69">
        <v>15</v>
      </c>
      <c r="P13" s="75">
        <f t="shared" ref="P13:P19" si="3">GEOMEAN(E9:F13)</f>
        <v>72.369944923505102</v>
      </c>
      <c r="Q13" s="72">
        <v>10</v>
      </c>
    </row>
    <row r="14" spans="1:20" ht="15.75" x14ac:dyDescent="0.25">
      <c r="A14" s="153" t="s">
        <v>33</v>
      </c>
      <c r="B14" s="224">
        <v>4.0999999999999996</v>
      </c>
      <c r="C14" s="225">
        <v>7.5</v>
      </c>
      <c r="D14" s="226">
        <v>1</v>
      </c>
      <c r="E14" s="227">
        <v>21.6</v>
      </c>
      <c r="F14" s="228">
        <v>42.6</v>
      </c>
      <c r="G14" s="134">
        <v>42947</v>
      </c>
      <c r="H14" s="76">
        <f t="shared" si="1"/>
        <v>17.386169580248165</v>
      </c>
      <c r="I14" s="77">
        <f t="shared" si="1"/>
        <v>33.173259503058972</v>
      </c>
      <c r="J14" s="147">
        <f t="shared" si="1"/>
        <v>12.575272954913753</v>
      </c>
      <c r="K14" s="140">
        <f t="shared" si="1"/>
        <v>65.519674738561577</v>
      </c>
      <c r="L14" s="77">
        <f t="shared" si="1"/>
        <v>77.853754572808782</v>
      </c>
      <c r="M14" s="50" t="s">
        <v>33</v>
      </c>
      <c r="N14" s="76">
        <f t="shared" si="2"/>
        <v>19.356930583302013</v>
      </c>
      <c r="O14" s="65">
        <v>15</v>
      </c>
      <c r="P14" s="76">
        <f t="shared" si="3"/>
        <v>71.420954045617677</v>
      </c>
      <c r="Q14" s="107">
        <v>10</v>
      </c>
    </row>
    <row r="15" spans="1:20" ht="15.75" x14ac:dyDescent="0.25">
      <c r="A15" s="154" t="s">
        <v>34</v>
      </c>
      <c r="B15" s="219">
        <v>1</v>
      </c>
      <c r="C15" s="220">
        <v>8.5</v>
      </c>
      <c r="D15" s="221">
        <v>0.05</v>
      </c>
      <c r="E15" s="222">
        <v>120</v>
      </c>
      <c r="F15" s="223">
        <v>154</v>
      </c>
      <c r="G15" s="135">
        <v>42954</v>
      </c>
      <c r="H15" s="75">
        <f t="shared" si="1"/>
        <v>7.6892930911667525</v>
      </c>
      <c r="I15" s="74">
        <f t="shared" si="1"/>
        <v>22.801844428556741</v>
      </c>
      <c r="J15" s="146">
        <f t="shared" si="1"/>
        <v>2.9729916375454284</v>
      </c>
      <c r="K15" s="139">
        <f t="shared" si="1"/>
        <v>57.779193876527962</v>
      </c>
      <c r="L15" s="74">
        <f t="shared" si="1"/>
        <v>63.253688345962267</v>
      </c>
      <c r="M15" s="59" t="s">
        <v>34</v>
      </c>
      <c r="N15" s="75">
        <f t="shared" si="2"/>
        <v>8.0479146202502374</v>
      </c>
      <c r="O15" s="69">
        <v>15</v>
      </c>
      <c r="P15" s="75">
        <f t="shared" si="3"/>
        <v>60.454504566217658</v>
      </c>
      <c r="Q15" s="72">
        <v>10</v>
      </c>
    </row>
    <row r="16" spans="1:20" ht="15.75" x14ac:dyDescent="0.25">
      <c r="A16" s="153" t="s">
        <v>35</v>
      </c>
      <c r="B16" s="224">
        <v>22.8</v>
      </c>
      <c r="C16" s="225">
        <v>14.6</v>
      </c>
      <c r="D16" s="226">
        <v>15.6</v>
      </c>
      <c r="E16" s="227">
        <v>14.8</v>
      </c>
      <c r="F16" s="228">
        <v>99</v>
      </c>
      <c r="G16" s="134">
        <v>42962</v>
      </c>
      <c r="H16" s="76">
        <f t="shared" si="1"/>
        <v>7.0376508011380929</v>
      </c>
      <c r="I16" s="77">
        <f t="shared" si="1"/>
        <v>12.391686172997533</v>
      </c>
      <c r="J16" s="147">
        <f t="shared" si="1"/>
        <v>2.5623817856856186</v>
      </c>
      <c r="K16" s="140">
        <f t="shared" si="1"/>
        <v>52.856867969310045</v>
      </c>
      <c r="L16" s="77">
        <f t="shared" si="1"/>
        <v>84.623405254069311</v>
      </c>
      <c r="M16" s="50" t="s">
        <v>35</v>
      </c>
      <c r="N16" s="76">
        <f t="shared" si="2"/>
        <v>6.0683038643544771</v>
      </c>
      <c r="O16" s="65">
        <v>15</v>
      </c>
      <c r="P16" s="76">
        <f t="shared" si="3"/>
        <v>66.879953339007045</v>
      </c>
      <c r="Q16" s="107">
        <v>10</v>
      </c>
    </row>
    <row r="17" spans="1:17" ht="15.75" x14ac:dyDescent="0.25">
      <c r="A17" s="154" t="s">
        <v>36</v>
      </c>
      <c r="B17" s="219">
        <v>60.2</v>
      </c>
      <c r="C17" s="220">
        <v>38.9</v>
      </c>
      <c r="D17" s="221">
        <v>38.799999999999997</v>
      </c>
      <c r="E17" s="222">
        <v>24.1</v>
      </c>
      <c r="F17" s="223">
        <v>33.6</v>
      </c>
      <c r="G17" s="135">
        <v>42969</v>
      </c>
      <c r="H17" s="75">
        <f t="shared" si="1"/>
        <v>9.9234402949321208</v>
      </c>
      <c r="I17" s="74">
        <f t="shared" si="1"/>
        <v>13.913264059170659</v>
      </c>
      <c r="J17" s="146">
        <f t="shared" si="1"/>
        <v>3.1155850591895979</v>
      </c>
      <c r="K17" s="139">
        <f t="shared" si="1"/>
        <v>42.501181458478968</v>
      </c>
      <c r="L17" s="74">
        <f t="shared" si="1"/>
        <v>66.876425651818366</v>
      </c>
      <c r="M17" s="59" t="s">
        <v>36</v>
      </c>
      <c r="N17" s="75">
        <f t="shared" si="2"/>
        <v>7.5487834504442111</v>
      </c>
      <c r="O17" s="69">
        <v>15</v>
      </c>
      <c r="P17" s="75">
        <f t="shared" si="3"/>
        <v>53.313479551820762</v>
      </c>
      <c r="Q17" s="72">
        <v>10</v>
      </c>
    </row>
    <row r="18" spans="1:17" ht="15.75" x14ac:dyDescent="0.25">
      <c r="A18" s="153" t="s">
        <v>37</v>
      </c>
      <c r="B18" s="224">
        <v>9.6999999999999993</v>
      </c>
      <c r="C18" s="225">
        <v>8.6</v>
      </c>
      <c r="D18" s="226">
        <v>12.2</v>
      </c>
      <c r="E18" s="227"/>
      <c r="F18" s="228"/>
      <c r="G18" s="134" t="s">
        <v>113</v>
      </c>
      <c r="H18" s="76">
        <f t="shared" si="1"/>
        <v>8.8596667363221204</v>
      </c>
      <c r="I18" s="77">
        <f t="shared" si="1"/>
        <v>12.550361040449925</v>
      </c>
      <c r="J18" s="147">
        <f t="shared" si="1"/>
        <v>3.2617992744886948</v>
      </c>
      <c r="K18" s="140">
        <f t="shared" si="1"/>
        <v>31.008334391341858</v>
      </c>
      <c r="L18" s="77">
        <f t="shared" si="1"/>
        <v>68.3480609399343</v>
      </c>
      <c r="M18" s="34" t="s">
        <v>37</v>
      </c>
      <c r="N18" s="44">
        <f>GEOMEAN(B14:D18)</f>
        <v>7.1314352883405592</v>
      </c>
      <c r="O18" s="65">
        <v>15</v>
      </c>
      <c r="P18" s="76">
        <f t="shared" si="3"/>
        <v>46.036502132821667</v>
      </c>
      <c r="Q18" s="73">
        <v>10</v>
      </c>
    </row>
    <row r="19" spans="1:17" ht="16.5" thickBot="1" x14ac:dyDescent="0.3">
      <c r="A19" s="154" t="s">
        <v>38</v>
      </c>
      <c r="B19" s="229"/>
      <c r="C19" s="230"/>
      <c r="D19" s="231"/>
      <c r="E19" s="222"/>
      <c r="F19" s="223"/>
      <c r="G19" s="135"/>
      <c r="H19" s="150">
        <f t="shared" si="1"/>
        <v>10.741767996390456</v>
      </c>
      <c r="I19" s="151">
        <f t="shared" si="1"/>
        <v>14.274304552952257</v>
      </c>
      <c r="J19" s="152">
        <f t="shared" si="1"/>
        <v>4.3835053378831725</v>
      </c>
      <c r="K19" s="139">
        <f t="shared" si="1"/>
        <v>34.980015802537551</v>
      </c>
      <c r="L19" s="74">
        <f t="shared" si="1"/>
        <v>80.013830942008568</v>
      </c>
      <c r="M19" s="59" t="s">
        <v>38</v>
      </c>
      <c r="N19" s="75">
        <f>GEOMEAN(B15:D19)</f>
        <v>8.7595962459904939</v>
      </c>
      <c r="O19" s="69">
        <v>15</v>
      </c>
      <c r="P19" s="75">
        <f t="shared" si="3"/>
        <v>52.904490081400724</v>
      </c>
      <c r="Q19" s="72">
        <v>10</v>
      </c>
    </row>
    <row r="20" spans="1:17" x14ac:dyDescent="0.2">
      <c r="A20" s="132"/>
      <c r="B20" s="26" t="s">
        <v>93</v>
      </c>
      <c r="H20" s="26" t="s">
        <v>44</v>
      </c>
      <c r="N20" s="26" t="s">
        <v>44</v>
      </c>
    </row>
    <row r="21" spans="1:17" ht="15.75" x14ac:dyDescent="0.25">
      <c r="A21" s="298"/>
      <c r="B21" s="299" t="s">
        <v>114</v>
      </c>
      <c r="C21" s="299"/>
      <c r="D21" s="299"/>
      <c r="E21" s="299"/>
      <c r="F21" s="299"/>
      <c r="G21" s="299"/>
      <c r="H21" s="300"/>
    </row>
    <row r="22" spans="1:17" x14ac:dyDescent="0.2">
      <c r="B22" s="299"/>
      <c r="C22" s="299"/>
      <c r="D22" s="299"/>
      <c r="E22" s="299"/>
      <c r="F22" s="299"/>
      <c r="G22" s="299"/>
      <c r="H22" s="299"/>
    </row>
    <row r="23" spans="1:17" ht="15.75" thickBot="1" x14ac:dyDescent="0.3">
      <c r="A23" s="303" t="s">
        <v>97</v>
      </c>
      <c r="B23" s="246"/>
      <c r="C23" s="246"/>
      <c r="D23" s="246"/>
      <c r="E23" s="246"/>
      <c r="F23" s="247"/>
      <c r="G23" s="246"/>
      <c r="H23" s="246"/>
      <c r="I23" s="246"/>
      <c r="J23" s="287"/>
      <c r="K23" s="287"/>
      <c r="L23" s="287"/>
      <c r="M23" s="288"/>
      <c r="P23" s="34"/>
    </row>
    <row r="24" spans="1:17" ht="5.25" customHeight="1" x14ac:dyDescent="0.25">
      <c r="A24" s="291"/>
      <c r="B24" s="289"/>
      <c r="C24" s="178"/>
      <c r="D24" s="178"/>
      <c r="E24" s="178"/>
      <c r="F24" s="235"/>
      <c r="G24" s="178"/>
      <c r="H24" s="178"/>
      <c r="I24" s="178"/>
      <c r="J24" s="237"/>
      <c r="K24" s="237"/>
      <c r="L24" s="237"/>
      <c r="M24" s="249"/>
      <c r="P24" s="34"/>
    </row>
    <row r="25" spans="1:17" ht="15" x14ac:dyDescent="0.25">
      <c r="A25" s="305" t="s">
        <v>105</v>
      </c>
      <c r="B25" s="290" t="s">
        <v>99</v>
      </c>
      <c r="C25" s="237"/>
      <c r="D25" s="237"/>
      <c r="E25" s="237"/>
      <c r="F25" s="306" t="s">
        <v>100</v>
      </c>
      <c r="G25" s="237"/>
      <c r="H25" s="237"/>
      <c r="I25" s="237"/>
      <c r="J25" s="237"/>
      <c r="K25" s="237"/>
      <c r="L25" s="237"/>
      <c r="M25" s="249"/>
      <c r="P25" s="34"/>
    </row>
    <row r="26" spans="1:17" ht="6" customHeight="1" x14ac:dyDescent="0.25">
      <c r="A26" s="305"/>
      <c r="B26" s="237"/>
      <c r="C26" s="237"/>
      <c r="D26" s="237"/>
      <c r="E26" s="237"/>
      <c r="F26" s="238"/>
      <c r="G26" s="237"/>
      <c r="H26" s="237"/>
      <c r="I26" s="237"/>
      <c r="J26" s="237"/>
      <c r="K26" s="237"/>
      <c r="L26" s="237"/>
      <c r="M26" s="249"/>
      <c r="P26" s="34"/>
    </row>
    <row r="27" spans="1:17" ht="15" x14ac:dyDescent="0.25">
      <c r="A27" s="305" t="s">
        <v>106</v>
      </c>
      <c r="B27" s="301" t="s">
        <v>98</v>
      </c>
      <c r="C27" s="237"/>
      <c r="D27" s="237"/>
      <c r="E27" s="237"/>
      <c r="F27" s="238"/>
      <c r="G27" s="237"/>
      <c r="H27" s="237"/>
      <c r="I27" s="237"/>
      <c r="J27" s="237"/>
      <c r="K27" s="237"/>
      <c r="L27" s="237"/>
      <c r="M27" s="249"/>
      <c r="P27" s="34"/>
    </row>
    <row r="28" spans="1:17" ht="7.5" customHeight="1" x14ac:dyDescent="0.25">
      <c r="A28" s="305"/>
      <c r="B28" s="290"/>
      <c r="C28" s="237"/>
      <c r="D28" s="237"/>
      <c r="E28" s="237"/>
      <c r="F28" s="238"/>
      <c r="G28" s="237"/>
      <c r="H28" s="237"/>
      <c r="I28" s="237"/>
      <c r="J28" s="237"/>
      <c r="K28" s="237"/>
      <c r="L28" s="237"/>
      <c r="M28" s="249"/>
      <c r="P28" s="34"/>
    </row>
    <row r="29" spans="1:17" ht="17.25" customHeight="1" x14ac:dyDescent="0.25">
      <c r="A29" s="305" t="s">
        <v>107</v>
      </c>
      <c r="B29" s="301" t="s">
        <v>101</v>
      </c>
      <c r="C29" s="237"/>
      <c r="D29" s="237"/>
      <c r="E29" s="237"/>
      <c r="F29" s="238"/>
      <c r="G29" s="237"/>
      <c r="H29" s="237"/>
      <c r="I29" s="237"/>
      <c r="J29" s="237"/>
      <c r="K29" s="237"/>
      <c r="L29" s="237"/>
      <c r="M29" s="249"/>
      <c r="P29" s="34"/>
    </row>
    <row r="30" spans="1:17" ht="12.75" customHeight="1" x14ac:dyDescent="0.25">
      <c r="A30" s="305"/>
      <c r="B30" s="301" t="s">
        <v>102</v>
      </c>
      <c r="C30" s="237"/>
      <c r="D30" s="237"/>
      <c r="E30" s="237"/>
      <c r="F30" s="238"/>
      <c r="G30" s="237"/>
      <c r="H30" s="237"/>
      <c r="I30" s="237"/>
      <c r="J30" s="237"/>
      <c r="K30" s="237"/>
      <c r="L30" s="237"/>
      <c r="M30" s="249"/>
      <c r="P30" s="34"/>
    </row>
    <row r="31" spans="1:17" ht="6" customHeight="1" x14ac:dyDescent="0.25">
      <c r="A31" s="305"/>
      <c r="B31" s="301"/>
      <c r="C31" s="237"/>
      <c r="D31" s="237"/>
      <c r="E31" s="237"/>
      <c r="F31" s="238"/>
      <c r="G31" s="237"/>
      <c r="H31" s="237"/>
      <c r="I31" s="237"/>
      <c r="J31" s="237"/>
      <c r="K31" s="237"/>
      <c r="L31" s="237"/>
      <c r="M31" s="249"/>
      <c r="P31" s="34"/>
    </row>
    <row r="32" spans="1:17" ht="15" x14ac:dyDescent="0.25">
      <c r="A32" s="305"/>
      <c r="B32" s="290" t="s">
        <v>103</v>
      </c>
      <c r="C32" s="290" t="s">
        <v>108</v>
      </c>
      <c r="D32" s="237"/>
      <c r="E32" s="237"/>
      <c r="F32" s="238"/>
      <c r="G32" s="237"/>
      <c r="H32" s="237"/>
      <c r="I32" s="237"/>
      <c r="J32" s="237"/>
      <c r="K32" s="237"/>
      <c r="L32" s="237"/>
      <c r="M32" s="249"/>
      <c r="P32" s="34"/>
    </row>
    <row r="33" spans="1:16" ht="13.5" customHeight="1" x14ac:dyDescent="0.25">
      <c r="A33" s="305"/>
      <c r="B33" s="238"/>
      <c r="C33" s="290" t="s">
        <v>109</v>
      </c>
      <c r="D33" s="237"/>
      <c r="E33" s="237"/>
      <c r="F33" s="237"/>
      <c r="G33" s="237"/>
      <c r="H33" s="307" t="s">
        <v>96</v>
      </c>
      <c r="I33" s="237"/>
      <c r="J33" s="237"/>
      <c r="K33" s="237"/>
      <c r="L33" s="238"/>
      <c r="M33" s="249"/>
      <c r="P33" s="34"/>
    </row>
    <row r="34" spans="1:16" ht="15" x14ac:dyDescent="0.25">
      <c r="A34" s="291"/>
      <c r="B34" s="294"/>
      <c r="C34" s="290" t="s">
        <v>112</v>
      </c>
      <c r="D34" s="237"/>
      <c r="E34" s="237"/>
      <c r="F34" s="238"/>
      <c r="G34" s="237"/>
      <c r="H34" s="237"/>
      <c r="I34" s="237"/>
      <c r="J34" s="237"/>
      <c r="K34" s="237"/>
      <c r="L34" s="237"/>
      <c r="M34" s="249"/>
      <c r="N34" s="34"/>
    </row>
    <row r="35" spans="1:16" x14ac:dyDescent="0.2">
      <c r="A35" s="291"/>
      <c r="B35" s="294"/>
      <c r="C35" s="237"/>
      <c r="D35" s="237"/>
      <c r="E35" s="237"/>
      <c r="F35" s="238"/>
      <c r="G35" s="237"/>
      <c r="H35" s="237"/>
      <c r="I35" s="237"/>
      <c r="J35" s="237"/>
      <c r="K35" s="237"/>
      <c r="L35" s="237"/>
      <c r="M35" s="249"/>
      <c r="N35" s="34"/>
    </row>
    <row r="36" spans="1:16" ht="15" x14ac:dyDescent="0.25">
      <c r="A36" s="291"/>
      <c r="B36" s="290" t="s">
        <v>104</v>
      </c>
      <c r="C36" s="290" t="s">
        <v>110</v>
      </c>
      <c r="D36" s="237"/>
      <c r="E36" s="237"/>
      <c r="F36" s="238"/>
      <c r="G36" s="237"/>
      <c r="H36" s="237"/>
      <c r="I36" s="237"/>
      <c r="J36" s="237"/>
      <c r="K36" s="237"/>
      <c r="L36" s="237"/>
      <c r="M36" s="249"/>
      <c r="N36" s="34"/>
    </row>
    <row r="37" spans="1:16" ht="15" x14ac:dyDescent="0.25">
      <c r="A37" s="302"/>
      <c r="B37" s="251"/>
      <c r="C37" s="304" t="s">
        <v>111</v>
      </c>
      <c r="D37" s="250"/>
      <c r="E37" s="250"/>
      <c r="F37" s="251"/>
      <c r="G37" s="250"/>
      <c r="H37" s="250"/>
      <c r="I37" s="250"/>
      <c r="J37" s="250"/>
      <c r="K37" s="250"/>
      <c r="L37" s="250"/>
      <c r="M37" s="252"/>
      <c r="N37" s="34"/>
    </row>
    <row r="38" spans="1:16" x14ac:dyDescent="0.2">
      <c r="B38" s="292"/>
      <c r="C38" s="292"/>
      <c r="D38" s="292"/>
      <c r="E38" s="293"/>
      <c r="F38" s="285"/>
      <c r="G38" s="285"/>
      <c r="H38" s="285"/>
      <c r="I38" s="285"/>
    </row>
    <row r="39" spans="1:16" ht="15.75" x14ac:dyDescent="0.25">
      <c r="A39" s="286"/>
      <c r="B39" s="285"/>
      <c r="C39" s="285"/>
      <c r="D39" s="285"/>
      <c r="E39" s="284"/>
      <c r="F39" s="285"/>
      <c r="G39" s="285"/>
      <c r="H39" s="285"/>
      <c r="I39" s="285"/>
    </row>
    <row r="40" spans="1:16" x14ac:dyDescent="0.2">
      <c r="C40" s="58"/>
      <c r="D40" s="58"/>
      <c r="E40" s="50"/>
      <c r="F40" s="58"/>
      <c r="G40" s="58"/>
      <c r="H40" s="58"/>
    </row>
    <row r="41" spans="1:16" ht="15.75" x14ac:dyDescent="0.2">
      <c r="B41" s="232" t="s">
        <v>79</v>
      </c>
    </row>
    <row r="42" spans="1:16" x14ac:dyDescent="0.2">
      <c r="B42" s="233" t="s">
        <v>81</v>
      </c>
      <c r="M42" s="26"/>
    </row>
    <row r="43" spans="1:16" x14ac:dyDescent="0.2">
      <c r="B43" s="233" t="s">
        <v>80</v>
      </c>
    </row>
    <row r="44" spans="1:16" ht="35.25" customHeight="1" x14ac:dyDescent="0.2"/>
    <row r="46" spans="1:16" x14ac:dyDescent="0.2">
      <c r="B46" s="87" t="s">
        <v>47</v>
      </c>
    </row>
    <row r="47" spans="1:16" ht="13.5" thickBot="1" x14ac:dyDescent="0.25"/>
    <row r="48" spans="1:16" ht="13.5" thickBot="1" x14ac:dyDescent="0.25">
      <c r="B48" s="257"/>
      <c r="C48" s="366" t="s">
        <v>90</v>
      </c>
      <c r="D48" s="367"/>
      <c r="E48" s="370"/>
      <c r="F48" s="371" t="s">
        <v>92</v>
      </c>
      <c r="G48" s="368"/>
      <c r="H48" s="369"/>
    </row>
    <row r="49" spans="2:8" x14ac:dyDescent="0.2">
      <c r="B49" s="270" t="s">
        <v>53</v>
      </c>
      <c r="C49" s="90" t="s">
        <v>48</v>
      </c>
      <c r="D49" s="282" t="s">
        <v>49</v>
      </c>
      <c r="E49" s="91" t="s">
        <v>50</v>
      </c>
      <c r="F49" s="261" t="s">
        <v>48</v>
      </c>
      <c r="G49" s="258" t="s">
        <v>49</v>
      </c>
      <c r="H49" s="262" t="s">
        <v>50</v>
      </c>
    </row>
    <row r="50" spans="2:8" x14ac:dyDescent="0.2">
      <c r="B50" s="271"/>
      <c r="C50" s="265"/>
      <c r="D50" s="259"/>
      <c r="E50" s="266"/>
      <c r="F50" s="263" t="s">
        <v>91</v>
      </c>
      <c r="G50" s="260" t="s">
        <v>91</v>
      </c>
      <c r="H50" s="264" t="s">
        <v>91</v>
      </c>
    </row>
    <row r="51" spans="2:8" x14ac:dyDescent="0.2">
      <c r="B51" s="271"/>
      <c r="C51" s="265"/>
      <c r="D51" s="259"/>
      <c r="E51" s="266"/>
      <c r="F51" s="263" t="s">
        <v>91</v>
      </c>
      <c r="G51" s="260" t="s">
        <v>91</v>
      </c>
      <c r="H51" s="264" t="s">
        <v>91</v>
      </c>
    </row>
    <row r="52" spans="2:8" x14ac:dyDescent="0.2">
      <c r="B52" s="271"/>
      <c r="C52" s="265"/>
      <c r="D52" s="259"/>
      <c r="E52" s="266"/>
      <c r="F52" s="263" t="s">
        <v>91</v>
      </c>
      <c r="G52" s="260" t="s">
        <v>91</v>
      </c>
      <c r="H52" s="264" t="s">
        <v>91</v>
      </c>
    </row>
    <row r="53" spans="2:8" x14ac:dyDescent="0.2">
      <c r="B53" s="271"/>
      <c r="C53" s="265"/>
      <c r="D53" s="259"/>
      <c r="E53" s="266"/>
      <c r="F53" s="263" t="s">
        <v>91</v>
      </c>
      <c r="G53" s="260" t="s">
        <v>91</v>
      </c>
      <c r="H53" s="264" t="s">
        <v>91</v>
      </c>
    </row>
    <row r="54" spans="2:8" x14ac:dyDescent="0.2">
      <c r="B54" s="271"/>
      <c r="C54" s="265"/>
      <c r="D54" s="259"/>
      <c r="E54" s="266"/>
      <c r="F54" s="265"/>
      <c r="G54" s="259"/>
      <c r="H54" s="266"/>
    </row>
    <row r="55" spans="2:8" x14ac:dyDescent="0.2">
      <c r="B55" s="271"/>
      <c r="C55" s="265"/>
      <c r="D55" s="259"/>
      <c r="E55" s="266"/>
      <c r="F55" s="265"/>
      <c r="G55" s="259"/>
      <c r="H55" s="266"/>
    </row>
    <row r="56" spans="2:8" x14ac:dyDescent="0.2">
      <c r="B56" s="271"/>
      <c r="C56" s="265"/>
      <c r="D56" s="259"/>
      <c r="E56" s="266"/>
      <c r="F56" s="265"/>
      <c r="G56" s="259"/>
      <c r="H56" s="266"/>
    </row>
    <row r="57" spans="2:8" x14ac:dyDescent="0.2">
      <c r="B57" s="271"/>
      <c r="C57" s="265"/>
      <c r="D57" s="259"/>
      <c r="E57" s="266"/>
      <c r="F57" s="265"/>
      <c r="G57" s="259"/>
      <c r="H57" s="266"/>
    </row>
    <row r="58" spans="2:8" x14ac:dyDescent="0.2">
      <c r="B58" s="271"/>
      <c r="C58" s="265"/>
      <c r="D58" s="259"/>
      <c r="E58" s="266"/>
      <c r="F58" s="265"/>
      <c r="G58" s="259"/>
      <c r="H58" s="266"/>
    </row>
    <row r="59" spans="2:8" x14ac:dyDescent="0.2">
      <c r="B59" s="271"/>
      <c r="C59" s="265"/>
      <c r="D59" s="259"/>
      <c r="E59" s="266"/>
      <c r="F59" s="265"/>
      <c r="G59" s="259"/>
      <c r="H59" s="266"/>
    </row>
    <row r="60" spans="2:8" x14ac:dyDescent="0.2">
      <c r="B60" s="271"/>
      <c r="C60" s="265"/>
      <c r="D60" s="259"/>
      <c r="E60" s="266"/>
      <c r="F60" s="265"/>
      <c r="G60" s="259"/>
      <c r="H60" s="266"/>
    </row>
    <row r="61" spans="2:8" x14ac:dyDescent="0.2">
      <c r="B61" s="271"/>
      <c r="C61" s="265"/>
      <c r="D61" s="259"/>
      <c r="E61" s="266"/>
      <c r="F61" s="265"/>
      <c r="G61" s="259"/>
      <c r="H61" s="266"/>
    </row>
    <row r="62" spans="2:8" x14ac:dyDescent="0.2">
      <c r="B62" s="271"/>
      <c r="C62" s="265"/>
      <c r="D62" s="259"/>
      <c r="E62" s="266"/>
      <c r="F62" s="265"/>
      <c r="G62" s="259"/>
      <c r="H62" s="266"/>
    </row>
    <row r="63" spans="2:8" x14ac:dyDescent="0.2">
      <c r="B63" s="271"/>
      <c r="C63" s="265"/>
      <c r="D63" s="259"/>
      <c r="E63" s="266"/>
      <c r="F63" s="265"/>
      <c r="G63" s="259"/>
      <c r="H63" s="266"/>
    </row>
    <row r="64" spans="2:8" ht="13.5" thickBot="1" x14ac:dyDescent="0.25">
      <c r="B64" s="272"/>
      <c r="C64" s="267"/>
      <c r="D64" s="268"/>
      <c r="E64" s="269"/>
      <c r="F64" s="267"/>
      <c r="G64" s="268"/>
      <c r="H64" s="269"/>
    </row>
  </sheetData>
  <mergeCells count="2">
    <mergeCell ref="C48:E48"/>
    <mergeCell ref="F48:H48"/>
  </mergeCells>
  <hyperlinks>
    <hyperlink ref="F25" r:id="rId1" xr:uid="{00000000-0004-0000-0400-000000000000}"/>
  </hyperlinks>
  <pageMargins left="0.7" right="0.7" top="0.75" bottom="0.75" header="0.3" footer="0.3"/>
  <pageSetup paperSize="17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7"/>
  <sheetViews>
    <sheetView workbookViewId="0">
      <pane ySplit="4" topLeftCell="A5" activePane="bottomLeft" state="frozen"/>
      <selection pane="bottomLeft" activeCell="G12" sqref="G12"/>
    </sheetView>
  </sheetViews>
  <sheetFormatPr defaultColWidth="9.28515625" defaultRowHeight="12.75" x14ac:dyDescent="0.2"/>
  <cols>
    <col min="1" max="1" width="9.28515625" style="34"/>
    <col min="2" max="2" width="17" style="26" customWidth="1"/>
    <col min="3" max="3" width="9.7109375" style="26" customWidth="1"/>
    <col min="4" max="4" width="13.7109375" style="26" customWidth="1"/>
    <col min="5" max="5" width="11" style="26" customWidth="1"/>
    <col min="6" max="6" width="13" style="26" customWidth="1"/>
    <col min="7" max="7" width="12.7109375" style="26" customWidth="1"/>
    <col min="8" max="8" width="10" style="26" customWidth="1"/>
    <col min="9" max="12" width="9.28515625" style="26"/>
    <col min="13" max="13" width="9.28515625" style="34"/>
    <col min="14" max="14" width="14.42578125" style="26" customWidth="1"/>
    <col min="15" max="15" width="14.7109375" style="26" customWidth="1"/>
    <col min="16" max="17" width="15" style="26" customWidth="1"/>
    <col min="18" max="16384" width="9.28515625" style="26"/>
  </cols>
  <sheetData>
    <row r="1" spans="1:20" s="25" customFormat="1" ht="18.75" x14ac:dyDescent="0.3">
      <c r="A1" s="35"/>
      <c r="B1" s="36" t="s">
        <v>94</v>
      </c>
      <c r="M1" s="35"/>
    </row>
    <row r="2" spans="1:20" ht="15.75" x14ac:dyDescent="0.25">
      <c r="N2" s="25"/>
      <c r="O2" s="25"/>
    </row>
    <row r="3" spans="1:20" ht="16.5" thickBot="1" x14ac:dyDescent="0.3">
      <c r="B3" s="27" t="s">
        <v>82</v>
      </c>
      <c r="H3" s="27" t="s">
        <v>46</v>
      </c>
      <c r="N3" s="27" t="s">
        <v>45</v>
      </c>
      <c r="O3" s="27"/>
    </row>
    <row r="4" spans="1:20" ht="47.25" x14ac:dyDescent="0.2">
      <c r="A4" s="153"/>
      <c r="B4" s="47" t="s">
        <v>17</v>
      </c>
      <c r="C4" s="48" t="s">
        <v>18</v>
      </c>
      <c r="D4" s="49" t="s">
        <v>19</v>
      </c>
      <c r="E4" s="156" t="s">
        <v>20</v>
      </c>
      <c r="F4" s="37" t="s">
        <v>21</v>
      </c>
      <c r="G4" s="133" t="s">
        <v>6</v>
      </c>
      <c r="H4" s="141" t="s">
        <v>17</v>
      </c>
      <c r="I4" s="142" t="s">
        <v>18</v>
      </c>
      <c r="J4" s="143" t="s">
        <v>19</v>
      </c>
      <c r="K4" s="137" t="s">
        <v>20</v>
      </c>
      <c r="L4" s="118" t="s">
        <v>21</v>
      </c>
      <c r="N4" s="40" t="s">
        <v>41</v>
      </c>
      <c r="O4" s="41" t="s">
        <v>39</v>
      </c>
      <c r="P4" s="40" t="s">
        <v>42</v>
      </c>
      <c r="Q4" s="41" t="s">
        <v>40</v>
      </c>
    </row>
    <row r="5" spans="1:20" ht="15.75" x14ac:dyDescent="0.25">
      <c r="A5" s="153" t="s">
        <v>23</v>
      </c>
      <c r="B5" s="44">
        <v>24.6</v>
      </c>
      <c r="C5" s="242">
        <v>21.3</v>
      </c>
      <c r="D5" s="243">
        <v>87.8</v>
      </c>
      <c r="E5" s="244">
        <v>13.4</v>
      </c>
      <c r="F5" s="242">
        <v>71.2</v>
      </c>
      <c r="G5" s="134">
        <v>42522</v>
      </c>
      <c r="H5" s="274"/>
      <c r="I5" s="275"/>
      <c r="J5" s="276"/>
      <c r="K5" s="277"/>
      <c r="L5" s="275"/>
      <c r="M5" s="34" t="s">
        <v>23</v>
      </c>
      <c r="N5" s="42"/>
      <c r="O5" s="43"/>
      <c r="P5" s="45"/>
      <c r="Q5" s="46"/>
    </row>
    <row r="6" spans="1:20" s="58" customFormat="1" ht="15.75" x14ac:dyDescent="0.25">
      <c r="A6" s="154" t="s">
        <v>24</v>
      </c>
      <c r="B6" s="219">
        <v>16</v>
      </c>
      <c r="C6" s="220">
        <v>13.5</v>
      </c>
      <c r="D6" s="221">
        <v>22.8</v>
      </c>
      <c r="E6" s="222">
        <v>131.4</v>
      </c>
      <c r="F6" s="220">
        <v>178.2</v>
      </c>
      <c r="G6" s="135">
        <v>42527</v>
      </c>
      <c r="H6" s="278">
        <f>GEOMEAN(B5:B6)</f>
        <v>19.839354828219591</v>
      </c>
      <c r="I6" s="279">
        <f>GEOMEAN(C5:C6)</f>
        <v>16.957299313275094</v>
      </c>
      <c r="J6" s="280">
        <f>GEOMEAN(D5:D6)</f>
        <v>44.741926646044199</v>
      </c>
      <c r="K6" s="281">
        <f>GEOMEAN(E5:E6)</f>
        <v>41.961410843774068</v>
      </c>
      <c r="L6" s="279">
        <f>GEOMEAN(F5:F6)</f>
        <v>112.64031249956652</v>
      </c>
      <c r="M6" s="59" t="s">
        <v>24</v>
      </c>
      <c r="N6" s="75">
        <f>GEOMEAN(B5:D6)</f>
        <v>24.690675444502727</v>
      </c>
      <c r="O6" s="64">
        <v>6</v>
      </c>
      <c r="P6" s="75">
        <f>GEOMEAN(E5:F6)</f>
        <v>68.74988312983092</v>
      </c>
      <c r="Q6" s="64">
        <v>4</v>
      </c>
      <c r="R6" s="56"/>
      <c r="S6" s="57"/>
    </row>
    <row r="7" spans="1:20" s="58" customFormat="1" ht="15.75" x14ac:dyDescent="0.25">
      <c r="A7" s="155" t="s">
        <v>25</v>
      </c>
      <c r="B7" s="215">
        <v>28.5</v>
      </c>
      <c r="C7" s="201">
        <v>27.5</v>
      </c>
      <c r="D7" s="216">
        <v>62</v>
      </c>
      <c r="E7" s="217">
        <v>95.9</v>
      </c>
      <c r="F7" s="201">
        <v>143.9</v>
      </c>
      <c r="G7" s="136">
        <v>42534</v>
      </c>
      <c r="H7" s="278">
        <f>GEOMEAN(B5:B7)</f>
        <v>22.385492306585206</v>
      </c>
      <c r="I7" s="279">
        <f>GEOMEAN(C5:C7)</f>
        <v>19.922722628294785</v>
      </c>
      <c r="J7" s="280">
        <f>GEOMEAN(D5:D7)</f>
        <v>49.881597170052743</v>
      </c>
      <c r="K7" s="281">
        <f>GEOMEAN(E5:E7)</f>
        <v>55.272137099368216</v>
      </c>
      <c r="L7" s="279">
        <f>GEOMEAN(F5:F7)</f>
        <v>122.22203086300006</v>
      </c>
      <c r="M7" s="50" t="s">
        <v>25</v>
      </c>
      <c r="N7" s="76">
        <f>GEOMEAN(B5:D7)</f>
        <v>28.124527167131799</v>
      </c>
      <c r="O7" s="65">
        <v>9</v>
      </c>
      <c r="P7" s="76">
        <f>GEOMEAN(E5:F7)</f>
        <v>82.191683559974308</v>
      </c>
      <c r="Q7" s="65">
        <v>6</v>
      </c>
      <c r="R7" s="56"/>
      <c r="S7" s="57"/>
    </row>
    <row r="8" spans="1:20" ht="15.75" x14ac:dyDescent="0.25">
      <c r="A8" s="154" t="s">
        <v>26</v>
      </c>
      <c r="B8" s="219">
        <v>121.1</v>
      </c>
      <c r="C8" s="220">
        <v>86</v>
      </c>
      <c r="D8" s="221">
        <v>80.900000000000006</v>
      </c>
      <c r="E8" s="222">
        <v>135.4</v>
      </c>
      <c r="F8" s="220">
        <v>55.7</v>
      </c>
      <c r="G8" s="135">
        <v>42541</v>
      </c>
      <c r="H8" s="278">
        <f t="shared" ref="H8:L12" si="0">GEOMEAN(B5:B8)</f>
        <v>34.139803981882721</v>
      </c>
      <c r="I8" s="279">
        <f t="shared" si="0"/>
        <v>28.716805669040809</v>
      </c>
      <c r="J8" s="280">
        <f t="shared" si="0"/>
        <v>56.291444529802355</v>
      </c>
      <c r="K8" s="281">
        <f t="shared" si="0"/>
        <v>69.148753978911003</v>
      </c>
      <c r="L8" s="279">
        <f t="shared" si="0"/>
        <v>100.42131882087881</v>
      </c>
      <c r="M8" s="59" t="s">
        <v>26</v>
      </c>
      <c r="N8" s="75">
        <f>GEOMEAN(B5:D8)</f>
        <v>38.07265662704657</v>
      </c>
      <c r="O8" s="69">
        <v>12</v>
      </c>
      <c r="P8" s="75">
        <f>GEOMEAN(E5:F8)</f>
        <v>83.330721042018681</v>
      </c>
      <c r="Q8" s="69">
        <v>8</v>
      </c>
      <c r="R8" s="30"/>
      <c r="S8" s="30"/>
    </row>
    <row r="9" spans="1:20" ht="15.75" x14ac:dyDescent="0.25">
      <c r="A9" s="154" t="s">
        <v>27</v>
      </c>
      <c r="B9" s="219">
        <v>49.5</v>
      </c>
      <c r="C9" s="220">
        <v>35.9</v>
      </c>
      <c r="D9" s="221">
        <v>62</v>
      </c>
      <c r="E9" s="222">
        <v>22.8</v>
      </c>
      <c r="F9" s="220">
        <v>31.8</v>
      </c>
      <c r="G9" s="135">
        <v>42548</v>
      </c>
      <c r="H9" s="75">
        <f t="shared" si="0"/>
        <v>40.661045959905735</v>
      </c>
      <c r="I9" s="74">
        <f t="shared" si="0"/>
        <v>32.720116441905674</v>
      </c>
      <c r="J9" s="146">
        <f t="shared" si="0"/>
        <v>51.60201811759201</v>
      </c>
      <c r="K9" s="139">
        <f t="shared" si="0"/>
        <v>78.975406675422974</v>
      </c>
      <c r="L9" s="74">
        <f t="shared" si="0"/>
        <v>82.094242935580297</v>
      </c>
      <c r="M9" s="59" t="s">
        <v>28</v>
      </c>
      <c r="N9" s="75">
        <f>GEOMEAN(B6:D9)</f>
        <v>40.946805403672542</v>
      </c>
      <c r="O9" s="69">
        <v>15</v>
      </c>
      <c r="P9" s="75">
        <f>GEOMEAN(E6:F9)</f>
        <v>80.519725667369386</v>
      </c>
      <c r="Q9" s="69">
        <v>10</v>
      </c>
      <c r="R9" s="31"/>
      <c r="S9" s="31"/>
      <c r="T9" s="32"/>
    </row>
    <row r="10" spans="1:20" s="58" customFormat="1" ht="15.75" x14ac:dyDescent="0.25">
      <c r="A10" s="155" t="s">
        <v>28</v>
      </c>
      <c r="B10" s="215">
        <v>34</v>
      </c>
      <c r="C10" s="201">
        <v>29</v>
      </c>
      <c r="D10" s="216">
        <v>24</v>
      </c>
      <c r="E10" s="217">
        <v>18</v>
      </c>
      <c r="F10" s="218">
        <v>44</v>
      </c>
      <c r="G10" s="136">
        <v>42556</v>
      </c>
      <c r="H10" s="76">
        <f t="shared" si="0"/>
        <v>49.092853926971387</v>
      </c>
      <c r="I10" s="77">
        <f t="shared" si="0"/>
        <v>39.612376471964396</v>
      </c>
      <c r="J10" s="147">
        <f t="shared" si="0"/>
        <v>52.267988344171648</v>
      </c>
      <c r="K10" s="140">
        <f t="shared" si="0"/>
        <v>48.046433555752763</v>
      </c>
      <c r="L10" s="77">
        <f t="shared" si="0"/>
        <v>57.869395582660765</v>
      </c>
      <c r="M10" s="50" t="s">
        <v>29</v>
      </c>
      <c r="N10" s="76">
        <f>GEOMEAN(B7:D10)</f>
        <v>46.668981295997796</v>
      </c>
      <c r="O10" s="65">
        <v>15</v>
      </c>
      <c r="P10" s="76">
        <f>GEOMEAN(E7:F10)</f>
        <v>52.729669729421623</v>
      </c>
      <c r="Q10" s="65">
        <v>10</v>
      </c>
      <c r="R10" s="57"/>
      <c r="S10" s="57"/>
      <c r="T10" s="80"/>
    </row>
    <row r="11" spans="1:20" ht="15.75" x14ac:dyDescent="0.25">
      <c r="A11" s="154" t="s">
        <v>30</v>
      </c>
      <c r="B11" s="219">
        <v>152</v>
      </c>
      <c r="C11" s="220">
        <v>91</v>
      </c>
      <c r="D11" s="221">
        <v>74</v>
      </c>
      <c r="E11" s="222">
        <v>46</v>
      </c>
      <c r="F11" s="223">
        <v>517</v>
      </c>
      <c r="G11" s="135">
        <v>42562</v>
      </c>
      <c r="H11" s="75">
        <f t="shared" si="0"/>
        <v>74.605004648387563</v>
      </c>
      <c r="I11" s="74">
        <f t="shared" si="0"/>
        <v>53.426665863286267</v>
      </c>
      <c r="J11" s="146">
        <f t="shared" si="0"/>
        <v>54.631835640237185</v>
      </c>
      <c r="K11" s="77">
        <f>GEOMEAN(E7,E8,E9,E10,E11)</f>
        <v>47.629990080094998</v>
      </c>
      <c r="L11" s="77">
        <f>GEOMEAN(F7,F8,F9,F10,F11)</f>
        <v>89.67208456872406</v>
      </c>
      <c r="M11" s="59" t="s">
        <v>30</v>
      </c>
      <c r="N11" s="75">
        <f>GEOMEAN(B8:D11)</f>
        <v>60.162232332409403</v>
      </c>
      <c r="O11" s="69">
        <v>15</v>
      </c>
      <c r="P11" s="75">
        <f>GEOMEAN(E8:F11)</f>
        <v>56.441841244588844</v>
      </c>
      <c r="Q11" s="72">
        <v>10</v>
      </c>
    </row>
    <row r="12" spans="1:20" s="58" customFormat="1" ht="15.75" x14ac:dyDescent="0.25">
      <c r="A12" s="155" t="s">
        <v>31</v>
      </c>
      <c r="B12" s="215">
        <v>21.1</v>
      </c>
      <c r="C12" s="201">
        <v>48.9</v>
      </c>
      <c r="D12" s="216">
        <v>16</v>
      </c>
      <c r="E12" s="217">
        <v>88</v>
      </c>
      <c r="F12" s="218">
        <v>121.1</v>
      </c>
      <c r="G12" s="136">
        <v>42569</v>
      </c>
      <c r="H12" s="76">
        <f t="shared" si="0"/>
        <v>48.200610592946695</v>
      </c>
      <c r="I12" s="77">
        <f t="shared" si="0"/>
        <v>46.39387782590051</v>
      </c>
      <c r="J12" s="147">
        <f t="shared" si="0"/>
        <v>36.432473560344391</v>
      </c>
      <c r="K12" s="201">
        <f>GEOMEAN(E8,E9,E10,E11,E12)</f>
        <v>46.818048161595009</v>
      </c>
      <c r="L12" s="201">
        <f>GEOMEAN(F8,F9,F10,F11,F12)</f>
        <v>86.63112128004866</v>
      </c>
      <c r="M12" s="50" t="s">
        <v>31</v>
      </c>
      <c r="N12" s="76">
        <f>GEOMEAN(B9:D12)</f>
        <v>43.351150148975989</v>
      </c>
      <c r="O12" s="65">
        <v>15</v>
      </c>
      <c r="P12" s="76">
        <f>GEOMEAN(E9:F12)</f>
        <v>58.934593498473127</v>
      </c>
      <c r="Q12" s="107">
        <v>10</v>
      </c>
    </row>
    <row r="13" spans="1:20" ht="15.75" x14ac:dyDescent="0.25">
      <c r="A13" s="154" t="s">
        <v>32</v>
      </c>
      <c r="B13" s="219">
        <v>81.3</v>
      </c>
      <c r="C13" s="220">
        <v>59.1</v>
      </c>
      <c r="D13" s="221">
        <v>65</v>
      </c>
      <c r="E13" s="222">
        <v>290.89999999999998</v>
      </c>
      <c r="F13" s="223">
        <v>344.8</v>
      </c>
      <c r="G13" s="135">
        <v>42576</v>
      </c>
      <c r="H13" s="75">
        <f t="shared" ref="H13:L19" si="1">GEOMEAN(B9:B13)</f>
        <v>53.513103781920748</v>
      </c>
      <c r="I13" s="74">
        <f t="shared" si="1"/>
        <v>48.695186753714125</v>
      </c>
      <c r="J13" s="146">
        <f>GEOMEAN(D9:D13)</f>
        <v>40.904736375522731</v>
      </c>
      <c r="K13" s="139">
        <f t="shared" si="1"/>
        <v>54.555471736830036</v>
      </c>
      <c r="L13" s="74">
        <f t="shared" si="1"/>
        <v>124.74304698813373</v>
      </c>
      <c r="M13" s="59" t="s">
        <v>32</v>
      </c>
      <c r="N13" s="75">
        <f t="shared" ref="N13:N17" si="2">GEOMEAN(B9:D13)</f>
        <v>47.413999587752087</v>
      </c>
      <c r="O13" s="69">
        <v>15</v>
      </c>
      <c r="P13" s="75">
        <f t="shared" ref="P13:P19" si="3">GEOMEAN(E9:F13)</f>
        <v>82.494943931899186</v>
      </c>
      <c r="Q13" s="72">
        <v>10</v>
      </c>
    </row>
    <row r="14" spans="1:20" ht="15.75" x14ac:dyDescent="0.25">
      <c r="A14" s="153" t="s">
        <v>33</v>
      </c>
      <c r="B14" s="224">
        <v>44.1</v>
      </c>
      <c r="C14" s="225">
        <v>32.299999999999997</v>
      </c>
      <c r="D14" s="226">
        <v>60.2</v>
      </c>
      <c r="E14" s="227">
        <v>111.2</v>
      </c>
      <c r="F14" s="228">
        <v>325.5</v>
      </c>
      <c r="G14" s="134">
        <v>42583</v>
      </c>
      <c r="H14" s="76">
        <f t="shared" si="1"/>
        <v>52.290984566706832</v>
      </c>
      <c r="I14" s="77">
        <f t="shared" si="1"/>
        <v>47.676860602690276</v>
      </c>
      <c r="J14" s="147">
        <f t="shared" si="1"/>
        <v>40.664417761955036</v>
      </c>
      <c r="K14" s="140">
        <f t="shared" si="1"/>
        <v>74.898359162180441</v>
      </c>
      <c r="L14" s="77">
        <f t="shared" si="1"/>
        <v>198.62829859830646</v>
      </c>
      <c r="M14" s="50" t="s">
        <v>33</v>
      </c>
      <c r="N14" s="76">
        <f t="shared" si="2"/>
        <v>46.628310091885844</v>
      </c>
      <c r="O14" s="65">
        <v>15</v>
      </c>
      <c r="P14" s="76">
        <f t="shared" si="3"/>
        <v>121.97103610361265</v>
      </c>
      <c r="Q14" s="107">
        <v>10</v>
      </c>
    </row>
    <row r="15" spans="1:20" ht="15.75" x14ac:dyDescent="0.25">
      <c r="A15" s="154" t="s">
        <v>34</v>
      </c>
      <c r="B15" s="219">
        <v>44.1</v>
      </c>
      <c r="C15" s="220">
        <v>42.6</v>
      </c>
      <c r="D15" s="221">
        <v>65</v>
      </c>
      <c r="E15" s="222">
        <v>113</v>
      </c>
      <c r="F15" s="223">
        <v>193.5</v>
      </c>
      <c r="G15" s="135">
        <v>42590</v>
      </c>
      <c r="H15" s="75">
        <f t="shared" si="1"/>
        <v>55.083148170680595</v>
      </c>
      <c r="I15" s="74">
        <f t="shared" si="1"/>
        <v>51.488468098728504</v>
      </c>
      <c r="J15" s="146">
        <f t="shared" si="1"/>
        <v>49.63122348940621</v>
      </c>
      <c r="K15" s="139">
        <f t="shared" si="1"/>
        <v>108.15173506440976</v>
      </c>
      <c r="L15" s="74">
        <f t="shared" si="1"/>
        <v>267.10792964339385</v>
      </c>
      <c r="M15" s="59" t="s">
        <v>34</v>
      </c>
      <c r="N15" s="75">
        <f t="shared" si="2"/>
        <v>52.018908496404244</v>
      </c>
      <c r="O15" s="69">
        <v>15</v>
      </c>
      <c r="P15" s="75">
        <f t="shared" si="3"/>
        <v>169.96524950823135</v>
      </c>
      <c r="Q15" s="72">
        <v>10</v>
      </c>
    </row>
    <row r="16" spans="1:20" ht="15.75" x14ac:dyDescent="0.25">
      <c r="A16" s="153" t="s">
        <v>35</v>
      </c>
      <c r="B16" s="224">
        <v>13.5</v>
      </c>
      <c r="C16" s="225">
        <v>13.4</v>
      </c>
      <c r="D16" s="226">
        <v>31.8</v>
      </c>
      <c r="E16" s="227">
        <v>248.1</v>
      </c>
      <c r="F16" s="228">
        <v>579.4</v>
      </c>
      <c r="G16" s="134">
        <v>42597</v>
      </c>
      <c r="H16" s="76">
        <f t="shared" si="1"/>
        <v>33.940386974922319</v>
      </c>
      <c r="I16" s="77">
        <f t="shared" si="1"/>
        <v>35.101255612599573</v>
      </c>
      <c r="J16" s="147">
        <f t="shared" si="1"/>
        <v>41.917373409197232</v>
      </c>
      <c r="K16" s="140">
        <f t="shared" si="1"/>
        <v>151.49813190921975</v>
      </c>
      <c r="L16" s="77">
        <f t="shared" si="1"/>
        <v>273.26522665304759</v>
      </c>
      <c r="M16" s="50" t="s">
        <v>35</v>
      </c>
      <c r="N16" s="76">
        <f t="shared" si="2"/>
        <v>36.825148006456097</v>
      </c>
      <c r="O16" s="65">
        <v>15</v>
      </c>
      <c r="P16" s="76">
        <f t="shared" si="3"/>
        <v>203.46786319634418</v>
      </c>
      <c r="Q16" s="107">
        <v>10</v>
      </c>
    </row>
    <row r="17" spans="1:17" ht="15.75" x14ac:dyDescent="0.25">
      <c r="A17" s="154" t="s">
        <v>36</v>
      </c>
      <c r="B17" s="219">
        <v>79.400000000000006</v>
      </c>
      <c r="C17" s="220">
        <v>81.599999999999994</v>
      </c>
      <c r="D17" s="221">
        <v>155.30000000000001</v>
      </c>
      <c r="E17" s="222">
        <v>435.2</v>
      </c>
      <c r="F17" s="223">
        <v>88.2</v>
      </c>
      <c r="G17" s="135">
        <v>42604</v>
      </c>
      <c r="H17" s="75">
        <f t="shared" si="1"/>
        <v>44.240945410818441</v>
      </c>
      <c r="I17" s="74">
        <f t="shared" si="1"/>
        <v>38.886505003898947</v>
      </c>
      <c r="J17" s="146">
        <f t="shared" si="1"/>
        <v>66.039588133409481</v>
      </c>
      <c r="K17" s="139">
        <f t="shared" si="1"/>
        <v>208.56840531019196</v>
      </c>
      <c r="L17" s="74">
        <f t="shared" si="1"/>
        <v>256.47749250731334</v>
      </c>
      <c r="M17" s="59" t="s">
        <v>36</v>
      </c>
      <c r="N17" s="75">
        <f t="shared" si="2"/>
        <v>48.433132159200106</v>
      </c>
      <c r="O17" s="69">
        <v>15</v>
      </c>
      <c r="P17" s="75">
        <f t="shared" si="3"/>
        <v>231.2857574737516</v>
      </c>
      <c r="Q17" s="72">
        <v>10</v>
      </c>
    </row>
    <row r="18" spans="1:17" ht="15.75" x14ac:dyDescent="0.25">
      <c r="A18" s="153" t="s">
        <v>37</v>
      </c>
      <c r="B18" s="224">
        <v>39.9</v>
      </c>
      <c r="C18" s="225">
        <v>55.2</v>
      </c>
      <c r="D18" s="226">
        <v>14.6</v>
      </c>
      <c r="E18" s="227">
        <v>648.79999999999995</v>
      </c>
      <c r="F18" s="228">
        <v>307.60000000000002</v>
      </c>
      <c r="G18" s="134">
        <v>42611</v>
      </c>
      <c r="H18" s="76">
        <f t="shared" si="1"/>
        <v>38.370801336691628</v>
      </c>
      <c r="I18" s="77">
        <f t="shared" si="1"/>
        <v>38.359172626975408</v>
      </c>
      <c r="J18" s="147">
        <f t="shared" si="1"/>
        <v>48.988287267162761</v>
      </c>
      <c r="K18" s="140">
        <f t="shared" si="1"/>
        <v>244.86231131010371</v>
      </c>
      <c r="L18" s="77">
        <f t="shared" si="1"/>
        <v>250.68772774701921</v>
      </c>
      <c r="M18" s="34" t="s">
        <v>37</v>
      </c>
      <c r="N18" s="44">
        <f>GEOMEAN(B14:D18)</f>
        <v>41.621793040974339</v>
      </c>
      <c r="O18" s="65">
        <v>15</v>
      </c>
      <c r="P18" s="76">
        <f t="shared" si="3"/>
        <v>247.7578988311233</v>
      </c>
      <c r="Q18" s="73">
        <v>10</v>
      </c>
    </row>
    <row r="19" spans="1:17" ht="16.5" thickBot="1" x14ac:dyDescent="0.3">
      <c r="A19" s="154" t="s">
        <v>38</v>
      </c>
      <c r="B19" s="229"/>
      <c r="C19" s="230"/>
      <c r="D19" s="231"/>
      <c r="E19" s="222"/>
      <c r="F19" s="223"/>
      <c r="G19" s="135"/>
      <c r="H19" s="150">
        <f t="shared" si="1"/>
        <v>37.058807397048291</v>
      </c>
      <c r="I19" s="151">
        <f t="shared" si="1"/>
        <v>40.043857616366481</v>
      </c>
      <c r="J19" s="152">
        <f t="shared" si="1"/>
        <v>46.528194149029282</v>
      </c>
      <c r="K19" s="139">
        <f t="shared" si="1"/>
        <v>298.28144196735281</v>
      </c>
      <c r="L19" s="74">
        <f t="shared" si="1"/>
        <v>234.84352695137903</v>
      </c>
      <c r="M19" s="59" t="s">
        <v>38</v>
      </c>
      <c r="N19" s="75">
        <f>GEOMEAN(B15:D19)</f>
        <v>41.02492995113122</v>
      </c>
      <c r="O19" s="69">
        <v>15</v>
      </c>
      <c r="P19" s="75">
        <f t="shared" si="3"/>
        <v>264.6685962779797</v>
      </c>
      <c r="Q19" s="72">
        <v>10</v>
      </c>
    </row>
    <row r="20" spans="1:17" x14ac:dyDescent="0.2">
      <c r="A20" s="132"/>
      <c r="B20" s="26" t="s">
        <v>93</v>
      </c>
      <c r="H20" s="26" t="s">
        <v>44</v>
      </c>
      <c r="N20" s="26" t="s">
        <v>44</v>
      </c>
    </row>
    <row r="21" spans="1:17" ht="15.75" x14ac:dyDescent="0.25">
      <c r="A21" s="132"/>
      <c r="B21" s="196" t="s">
        <v>72</v>
      </c>
      <c r="C21" s="196"/>
      <c r="D21" s="196"/>
      <c r="E21" s="196"/>
      <c r="F21" s="196"/>
      <c r="G21" s="196"/>
      <c r="H21" s="27"/>
    </row>
    <row r="23" spans="1:17" ht="16.5" thickBot="1" x14ac:dyDescent="0.3">
      <c r="A23" s="245" t="s">
        <v>86</v>
      </c>
      <c r="B23" s="246"/>
      <c r="C23" s="246"/>
      <c r="D23" s="246"/>
      <c r="E23" s="247"/>
      <c r="F23" s="246"/>
      <c r="G23" s="246"/>
      <c r="H23" s="246"/>
      <c r="I23" s="248"/>
    </row>
    <row r="24" spans="1:17" ht="15.75" x14ac:dyDescent="0.25">
      <c r="A24" s="253" t="s">
        <v>74</v>
      </c>
      <c r="B24" s="178"/>
      <c r="C24" s="178"/>
      <c r="D24" s="178"/>
      <c r="E24" s="235"/>
      <c r="F24" s="178"/>
      <c r="G24" s="178"/>
      <c r="H24" s="178"/>
      <c r="I24" s="249"/>
    </row>
    <row r="25" spans="1:17" ht="15.75" x14ac:dyDescent="0.25">
      <c r="A25" s="254" t="s">
        <v>75</v>
      </c>
      <c r="B25" s="237"/>
      <c r="C25" s="237"/>
      <c r="D25" s="237"/>
      <c r="E25" s="238"/>
      <c r="F25" s="237"/>
      <c r="G25" s="237"/>
      <c r="H25" s="237"/>
      <c r="I25" s="249"/>
    </row>
    <row r="26" spans="1:17" ht="15.75" x14ac:dyDescent="0.25">
      <c r="A26" s="255" t="s">
        <v>76</v>
      </c>
      <c r="B26" s="250"/>
      <c r="C26" s="250"/>
      <c r="D26" s="250"/>
      <c r="E26" s="251"/>
      <c r="F26" s="250"/>
      <c r="G26" s="250"/>
      <c r="H26" s="250"/>
      <c r="I26" s="252"/>
    </row>
    <row r="32" spans="1:17" x14ac:dyDescent="0.2">
      <c r="C32" s="58"/>
      <c r="D32" s="58"/>
      <c r="E32" s="50"/>
      <c r="F32" s="58"/>
      <c r="G32" s="58"/>
      <c r="H32" s="58"/>
    </row>
    <row r="33" spans="2:13" ht="15.75" x14ac:dyDescent="0.2">
      <c r="B33" s="232" t="s">
        <v>79</v>
      </c>
    </row>
    <row r="34" spans="2:13" x14ac:dyDescent="0.2">
      <c r="B34" s="233" t="s">
        <v>81</v>
      </c>
    </row>
    <row r="35" spans="2:13" x14ac:dyDescent="0.2">
      <c r="B35" s="233" t="s">
        <v>80</v>
      </c>
    </row>
    <row r="39" spans="2:13" x14ac:dyDescent="0.2">
      <c r="B39" s="87" t="s">
        <v>47</v>
      </c>
      <c r="M39" s="26"/>
    </row>
    <row r="40" spans="2:13" ht="13.5" thickBot="1" x14ac:dyDescent="0.25"/>
    <row r="41" spans="2:13" ht="29.25" customHeight="1" thickBot="1" x14ac:dyDescent="0.25">
      <c r="B41" s="257"/>
      <c r="C41" s="366" t="s">
        <v>90</v>
      </c>
      <c r="D41" s="367"/>
      <c r="E41" s="370"/>
      <c r="F41" s="371" t="s">
        <v>92</v>
      </c>
      <c r="G41" s="368"/>
      <c r="H41" s="369"/>
      <c r="L41" s="34"/>
      <c r="M41" s="26"/>
    </row>
    <row r="42" spans="2:13" ht="35.25" customHeight="1" x14ac:dyDescent="0.2">
      <c r="B42" s="270" t="s">
        <v>53</v>
      </c>
      <c r="C42" s="90" t="s">
        <v>48</v>
      </c>
      <c r="D42" s="273" t="s">
        <v>49</v>
      </c>
      <c r="E42" s="91" t="s">
        <v>50</v>
      </c>
      <c r="F42" s="261" t="s">
        <v>48</v>
      </c>
      <c r="G42" s="258" t="s">
        <v>49</v>
      </c>
      <c r="H42" s="262" t="s">
        <v>50</v>
      </c>
    </row>
    <row r="43" spans="2:13" x14ac:dyDescent="0.2">
      <c r="B43" s="271">
        <v>42522</v>
      </c>
      <c r="C43" s="265"/>
      <c r="D43" s="259"/>
      <c r="E43" s="266"/>
      <c r="F43" s="263" t="s">
        <v>91</v>
      </c>
      <c r="G43" s="260" t="s">
        <v>91</v>
      </c>
      <c r="H43" s="264" t="s">
        <v>91</v>
      </c>
    </row>
    <row r="44" spans="2:13" x14ac:dyDescent="0.2">
      <c r="B44" s="271"/>
      <c r="C44" s="265"/>
      <c r="D44" s="259"/>
      <c r="E44" s="266"/>
      <c r="F44" s="263" t="s">
        <v>91</v>
      </c>
      <c r="G44" s="260" t="s">
        <v>91</v>
      </c>
      <c r="H44" s="264" t="s">
        <v>91</v>
      </c>
    </row>
    <row r="45" spans="2:13" x14ac:dyDescent="0.2">
      <c r="B45" s="271"/>
      <c r="C45" s="265"/>
      <c r="D45" s="259"/>
      <c r="E45" s="266"/>
      <c r="F45" s="263" t="s">
        <v>91</v>
      </c>
      <c r="G45" s="260" t="s">
        <v>91</v>
      </c>
      <c r="H45" s="264" t="s">
        <v>91</v>
      </c>
    </row>
    <row r="46" spans="2:13" x14ac:dyDescent="0.2">
      <c r="B46" s="271"/>
      <c r="C46" s="265"/>
      <c r="D46" s="259"/>
      <c r="E46" s="266"/>
      <c r="F46" s="263" t="s">
        <v>91</v>
      </c>
      <c r="G46" s="260" t="s">
        <v>91</v>
      </c>
      <c r="H46" s="264" t="s">
        <v>91</v>
      </c>
    </row>
    <row r="47" spans="2:13" x14ac:dyDescent="0.2">
      <c r="B47" s="271"/>
      <c r="C47" s="265"/>
      <c r="D47" s="259"/>
      <c r="E47" s="266"/>
      <c r="F47" s="265"/>
      <c r="G47" s="259"/>
      <c r="H47" s="266"/>
    </row>
    <row r="48" spans="2:13" x14ac:dyDescent="0.2">
      <c r="B48" s="271"/>
      <c r="C48" s="265"/>
      <c r="D48" s="259"/>
      <c r="E48" s="266"/>
      <c r="F48" s="265"/>
      <c r="G48" s="259"/>
      <c r="H48" s="266"/>
    </row>
    <row r="49" spans="2:8" x14ac:dyDescent="0.2">
      <c r="B49" s="271"/>
      <c r="C49" s="265"/>
      <c r="D49" s="259"/>
      <c r="E49" s="266"/>
      <c r="F49" s="265"/>
      <c r="G49" s="259"/>
      <c r="H49" s="266"/>
    </row>
    <row r="50" spans="2:8" x14ac:dyDescent="0.2">
      <c r="B50" s="271"/>
      <c r="C50" s="265"/>
      <c r="D50" s="259"/>
      <c r="E50" s="266"/>
      <c r="F50" s="265"/>
      <c r="G50" s="259"/>
      <c r="H50" s="266"/>
    </row>
    <row r="51" spans="2:8" x14ac:dyDescent="0.2">
      <c r="B51" s="271"/>
      <c r="C51" s="265"/>
      <c r="D51" s="259"/>
      <c r="E51" s="266"/>
      <c r="F51" s="265"/>
      <c r="G51" s="259"/>
      <c r="H51" s="266"/>
    </row>
    <row r="52" spans="2:8" x14ac:dyDescent="0.2">
      <c r="B52" s="271"/>
      <c r="C52" s="265"/>
      <c r="D52" s="259"/>
      <c r="E52" s="266"/>
      <c r="F52" s="265"/>
      <c r="G52" s="259"/>
      <c r="H52" s="266"/>
    </row>
    <row r="53" spans="2:8" x14ac:dyDescent="0.2">
      <c r="B53" s="271"/>
      <c r="C53" s="265"/>
      <c r="D53" s="259"/>
      <c r="E53" s="266"/>
      <c r="F53" s="265"/>
      <c r="G53" s="259"/>
      <c r="H53" s="266"/>
    </row>
    <row r="54" spans="2:8" x14ac:dyDescent="0.2">
      <c r="B54" s="271"/>
      <c r="C54" s="265"/>
      <c r="D54" s="259"/>
      <c r="E54" s="266"/>
      <c r="F54" s="265"/>
      <c r="G54" s="259"/>
      <c r="H54" s="266"/>
    </row>
    <row r="55" spans="2:8" x14ac:dyDescent="0.2">
      <c r="B55" s="271"/>
      <c r="C55" s="265"/>
      <c r="D55" s="259"/>
      <c r="E55" s="266"/>
      <c r="F55" s="265"/>
      <c r="G55" s="259"/>
      <c r="H55" s="266"/>
    </row>
    <row r="56" spans="2:8" x14ac:dyDescent="0.2">
      <c r="B56" s="271"/>
      <c r="C56" s="265"/>
      <c r="D56" s="259"/>
      <c r="E56" s="266"/>
      <c r="F56" s="265"/>
      <c r="G56" s="259"/>
      <c r="H56" s="266"/>
    </row>
    <row r="57" spans="2:8" ht="13.5" thickBot="1" x14ac:dyDescent="0.25">
      <c r="B57" s="272"/>
      <c r="C57" s="267"/>
      <c r="D57" s="268"/>
      <c r="E57" s="269"/>
      <c r="F57" s="267"/>
      <c r="G57" s="268"/>
      <c r="H57" s="269"/>
    </row>
  </sheetData>
  <mergeCells count="2">
    <mergeCell ref="C41:E41"/>
    <mergeCell ref="F41:H41"/>
  </mergeCells>
  <pageMargins left="0.7" right="0.7" top="0.75" bottom="0.75" header="0.3" footer="0.3"/>
  <pageSetup paperSize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2008</vt:lpstr>
      <vt:lpstr>2007</vt:lpstr>
      <vt:lpstr>2006</vt:lpstr>
    </vt:vector>
  </TitlesOfParts>
  <Company>City of Burnsville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jacobsond</dc:creator>
  <cp:lastModifiedBy>John Stelzner</cp:lastModifiedBy>
  <cp:lastPrinted>2013-08-20T17:21:47Z</cp:lastPrinted>
  <dcterms:created xsi:type="dcterms:W3CDTF">2004-11-05T21:28:33Z</dcterms:created>
  <dcterms:modified xsi:type="dcterms:W3CDTF">2024-08-27T12:36:00Z</dcterms:modified>
</cp:coreProperties>
</file>