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cti\"/>
    </mc:Choice>
  </mc:AlternateContent>
  <xr:revisionPtr revIDLastSave="0" documentId="13_ncr:1_{90D57423-858F-48CD-A945-FD909266F923}" xr6:coauthVersionLast="47" xr6:coauthVersionMax="47" xr10:uidLastSave="{00000000-0000-0000-0000-000000000000}"/>
  <bookViews>
    <workbookView xWindow="-120" yWindow="-120" windowWidth="29040" windowHeight="15990" xr2:uid="{B51557C4-712A-4058-9E08-CCB3D8CFDC26}"/>
  </bookViews>
  <sheets>
    <sheet name="Planilha1" sheetId="1" r:id="rId1"/>
    <sheet name="Plani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23" i="1"/>
  <c r="C36" i="1"/>
  <c r="C41" i="1"/>
  <c r="C56" i="1"/>
  <c r="C71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4" i="3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H139" i="1"/>
  <c r="F139" i="1"/>
  <c r="E139" i="1"/>
  <c r="D139" i="1"/>
  <c r="H138" i="1"/>
  <c r="F138" i="1"/>
  <c r="E138" i="1"/>
  <c r="D138" i="1"/>
  <c r="H137" i="1"/>
  <c r="F137" i="1"/>
  <c r="E137" i="1"/>
  <c r="D137" i="1"/>
  <c r="H136" i="1"/>
  <c r="F136" i="1"/>
  <c r="E136" i="1"/>
  <c r="D136" i="1"/>
  <c r="H135" i="1"/>
  <c r="F135" i="1"/>
  <c r="E135" i="1"/>
  <c r="D135" i="1"/>
  <c r="H134" i="1"/>
  <c r="F134" i="1"/>
  <c r="E134" i="1"/>
  <c r="D134" i="1"/>
  <c r="H133" i="1"/>
  <c r="F133" i="1"/>
  <c r="E133" i="1"/>
  <c r="D133" i="1"/>
  <c r="H132" i="1"/>
  <c r="F132" i="1"/>
  <c r="E132" i="1"/>
  <c r="D132" i="1"/>
  <c r="H131" i="1"/>
  <c r="F131" i="1"/>
  <c r="E131" i="1"/>
  <c r="D131" i="1"/>
  <c r="H130" i="1"/>
  <c r="F130" i="1"/>
  <c r="E130" i="1"/>
  <c r="D130" i="1"/>
  <c r="H129" i="1"/>
  <c r="F129" i="1"/>
  <c r="E129" i="1"/>
  <c r="D129" i="1"/>
  <c r="H128" i="1"/>
  <c r="F128" i="1"/>
  <c r="E128" i="1"/>
  <c r="D128" i="1"/>
  <c r="H127" i="1"/>
  <c r="F127" i="1"/>
  <c r="E127" i="1"/>
  <c r="D127" i="1"/>
  <c r="H126" i="1"/>
  <c r="F126" i="1"/>
  <c r="E126" i="1"/>
  <c r="D126" i="1"/>
  <c r="H125" i="1"/>
  <c r="F125" i="1"/>
  <c r="E125" i="1"/>
  <c r="D125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H123" i="1"/>
  <c r="F123" i="1"/>
  <c r="E123" i="1"/>
  <c r="D123" i="1"/>
  <c r="H122" i="1"/>
  <c r="F122" i="1"/>
  <c r="E122" i="1"/>
  <c r="D122" i="1"/>
  <c r="H121" i="1"/>
  <c r="F121" i="1"/>
  <c r="E121" i="1"/>
  <c r="D121" i="1"/>
  <c r="H120" i="1"/>
  <c r="F120" i="1"/>
  <c r="E120" i="1"/>
  <c r="D120" i="1"/>
  <c r="H119" i="1"/>
  <c r="F119" i="1"/>
  <c r="E119" i="1"/>
  <c r="D119" i="1"/>
  <c r="H118" i="1"/>
  <c r="F118" i="1"/>
  <c r="E118" i="1"/>
  <c r="D118" i="1"/>
  <c r="H117" i="1"/>
  <c r="F117" i="1"/>
  <c r="E117" i="1"/>
  <c r="D117" i="1"/>
  <c r="H116" i="1"/>
  <c r="F116" i="1"/>
  <c r="E116" i="1"/>
  <c r="D116" i="1"/>
  <c r="H115" i="1"/>
  <c r="F115" i="1"/>
  <c r="E115" i="1"/>
  <c r="D115" i="1"/>
  <c r="H114" i="1"/>
  <c r="F114" i="1"/>
  <c r="E114" i="1"/>
  <c r="D114" i="1"/>
  <c r="H113" i="1"/>
  <c r="F113" i="1"/>
  <c r="E113" i="1"/>
  <c r="D113" i="1"/>
  <c r="H112" i="1"/>
  <c r="F112" i="1"/>
  <c r="E112" i="1"/>
  <c r="D112" i="1"/>
  <c r="H111" i="1"/>
  <c r="F111" i="1"/>
  <c r="E111" i="1"/>
  <c r="D111" i="1"/>
  <c r="H110" i="1"/>
  <c r="F110" i="1"/>
  <c r="E110" i="1"/>
  <c r="D110" i="1"/>
  <c r="H109" i="1"/>
  <c r="F109" i="1"/>
  <c r="E109" i="1"/>
  <c r="D109" i="1"/>
  <c r="H108" i="1"/>
  <c r="F108" i="1"/>
  <c r="E108" i="1"/>
  <c r="D108" i="1"/>
  <c r="H107" i="1"/>
  <c r="F107" i="1"/>
  <c r="E107" i="1"/>
  <c r="D107" i="1"/>
  <c r="H106" i="1"/>
  <c r="F106" i="1"/>
  <c r="E106" i="1"/>
  <c r="D106" i="1"/>
  <c r="H105" i="1"/>
  <c r="F105" i="1"/>
  <c r="E105" i="1"/>
  <c r="D105" i="1"/>
  <c r="H104" i="1"/>
  <c r="F104" i="1"/>
  <c r="E104" i="1"/>
  <c r="D10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G70" i="1"/>
  <c r="G115" i="1" s="1"/>
  <c r="G69" i="1"/>
  <c r="G114" i="1" s="1"/>
  <c r="G68" i="1"/>
  <c r="G113" i="1" s="1"/>
  <c r="G67" i="1"/>
  <c r="G112" i="1" s="1"/>
  <c r="G66" i="1"/>
  <c r="G95" i="1" s="1"/>
  <c r="G65" i="1"/>
  <c r="G123" i="1" s="1"/>
  <c r="G64" i="1"/>
  <c r="G122" i="1" s="1"/>
  <c r="G63" i="1"/>
  <c r="G121" i="1" s="1"/>
  <c r="G62" i="1"/>
  <c r="G120" i="1" s="1"/>
  <c r="G61" i="1"/>
  <c r="G119" i="1" s="1"/>
  <c r="G60" i="1"/>
  <c r="G118" i="1" s="1"/>
  <c r="G59" i="1"/>
  <c r="G117" i="1" s="1"/>
  <c r="G58" i="1"/>
  <c r="G116" i="1" s="1"/>
  <c r="G57" i="1"/>
  <c r="G111" i="1" s="1"/>
  <c r="G55" i="1"/>
  <c r="G138" i="1" s="1"/>
  <c r="G54" i="1"/>
  <c r="G137" i="1" s="1"/>
  <c r="G53" i="1"/>
  <c r="G135" i="1" s="1"/>
  <c r="G52" i="1"/>
  <c r="G134" i="1" s="1"/>
  <c r="G51" i="1"/>
  <c r="G110" i="1" s="1"/>
  <c r="G50" i="1"/>
  <c r="G109" i="1" s="1"/>
  <c r="G49" i="1"/>
  <c r="G108" i="1" s="1"/>
  <c r="G48" i="1"/>
  <c r="G93" i="1" s="1"/>
  <c r="G47" i="1"/>
  <c r="G107" i="1" s="1"/>
  <c r="G46" i="1"/>
  <c r="G106" i="1" s="1"/>
  <c r="G45" i="1"/>
  <c r="G128" i="1" s="1"/>
  <c r="G44" i="1"/>
  <c r="G105" i="1" s="1"/>
  <c r="G43" i="1"/>
  <c r="G126" i="1" s="1"/>
  <c r="G42" i="1"/>
  <c r="G104" i="1" s="1"/>
  <c r="G40" i="1"/>
  <c r="G130" i="1" s="1"/>
  <c r="G39" i="1"/>
  <c r="G88" i="1" s="1"/>
  <c r="G38" i="1"/>
  <c r="G84" i="1" s="1"/>
  <c r="G37" i="1"/>
  <c r="G83" i="1" s="1"/>
  <c r="G35" i="1"/>
  <c r="G102" i="1" s="1"/>
  <c r="G34" i="1"/>
  <c r="G133" i="1" s="1"/>
  <c r="G33" i="1"/>
  <c r="G129" i="1" s="1"/>
  <c r="G32" i="1"/>
  <c r="G86" i="1" s="1"/>
  <c r="G31" i="1"/>
  <c r="G89" i="1" s="1"/>
  <c r="G30" i="1"/>
  <c r="G87" i="1" s="1"/>
  <c r="G29" i="1"/>
  <c r="G100" i="1" s="1"/>
  <c r="G28" i="1"/>
  <c r="G101" i="1" s="1"/>
  <c r="G27" i="1"/>
  <c r="G139" i="1" s="1"/>
  <c r="G26" i="1"/>
  <c r="G125" i="1" s="1"/>
  <c r="G25" i="1"/>
  <c r="G79" i="1" s="1"/>
  <c r="G24" i="1"/>
  <c r="G77" i="1" s="1"/>
  <c r="G22" i="1"/>
  <c r="G97" i="1" s="1"/>
  <c r="G21" i="1"/>
  <c r="G132" i="1" s="1"/>
  <c r="G20" i="1"/>
  <c r="G90" i="1" s="1"/>
  <c r="G19" i="1"/>
  <c r="G127" i="1" s="1"/>
  <c r="G18" i="1"/>
  <c r="G81" i="1" s="1"/>
  <c r="G16" i="1"/>
  <c r="G99" i="1" s="1"/>
  <c r="G15" i="1"/>
  <c r="G98" i="1" s="1"/>
  <c r="G14" i="1"/>
  <c r="G96" i="1" s="1"/>
  <c r="G13" i="1"/>
  <c r="G136" i="1" s="1"/>
  <c r="G12" i="1"/>
  <c r="G94" i="1" s="1"/>
  <c r="G11" i="1"/>
  <c r="G92" i="1" s="1"/>
  <c r="G10" i="1"/>
  <c r="G131" i="1" s="1"/>
  <c r="G9" i="1"/>
  <c r="G91" i="1" s="1"/>
  <c r="G8" i="1"/>
  <c r="G85" i="1" s="1"/>
  <c r="G7" i="1"/>
  <c r="G82" i="1" s="1"/>
  <c r="G6" i="1"/>
  <c r="G80" i="1" s="1"/>
  <c r="G5" i="1"/>
  <c r="G78" i="1" s="1"/>
  <c r="G4" i="1"/>
  <c r="G76" i="1" s="1"/>
  <c r="G3" i="1"/>
  <c r="G75" i="1" s="1"/>
  <c r="F71" i="1"/>
  <c r="F56" i="1"/>
  <c r="F41" i="1"/>
  <c r="F36" i="1"/>
  <c r="D71" i="1"/>
  <c r="E71" i="1"/>
  <c r="D56" i="1"/>
  <c r="E56" i="1"/>
  <c r="D41" i="1"/>
  <c r="E41" i="1"/>
  <c r="D36" i="1"/>
  <c r="E36" i="1"/>
  <c r="D23" i="1"/>
  <c r="E23" i="1"/>
  <c r="F23" i="1"/>
  <c r="D17" i="1"/>
  <c r="E17" i="1"/>
  <c r="F17" i="1"/>
  <c r="G2" i="1"/>
  <c r="G74" i="1" s="1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72" i="3"/>
  <c r="F72" i="3"/>
  <c r="D72" i="3"/>
  <c r="E51" i="3"/>
  <c r="F51" i="3"/>
  <c r="D51" i="3"/>
  <c r="C51" i="3"/>
  <c r="C71" i="3"/>
  <c r="D56" i="3"/>
  <c r="E71" i="3"/>
  <c r="F71" i="3"/>
  <c r="D71" i="3"/>
  <c r="E56" i="3"/>
  <c r="F56" i="3"/>
  <c r="C55" i="3"/>
  <c r="C54" i="3"/>
  <c r="C53" i="3"/>
  <c r="C52" i="3"/>
  <c r="C56" i="3"/>
  <c r="C57" i="3"/>
  <c r="C37" i="3"/>
  <c r="C36" i="3"/>
  <c r="C35" i="3"/>
  <c r="C34" i="3"/>
  <c r="C33" i="3"/>
  <c r="C38" i="3"/>
  <c r="C31" i="3"/>
  <c r="C30" i="3"/>
  <c r="C29" i="3"/>
  <c r="C28" i="3"/>
  <c r="C27" i="3"/>
  <c r="C26" i="3"/>
  <c r="C25" i="3"/>
  <c r="C23" i="3"/>
  <c r="C22" i="3"/>
  <c r="C21" i="3"/>
  <c r="C20" i="3"/>
  <c r="C19" i="3"/>
  <c r="C18" i="3"/>
  <c r="C3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17" i="3"/>
  <c r="E17" i="3"/>
  <c r="F17" i="3"/>
  <c r="D17" i="3"/>
  <c r="E38" i="3"/>
  <c r="F38" i="3"/>
  <c r="D38" i="3"/>
  <c r="E32" i="3"/>
  <c r="F32" i="3"/>
  <c r="D32" i="3"/>
  <c r="C39" i="3"/>
  <c r="C40" i="3"/>
  <c r="C41" i="3"/>
  <c r="C42" i="3"/>
  <c r="C43" i="3"/>
  <c r="C44" i="3"/>
  <c r="C45" i="3"/>
  <c r="C46" i="3"/>
  <c r="C47" i="3"/>
  <c r="C48" i="3"/>
  <c r="C49" i="3"/>
  <c r="C50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G36" i="1" l="1"/>
  <c r="G71" i="1"/>
  <c r="G41" i="1"/>
  <c r="G17" i="1"/>
  <c r="C103" i="1"/>
  <c r="C124" i="1"/>
  <c r="C140" i="1"/>
  <c r="G23" i="1"/>
  <c r="G56" i="1"/>
  <c r="F103" i="1"/>
  <c r="D103" i="1"/>
  <c r="E140" i="1"/>
  <c r="E103" i="1"/>
  <c r="F140" i="1"/>
  <c r="F124" i="1"/>
  <c r="D140" i="1"/>
  <c r="D124" i="1"/>
  <c r="E124" i="1"/>
  <c r="G72" i="3"/>
  <c r="G140" i="1" l="1"/>
  <c r="G124" i="1"/>
  <c r="G103" i="1"/>
</calcChain>
</file>

<file path=xl/sharedStrings.xml><?xml version="1.0" encoding="utf-8"?>
<sst xmlns="http://schemas.openxmlformats.org/spreadsheetml/2006/main" count="595" uniqueCount="259">
  <si>
    <t>index</t>
  </si>
  <si>
    <t>size</t>
  </si>
  <si>
    <t>pos</t>
  </si>
  <si>
    <t>neg</t>
  </si>
  <si>
    <t>SR14_Funakoshi.csv</t>
  </si>
  <si>
    <t>SR3_Segelov.csv</t>
  </si>
  <si>
    <t>SR7_Zhou.csv</t>
  </si>
  <si>
    <t>SR8_Liu.csv</t>
  </si>
  <si>
    <t>SR2_Meng.csv</t>
  </si>
  <si>
    <t>SR10_Kourbeti.csv</t>
  </si>
  <si>
    <t>SR13_Chatterjee.csv</t>
  </si>
  <si>
    <t>SR11_Li.csv</t>
  </si>
  <si>
    <t>SR6_Wang.csv</t>
  </si>
  <si>
    <t>SR5_Lv.csv</t>
  </si>
  <si>
    <t>SR4_Li.csv</t>
  </si>
  <si>
    <t>SR12_Cavender.csv</t>
  </si>
  <si>
    <t>SR1_Yang.csv</t>
  </si>
  <si>
    <t>SR9_Douxfils.csv</t>
  </si>
  <si>
    <t>cereals.csv</t>
  </si>
  <si>
    <t>Leafy_Greens.csv</t>
  </si>
  <si>
    <t>Leafy_Greens_Future_set.csv</t>
  </si>
  <si>
    <t>cereals_Future_set.csv</t>
  </si>
  <si>
    <t>Shoulder_replacement_surgery.csv</t>
  </si>
  <si>
    <t>Vascular_access.csv</t>
  </si>
  <si>
    <t>Obstetric_emergency_training.csv</t>
  </si>
  <si>
    <t>Shoulderdystocia_positioning.csv</t>
  </si>
  <si>
    <t>Shoulderdystocia_recurrence.csv</t>
  </si>
  <si>
    <t>Hallux_valgus_prognostic.csv</t>
  </si>
  <si>
    <t>Pregnancy_medication.csv</t>
  </si>
  <si>
    <t>Total_knee_replacement.csv</t>
  </si>
  <si>
    <t>Distal_radius_fractures_closed_reduction.csv</t>
  </si>
  <si>
    <t>Head_and_neck_cancer_imaging.csv</t>
  </si>
  <si>
    <t>Distal_radius_fractures_approach.csv</t>
  </si>
  <si>
    <t>Post_intensive_care_treatment.csv</t>
  </si>
  <si>
    <t>Shoulder_replacement_diagnostic.csv</t>
  </si>
  <si>
    <t>Head_and_neck_cancer_bone.csv</t>
  </si>
  <si>
    <t>Bannach-Brown_2019.csv</t>
  </si>
  <si>
    <t>Appenzeller-Herzog_2020.csv</t>
  </si>
  <si>
    <t>Hall_2012.csv</t>
  </si>
  <si>
    <t>Bos_2018.csv</t>
  </si>
  <si>
    <t>van_Dis_2020.csv</t>
  </si>
  <si>
    <t>Kwok_2020.csv</t>
  </si>
  <si>
    <t>van_de_Schoot_2017.csv</t>
  </si>
  <si>
    <t>Kitchenham_2010.csv</t>
  </si>
  <si>
    <t>Wahono_2015.csv</t>
  </si>
  <si>
    <t>Radjenovic_2013.csv</t>
  </si>
  <si>
    <t>Nagtegaal_2019.csv</t>
  </si>
  <si>
    <t>Wolters_2018.csv</t>
  </si>
  <si>
    <t>ACEInhibitors.csv</t>
  </si>
  <si>
    <t>Opiods.csv</t>
  </si>
  <si>
    <t>NSAIDS.csv</t>
  </si>
  <si>
    <t>Antihistamines.csv</t>
  </si>
  <si>
    <t>OralHypoglycemics.csv</t>
  </si>
  <si>
    <t>CalciumChannelBlockers.csv</t>
  </si>
  <si>
    <t>ADHD.csv</t>
  </si>
  <si>
    <t>Statins.csv</t>
  </si>
  <si>
    <t>SkeletalMuscleRelaxants.csv</t>
  </si>
  <si>
    <t>Triptans.csv</t>
  </si>
  <si>
    <t>Estrogens.csv</t>
  </si>
  <si>
    <t>BetaBlockers.csv</t>
  </si>
  <si>
    <t>UrinaryIncontinence.csv</t>
  </si>
  <si>
    <t>ProtonPumpInhibitors.csv</t>
  </si>
  <si>
    <t>AtypicalAntipsychotics.csv</t>
  </si>
  <si>
    <t>PFOS-PFOA.csv</t>
  </si>
  <si>
    <t>BPA.csv</t>
  </si>
  <si>
    <t>Fluoride.csv</t>
  </si>
  <si>
    <t>Neuropain.csv</t>
  </si>
  <si>
    <t>Transgenerational.csv</t>
  </si>
  <si>
    <t>ACEInhibitors</t>
  </si>
  <si>
    <t>ADHD</t>
  </si>
  <si>
    <t>Antihistamines</t>
  </si>
  <si>
    <t>AtypicalAntipsychotics</t>
  </si>
  <si>
    <t>BetaBlockers</t>
  </si>
  <si>
    <t>CalciumChannelBlockers</t>
  </si>
  <si>
    <t>Estrogens</t>
  </si>
  <si>
    <t>NSAIDS</t>
  </si>
  <si>
    <t>Opiods</t>
  </si>
  <si>
    <t>OralHypoglycemics</t>
  </si>
  <si>
    <t>ProtonPumpInhibitors</t>
  </si>
  <si>
    <t>SkeletalMuscleRelaxants</t>
  </si>
  <si>
    <t>Statins</t>
  </si>
  <si>
    <t>Triptans</t>
  </si>
  <si>
    <t>UrinaryIncontinence</t>
  </si>
  <si>
    <t>SWIFT [10]</t>
  </si>
  <si>
    <t>BPA</t>
  </si>
  <si>
    <t>Fluoride</t>
  </si>
  <si>
    <t>Neuropain</t>
  </si>
  <si>
    <t>PFOS-PFOA</t>
  </si>
  <si>
    <t>Wilson disease [2]</t>
  </si>
  <si>
    <t>Animal Model of Depression [3]</t>
  </si>
  <si>
    <t>Dementia (citar)</t>
  </si>
  <si>
    <t>Virus Metagenomics (citar)</t>
  </si>
  <si>
    <t>Nudging (citar)</t>
  </si>
  <si>
    <t>Anxiety-Related Disorders (citar)</t>
  </si>
  <si>
    <t>PTSD Trajectories (citar)</t>
  </si>
  <si>
    <t>Leafy Greens</t>
  </si>
  <si>
    <t>Leafy Greens Future set</t>
  </si>
  <si>
    <t>Distal radius fractures approach</t>
  </si>
  <si>
    <t>Distal radius fractures closed reduction</t>
  </si>
  <si>
    <t>Hallux valgus prognostic</t>
  </si>
  <si>
    <t>Head and neck cancer bone</t>
  </si>
  <si>
    <t>Head and neck cancer imaging</t>
  </si>
  <si>
    <t>Obstetric emergency training</t>
  </si>
  <si>
    <t>Post intensive care treatment</t>
  </si>
  <si>
    <t>Pregnancy medication</t>
  </si>
  <si>
    <t>Shoulderdystocia positioning</t>
  </si>
  <si>
    <t>Shoulderdystocia recurrence</t>
  </si>
  <si>
    <t>Shoulder replacement diagnostic</t>
  </si>
  <si>
    <t>Shoulder replacement surgery</t>
  </si>
  <si>
    <t>Total knee replacement</t>
  </si>
  <si>
    <t>Vascular access</t>
  </si>
  <si>
    <t>Drugs reviews [6]</t>
  </si>
  <si>
    <t>Transgenerational</t>
  </si>
  <si>
    <t>Software Fault Prediction [17]</t>
  </si>
  <si>
    <t>Software Engineering [17]</t>
  </si>
  <si>
    <t>Software Defect Detection[17]</t>
  </si>
  <si>
    <t>Source</t>
  </si>
  <si>
    <t>title</t>
  </si>
  <si>
    <t>Comparative effectiveness of common therapies for Wilson disease: A systematic review and meta-analysis of controlled studies</t>
  </si>
  <si>
    <t>Appenzeller-Herzog , C.; Mathes, T.; Heeres, M. L. S.; Weiss, K. H.; Houwen, R. H. J.; Ewald H.</t>
  </si>
  <si>
    <t>Wilson disease</t>
  </si>
  <si>
    <t>Machine learning algorithms for systematic review: reducing workload in a preclinical review of animal studies and reducing human screening error</t>
  </si>
  <si>
    <t>Bannach-Brown, A.; Przybyla, P.; Thomas, J.; Rice, A. S. C.; Ananiadou, S.; Liao, J.; Macleod, M. R.</t>
  </si>
  <si>
    <t>Animal Model of Depression</t>
  </si>
  <si>
    <t>Cerebral small vessel disease and the risk of dementia: A systematic review and meta?analysis of population?based evidence</t>
  </si>
  <si>
    <t>Bos, D.; Wolters, F. J.; Darweesh, S. K. L.; Vernooij, M. W.; de Wolf, F.; Ikram, M. A.; Hofman, A.</t>
  </si>
  <si>
    <t>Dementia</t>
  </si>
  <si>
    <t>Reducing Workload in Systematic Review Preparation Using Automated Citation Classification</t>
  </si>
  <si>
    <t>Cohen, A. M.; Hersh, W. R.; Peterson, K.; Yen, P.</t>
  </si>
  <si>
    <t>A Systematic Literature Review on Fault Prediction Performance in Software Engineering</t>
  </si>
  <si>
    <t>Hall, T.; Beecham, S.; Bowes, D.; Gray, D.; Counsell, S.</t>
  </si>
  <si>
    <t>Software Fault Prediction</t>
  </si>
  <si>
    <t xml:space="preserve"> Systematic literature reviews in software engineering – A tertiary study</t>
  </si>
  <si>
    <t>Kitchenham, B.; Pretorius, R.; Budgen, D.; Pearl Brereton, O.; Turner, M.; Niazi, M.; Linkman, S.</t>
  </si>
  <si>
    <t>Software Engineering</t>
  </si>
  <si>
    <t>Virus Metagenomics in Farm Animals: A Systematic Review</t>
  </si>
  <si>
    <t>Kwok, K. T. T.; Nieuwenhuijse, D. F.; Phan, M. V. T.; Koopmans, M. P. G.</t>
  </si>
  <si>
    <t>Virus Metagenomics</t>
  </si>
  <si>
    <t>Nudging healthcare professionals towards evidence-based medicine: A systematic scoping review</t>
  </si>
  <si>
    <t>Nagtegaal, R.; Tummers, L.; Noordegraaf, M.; Bekkers, V.</t>
  </si>
  <si>
    <t>Nudging</t>
  </si>
  <si>
    <t>Software fault prediction metrics: A systematic literature review</t>
  </si>
  <si>
    <t>Radjenović, D.; Heričko, M.; Torkar, R.; Živkovič, A.</t>
  </si>
  <si>
    <t>A Systematic Literature Review of Software Defect Prediction: Research Trends, Datasets, Methods and Frameworks</t>
  </si>
  <si>
    <t>Wahono, R. S.</t>
  </si>
  <si>
    <t>Software Defect Detection</t>
  </si>
  <si>
    <t>Coronary heart disease, heart failure, and the risk of dementia: A systematic review and meta?analysis</t>
  </si>
  <si>
    <t>Wolters, F. J.; Segufa, R. A.; Darweesh, S. K. L.; Bos, D.; Ikram, M. A.; Sabayan, B.; Hofman, A.; Sedaghat, S.</t>
  </si>
  <si>
    <t>Long-term Outcomes of Cognitive Behavioral Therapy for Anxiety-Related Disorders. A Systematic Review and Meta-analysis</t>
  </si>
  <si>
    <t>van Dis, E. A. M.; van Veen, S. C.; Hagenaars, M. A.; et al.</t>
  </si>
  <si>
    <t>Anxiety-Related Disorders</t>
  </si>
  <si>
    <t>The GRoLTS-Checklist: Guidelines for Reporting on Latent Trajectory Studies</t>
  </si>
  <si>
    <t>van de Schoot, R.; Sijbrandij, M.; Winter, S. D.; Depaoli, S.; Vermunt, J. K.</t>
  </si>
  <si>
    <t>PTSD Trajectories</t>
  </si>
  <si>
    <t>author</t>
  </si>
  <si>
    <t>ASReview</t>
  </si>
  <si>
    <t>Howard, Brian E.; Phillips, Jason; Miller, Kyle; Tandon, Arpit; Mav, Deepak; Shah, Mihir R.; Holmgren, Stephanie; Pelch, Katherine E.; Walker, Vickie; Rooney, Andrew A.; others</t>
  </si>
  <si>
    <t>SWIFT-Review: a text-mining workbench for systematic review</t>
  </si>
  <si>
    <t>Automatic classification of literature in systematic reviews on food safety using machine learning</t>
  </si>
  <si>
    <t>van den Bulk, Leonieke M.; Bouzembrak, Yamine; Gavai, Anand; Liu, Ningjing; van den Heuvel, Lukas J.; Marvin, Hans JP.</t>
  </si>
  <si>
    <t>Medical Guidelines Dutch Association Medical Specialists</t>
  </si>
  <si>
    <t>Harmsen, W.J. (Wouter); Groot, Janke de; Dusseldorp, Ingeborg van</t>
  </si>
  <si>
    <t>Extending PubMed searches to ClinicalTrials.gov through a machine learning approach for systematic reviews</t>
  </si>
  <si>
    <t>Lanera C.; Minto C.; Sharma A.; Gregori D.; Berchialla P.; Baldi I.</t>
  </si>
  <si>
    <t xml:space="preserve">Yang Q, Qi X, Li Y. </t>
  </si>
  <si>
    <t>The preventive effect of atorvastatin on atrial fibrillation: a meta-analysis of randomized controlled trials.</t>
  </si>
  <si>
    <t xml:space="preserve">Meng Y, Dongmei L, Yanbin P, Jinju F, Meile T, Binzhu L, et al. </t>
  </si>
  <si>
    <t>Systematic review and meta-analysis of ustekinumab for moderate to severe psoriasis.</t>
  </si>
  <si>
    <t xml:space="preserve">Segelov E, Chan D, Shapiro J, Price TJ, Karapetis CS, Tebbutt NC, et al. </t>
  </si>
  <si>
    <t>The role of biological therapy in metastatic colorectal cancer after first-line treatment: a meta-analysis of randomised trials.</t>
  </si>
  <si>
    <t xml:space="preserve">Li D-H, Pan Z-K, Ye F, An H-X, Wu J-X. </t>
  </si>
  <si>
    <t xml:space="preserve">S-1-based versus 5-FU-based chemotherapy as first-line treatment in advanced gastric cancer: a metaanalysis of randomized controlled trials. </t>
  </si>
  <si>
    <t xml:space="preserve">Lv Z-C, Ning J-Y, Chen H-B. </t>
  </si>
  <si>
    <t xml:space="preserve">Efficacy and toxicity of adding cetuximab to chemotherapy in the treatment of metastatic colorectal cancer: a meta-analysis from 12 randomized controlled trials. </t>
  </si>
  <si>
    <t xml:space="preserve">Wang J, Yu J-T, Wang H-F, Meng X-F, Wang C, Tan C-C, et al. </t>
  </si>
  <si>
    <t xml:space="preserve">Pharmacological treatment of neuropsychiatric symptoms in Alzheimer’s disease: a systematic review and meta-analysis. </t>
  </si>
  <si>
    <t xml:space="preserve">Zhou C-Q, Zhang J-W, Wang M, Peng G-G. </t>
  </si>
  <si>
    <t xml:space="preserve">Meta-analysis of the efficacy and safety of long-acting non-ergot dopamine agonists in Parkinson’s disease. </t>
  </si>
  <si>
    <t xml:space="preserve">Liu X, Xiao Q, Zhang L, Yang Q, Liu X, Xu L, et al. </t>
  </si>
  <si>
    <t xml:space="preserve">The long-term efficacy and safety of DPP-IV inhibitors monotherapy and in combination with metformin in 18,980 patients with type-2 diabetes mellitusea metaanalysis. </t>
  </si>
  <si>
    <t xml:space="preserve">Douxfils J, Buckinx F, Mullier F, Minet V, Rabenda V, Reginster J-Y, et al. </t>
  </si>
  <si>
    <t xml:space="preserve">Dabigatran etexilate and risk of myocardial infarction, other cardiovascular events, major bleeding, and all-cause mortality: a systematic review and meta-analysis of randomized controlled trials. </t>
  </si>
  <si>
    <t xml:space="preserve">Kourbeti IS, Ziakas PD, Mylonakis E. </t>
  </si>
  <si>
    <t xml:space="preserve">Biologic therapies in rheumatoid arthritis and the risk of opportunistic infections: a meta-analysis. </t>
  </si>
  <si>
    <t xml:space="preserve">Li ECK, Heran BS, Wright JM. </t>
  </si>
  <si>
    <t xml:space="preserve">Angiotensin converting enzyme (ACE) inhibitors versus angiotensin receptor blockers for primary hypertension. </t>
  </si>
  <si>
    <t xml:space="preserve">Cavender MA, Sabatine MS. </t>
  </si>
  <si>
    <t xml:space="preserve">Bivalirudin versus heparin in patients planned for percutaneous coronary intervention: a meta-analysis of randomised controlled trials. </t>
  </si>
  <si>
    <t xml:space="preserve">Chatterjee S, Sardar P, Giri JS, Ghosh J, Mukherjee D. </t>
  </si>
  <si>
    <t xml:space="preserve">Treatment discontinuations with new oral agents for long-term anticoagulation: insights from a meta-analysis of 18 randomized trials including 101,801 patients. </t>
  </si>
  <si>
    <t xml:space="preserve">Funakoshi T, Latif A, Galsky MD. </t>
  </si>
  <si>
    <t xml:space="preserve">Safety and efficacy of addition of VEGFR and EGFR-family oral small-molecule tyrosine kinase inhibitors to cytotoxic chemotherapy in solid cancers: a systematic review and meta-analysis of randomized controlled trials. </t>
  </si>
  <si>
    <t>Atorvastatin</t>
  </si>
  <si>
    <t>Ustekinumab</t>
  </si>
  <si>
    <t>Cetuximab</t>
  </si>
  <si>
    <t>Alzheimers</t>
  </si>
  <si>
    <t>Parkinsons</t>
  </si>
  <si>
    <t>Metformin</t>
  </si>
  <si>
    <t>Rheumatoid</t>
  </si>
  <si>
    <t>Dabigatran</t>
  </si>
  <si>
    <t>Angiotensin</t>
  </si>
  <si>
    <t>Bivalirudin</t>
  </si>
  <si>
    <t>Anticoagulation</t>
  </si>
  <si>
    <t>Tyrosine Kinase</t>
  </si>
  <si>
    <t>Colorectal cancer</t>
  </si>
  <si>
    <t>Gastric cancer</t>
  </si>
  <si>
    <t>PubMed Abstracts</t>
  </si>
  <si>
    <t>Food Safety [5]</t>
  </si>
  <si>
    <t>Cereals</t>
  </si>
  <si>
    <t>Cereals Future set</t>
  </si>
  <si>
    <t>Software Fault Prediction Metrics [17]</t>
  </si>
  <si>
    <t>cohen2006reducing</t>
  </si>
  <si>
    <t>howard2016swift</t>
  </si>
  <si>
    <t>appenzeller_herzog_christian_2020_3625931</t>
  </si>
  <si>
    <t>bannach_brown_alexandra_2016_151190</t>
  </si>
  <si>
    <t>bos_2018</t>
  </si>
  <si>
    <t>wolters_2018</t>
  </si>
  <si>
    <t>van_dis_2020</t>
  </si>
  <si>
    <t>van_de_schoot_2016</t>
  </si>
  <si>
    <t>kwok_2020</t>
  </si>
  <si>
    <t>nagtegaal_2019</t>
  </si>
  <si>
    <t>hall_2012</t>
  </si>
  <si>
    <t>radjenovic_2013</t>
  </si>
  <si>
    <t>kitchenham_2010</t>
  </si>
  <si>
    <t>wahono_2015</t>
  </si>
  <si>
    <t>van2022automatic</t>
  </si>
  <si>
    <t>harmsen_groot_dusseldorp_2021</t>
  </si>
  <si>
    <t>yang_2014</t>
  </si>
  <si>
    <t>meng_2014</t>
  </si>
  <si>
    <t>segelov_2014</t>
  </si>
  <si>
    <t>li_pan_2014</t>
  </si>
  <si>
    <t>li_2014</t>
  </si>
  <si>
    <t>lv_2014</t>
  </si>
  <si>
    <t>wang_2014</t>
  </si>
  <si>
    <t>zhou_2014</t>
  </si>
  <si>
    <t>liu_2014</t>
  </si>
  <si>
    <t>douxfils_2014</t>
  </si>
  <si>
    <t>kourbeti_2014</t>
  </si>
  <si>
    <t>cavender_2014</t>
  </si>
  <si>
    <t>chatterjee_2014</t>
  </si>
  <si>
    <t>funakoshi_2014</t>
  </si>
  <si>
    <t>Citation</t>
  </si>
  <si>
    <t>Size</t>
  </si>
  <si>
    <t>Positive</t>
  </si>
  <si>
    <t>Negative</t>
  </si>
  <si>
    <t>Software Fault Prediction Metrics</t>
  </si>
  <si>
    <t>Name</t>
  </si>
  <si>
    <t>Drug Reviews</t>
  </si>
  <si>
    <t>SWIFT</t>
  </si>
  <si>
    <t>Medical Guidelines</t>
  </si>
  <si>
    <t>Food Safety</t>
  </si>
  <si>
    <t>lanera_2018</t>
  </si>
  <si>
    <t>Asreview</t>
  </si>
  <si>
    <t>van2021open</t>
  </si>
  <si>
    <t xml:space="preserve">Total </t>
  </si>
  <si>
    <t>Train Set</t>
  </si>
  <si>
    <t>Test Set</t>
  </si>
  <si>
    <t>Validation Set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</si>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</sst>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2"/>
      <color rgb="FF333333"/>
      <name val="Times New Roman"/>
      <family val="1"/>
    </font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10" fontId="0" fillId="0" borderId="0" xfId="1" applyNumberFormat="1" applyFont="1"/>
    <xf numFmtId="0" fontId="5" fillId="0" borderId="0" xfId="0" applyFont="1"/>
    <xf numFmtId="0" fontId="0" fillId="3" borderId="0" xfId="0" applyFill="1"/>
    <xf numFmtId="10" fontId="0" fillId="3" borderId="0" xfId="1" applyNumberFormat="1" applyFont="1" applyFill="1"/>
    <xf numFmtId="0" fontId="6" fillId="0" borderId="0" xfId="0" applyFont="1"/>
    <xf numFmtId="10" fontId="6" fillId="0" borderId="0" xfId="1" applyNumberFormat="1" applyFont="1"/>
    <xf numFmtId="0" fontId="6" fillId="2" borderId="0" xfId="0" applyFont="1" applyFill="1"/>
    <xf numFmtId="10" fontId="6" fillId="2" borderId="0" xfId="1" applyNumberFormat="1" applyFont="1" applyFill="1"/>
    <xf numFmtId="10" fontId="5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80B6-ACEA-4095-BD01-FE131C4C36FD}">
  <dimension ref="A1:J141"/>
  <sheetViews>
    <sheetView showGridLines="0" tabSelected="1" topLeftCell="A88" zoomScale="70" zoomScaleNormal="70" workbookViewId="0">
      <selection activeCell="E134" sqref="E134:F138"/>
    </sheetView>
  </sheetViews>
  <sheetFormatPr defaultRowHeight="15" x14ac:dyDescent="0.25"/>
  <cols>
    <col min="1" max="1" width="48.85546875" style="7" bestFit="1" customWidth="1"/>
    <col min="2" max="2" width="41.85546875" style="7" bestFit="1" customWidth="1"/>
    <col min="3" max="3" width="0" style="7" hidden="1" customWidth="1"/>
    <col min="4" max="7" width="9.140625" style="7"/>
    <col min="8" max="9" width="8.140625" style="7" customWidth="1"/>
    <col min="10" max="16384" width="9.140625" style="7"/>
  </cols>
  <sheetData>
    <row r="1" spans="1:10" x14ac:dyDescent="0.25">
      <c r="A1" s="9" t="s">
        <v>116</v>
      </c>
      <c r="B1" s="9"/>
      <c r="C1" s="9" t="s">
        <v>0</v>
      </c>
      <c r="D1" s="9" t="s">
        <v>1</v>
      </c>
      <c r="E1" s="9" t="s">
        <v>2</v>
      </c>
      <c r="F1" s="9" t="s">
        <v>3</v>
      </c>
      <c r="G1" s="9"/>
      <c r="H1" s="9" t="s">
        <v>117</v>
      </c>
      <c r="I1" s="9" t="s">
        <v>154</v>
      </c>
      <c r="J1" s="7" t="s">
        <v>258</v>
      </c>
    </row>
    <row r="2" spans="1:10" x14ac:dyDescent="0.25">
      <c r="A2" s="7" t="s">
        <v>68</v>
      </c>
      <c r="B2" s="7" t="s">
        <v>48</v>
      </c>
      <c r="C2" s="7">
        <v>44</v>
      </c>
      <c r="D2" s="7">
        <v>2214</v>
      </c>
      <c r="E2" s="7">
        <v>167</v>
      </c>
      <c r="F2" s="7">
        <v>2047</v>
      </c>
      <c r="G2" s="8">
        <f>E2/D2</f>
        <v>7.5429087624209579E-2</v>
      </c>
      <c r="H2" s="7" t="s">
        <v>127</v>
      </c>
      <c r="I2" s="7" t="s">
        <v>128</v>
      </c>
      <c r="J2" s="7" t="s">
        <v>258</v>
      </c>
    </row>
    <row r="3" spans="1:10" x14ac:dyDescent="0.25">
      <c r="A3" s="7" t="s">
        <v>69</v>
      </c>
      <c r="B3" s="7" t="s">
        <v>54</v>
      </c>
      <c r="C3" s="7">
        <v>50</v>
      </c>
      <c r="D3" s="7">
        <v>781</v>
      </c>
      <c r="E3" s="7">
        <v>80</v>
      </c>
      <c r="F3" s="7">
        <v>701</v>
      </c>
      <c r="G3" s="8">
        <f t="shared" ref="G3:G66" si="0">E3/D3</f>
        <v>0.10243277848911651</v>
      </c>
      <c r="H3" s="7" t="s">
        <v>127</v>
      </c>
      <c r="I3" s="7" t="s">
        <v>128</v>
      </c>
      <c r="J3" s="7" t="s">
        <v>258</v>
      </c>
    </row>
    <row r="4" spans="1:10" x14ac:dyDescent="0.25">
      <c r="A4" s="7" t="s">
        <v>70</v>
      </c>
      <c r="B4" s="7" t="s">
        <v>51</v>
      </c>
      <c r="C4" s="7">
        <v>47</v>
      </c>
      <c r="D4" s="7">
        <v>277</v>
      </c>
      <c r="E4" s="7">
        <v>87</v>
      </c>
      <c r="F4" s="7">
        <v>190</v>
      </c>
      <c r="G4" s="8">
        <f t="shared" si="0"/>
        <v>0.3140794223826715</v>
      </c>
      <c r="H4" s="7" t="s">
        <v>127</v>
      </c>
      <c r="I4" s="7" t="s">
        <v>128</v>
      </c>
      <c r="J4" s="7" t="s">
        <v>258</v>
      </c>
    </row>
    <row r="5" spans="1:10" x14ac:dyDescent="0.25">
      <c r="A5" s="7" t="s">
        <v>71</v>
      </c>
      <c r="B5" s="7" t="s">
        <v>62</v>
      </c>
      <c r="C5" s="7">
        <v>58</v>
      </c>
      <c r="D5" s="7">
        <v>999</v>
      </c>
      <c r="E5" s="7">
        <v>329</v>
      </c>
      <c r="F5" s="7">
        <v>670</v>
      </c>
      <c r="G5" s="8">
        <f t="shared" si="0"/>
        <v>0.32932932932932935</v>
      </c>
      <c r="H5" s="7" t="s">
        <v>127</v>
      </c>
      <c r="I5" s="7" t="s">
        <v>128</v>
      </c>
      <c r="J5" s="7" t="s">
        <v>258</v>
      </c>
    </row>
    <row r="6" spans="1:10" x14ac:dyDescent="0.25">
      <c r="A6" s="7" t="s">
        <v>72</v>
      </c>
      <c r="B6" s="7" t="s">
        <v>59</v>
      </c>
      <c r="C6" s="7">
        <v>55</v>
      </c>
      <c r="D6" s="7">
        <v>1819</v>
      </c>
      <c r="E6" s="7">
        <v>266</v>
      </c>
      <c r="F6" s="7">
        <v>1553</v>
      </c>
      <c r="G6" s="8">
        <f t="shared" si="0"/>
        <v>0.1462341946124244</v>
      </c>
      <c r="H6" s="7" t="s">
        <v>127</v>
      </c>
      <c r="I6" s="7" t="s">
        <v>128</v>
      </c>
      <c r="J6" s="7" t="s">
        <v>258</v>
      </c>
    </row>
    <row r="7" spans="1:10" x14ac:dyDescent="0.25">
      <c r="A7" s="7" t="s">
        <v>73</v>
      </c>
      <c r="B7" s="7" t="s">
        <v>53</v>
      </c>
      <c r="C7" s="7">
        <v>49</v>
      </c>
      <c r="D7" s="7">
        <v>1069</v>
      </c>
      <c r="E7" s="7">
        <v>246</v>
      </c>
      <c r="F7" s="7">
        <v>823</v>
      </c>
      <c r="G7" s="8">
        <f t="shared" si="0"/>
        <v>0.23012160898035547</v>
      </c>
      <c r="H7" s="7" t="s">
        <v>127</v>
      </c>
      <c r="I7" s="7" t="s">
        <v>128</v>
      </c>
      <c r="J7" s="7" t="s">
        <v>258</v>
      </c>
    </row>
    <row r="8" spans="1:10" x14ac:dyDescent="0.25">
      <c r="A8" s="7" t="s">
        <v>74</v>
      </c>
      <c r="B8" s="7" t="s">
        <v>58</v>
      </c>
      <c r="C8" s="7">
        <v>54</v>
      </c>
      <c r="D8" s="7">
        <v>337</v>
      </c>
      <c r="E8" s="7">
        <v>77</v>
      </c>
      <c r="F8" s="7">
        <v>260</v>
      </c>
      <c r="G8" s="8">
        <f t="shared" si="0"/>
        <v>0.228486646884273</v>
      </c>
      <c r="H8" s="7" t="s">
        <v>127</v>
      </c>
      <c r="I8" s="7" t="s">
        <v>128</v>
      </c>
      <c r="J8" s="7" t="s">
        <v>258</v>
      </c>
    </row>
    <row r="9" spans="1:10" x14ac:dyDescent="0.25">
      <c r="A9" s="7" t="s">
        <v>75</v>
      </c>
      <c r="B9" s="7" t="s">
        <v>50</v>
      </c>
      <c r="C9" s="7">
        <v>46</v>
      </c>
      <c r="D9" s="7">
        <v>348</v>
      </c>
      <c r="E9" s="7">
        <v>81</v>
      </c>
      <c r="F9" s="7">
        <v>267</v>
      </c>
      <c r="G9" s="8">
        <f t="shared" si="0"/>
        <v>0.23275862068965517</v>
      </c>
      <c r="H9" s="7" t="s">
        <v>127</v>
      </c>
      <c r="I9" s="7" t="s">
        <v>128</v>
      </c>
      <c r="J9" s="7" t="s">
        <v>258</v>
      </c>
    </row>
    <row r="10" spans="1:10" x14ac:dyDescent="0.25">
      <c r="A10" s="7" t="s">
        <v>76</v>
      </c>
      <c r="B10" s="7" t="s">
        <v>49</v>
      </c>
      <c r="C10" s="7">
        <v>45</v>
      </c>
      <c r="D10" s="7">
        <v>1717</v>
      </c>
      <c r="E10" s="7">
        <v>41</v>
      </c>
      <c r="F10" s="7">
        <v>1676</v>
      </c>
      <c r="G10" s="8">
        <f t="shared" si="0"/>
        <v>2.3878858474082703E-2</v>
      </c>
      <c r="H10" s="7" t="s">
        <v>127</v>
      </c>
      <c r="I10" s="7" t="s">
        <v>128</v>
      </c>
      <c r="J10" s="7" t="s">
        <v>258</v>
      </c>
    </row>
    <row r="11" spans="1:10" x14ac:dyDescent="0.25">
      <c r="A11" s="7" t="s">
        <v>77</v>
      </c>
      <c r="B11" s="7" t="s">
        <v>52</v>
      </c>
      <c r="C11" s="7">
        <v>48</v>
      </c>
      <c r="D11" s="7">
        <v>462</v>
      </c>
      <c r="E11" s="7">
        <v>134</v>
      </c>
      <c r="F11" s="7">
        <v>328</v>
      </c>
      <c r="G11" s="8">
        <f t="shared" si="0"/>
        <v>0.29004329004329005</v>
      </c>
      <c r="H11" s="7" t="s">
        <v>127</v>
      </c>
      <c r="I11" s="7" t="s">
        <v>128</v>
      </c>
      <c r="J11" s="7" t="s">
        <v>258</v>
      </c>
    </row>
    <row r="12" spans="1:10" x14ac:dyDescent="0.25">
      <c r="A12" s="7" t="s">
        <v>78</v>
      </c>
      <c r="B12" s="7" t="s">
        <v>61</v>
      </c>
      <c r="C12" s="7">
        <v>57</v>
      </c>
      <c r="D12" s="7">
        <v>1171</v>
      </c>
      <c r="E12" s="7">
        <v>220</v>
      </c>
      <c r="F12" s="7">
        <v>951</v>
      </c>
      <c r="G12" s="8">
        <f t="shared" si="0"/>
        <v>0.18787361229718189</v>
      </c>
      <c r="H12" s="7" t="s">
        <v>127</v>
      </c>
      <c r="I12" s="7" t="s">
        <v>128</v>
      </c>
      <c r="J12" s="7" t="s">
        <v>258</v>
      </c>
    </row>
    <row r="13" spans="1:10" x14ac:dyDescent="0.25">
      <c r="A13" s="7" t="s">
        <v>79</v>
      </c>
      <c r="B13" s="7" t="s">
        <v>56</v>
      </c>
      <c r="C13" s="7">
        <v>52</v>
      </c>
      <c r="D13" s="7">
        <v>1318</v>
      </c>
      <c r="E13" s="7">
        <v>26</v>
      </c>
      <c r="F13" s="7">
        <v>1292</v>
      </c>
      <c r="G13" s="8">
        <f t="shared" si="0"/>
        <v>1.9726858877086494E-2</v>
      </c>
      <c r="H13" s="7" t="s">
        <v>127</v>
      </c>
      <c r="I13" s="7" t="s">
        <v>128</v>
      </c>
      <c r="J13" s="7" t="s">
        <v>258</v>
      </c>
    </row>
    <row r="14" spans="1:10" x14ac:dyDescent="0.25">
      <c r="A14" s="7" t="s">
        <v>80</v>
      </c>
      <c r="B14" s="7" t="s">
        <v>55</v>
      </c>
      <c r="C14" s="7">
        <v>51</v>
      </c>
      <c r="D14" s="7">
        <v>2659</v>
      </c>
      <c r="E14" s="7">
        <v>150</v>
      </c>
      <c r="F14" s="7">
        <v>2509</v>
      </c>
      <c r="G14" s="8">
        <f t="shared" si="0"/>
        <v>5.6412185031966905E-2</v>
      </c>
      <c r="H14" s="7" t="s">
        <v>127</v>
      </c>
      <c r="I14" s="7" t="s">
        <v>128</v>
      </c>
      <c r="J14" s="7" t="s">
        <v>258</v>
      </c>
    </row>
    <row r="15" spans="1:10" x14ac:dyDescent="0.25">
      <c r="A15" s="7" t="s">
        <v>81</v>
      </c>
      <c r="B15" s="7" t="s">
        <v>57</v>
      </c>
      <c r="C15" s="7">
        <v>53</v>
      </c>
      <c r="D15" s="7">
        <v>573</v>
      </c>
      <c r="E15" s="7">
        <v>200</v>
      </c>
      <c r="F15" s="7">
        <v>373</v>
      </c>
      <c r="G15" s="8">
        <f t="shared" si="0"/>
        <v>0.34904013961605584</v>
      </c>
      <c r="H15" s="7" t="s">
        <v>127</v>
      </c>
      <c r="I15" s="7" t="s">
        <v>128</v>
      </c>
      <c r="J15" s="7" t="s">
        <v>258</v>
      </c>
    </row>
    <row r="16" spans="1:10" x14ac:dyDescent="0.25">
      <c r="A16" s="7" t="s">
        <v>82</v>
      </c>
      <c r="B16" s="7" t="s">
        <v>60</v>
      </c>
      <c r="C16" s="7">
        <v>56</v>
      </c>
      <c r="D16" s="7">
        <v>271</v>
      </c>
      <c r="E16" s="7">
        <v>65</v>
      </c>
      <c r="F16" s="7">
        <v>206</v>
      </c>
      <c r="G16" s="8">
        <f t="shared" si="0"/>
        <v>0.23985239852398524</v>
      </c>
      <c r="H16" s="7" t="s">
        <v>127</v>
      </c>
      <c r="I16" s="7" t="s">
        <v>128</v>
      </c>
      <c r="J16" s="7" t="s">
        <v>258</v>
      </c>
    </row>
    <row r="17" spans="1:10" x14ac:dyDescent="0.25">
      <c r="A17" s="9" t="s">
        <v>111</v>
      </c>
      <c r="B17" s="9"/>
      <c r="C17" s="9">
        <f>SUM(C2:C16)</f>
        <v>765</v>
      </c>
      <c r="D17" s="9">
        <f t="shared" ref="D17:F17" si="1">SUM(D2:D16)</f>
        <v>16015</v>
      </c>
      <c r="E17" s="9">
        <f t="shared" si="1"/>
        <v>2169</v>
      </c>
      <c r="F17" s="9">
        <f t="shared" si="1"/>
        <v>13846</v>
      </c>
      <c r="G17" s="10">
        <f t="shared" si="0"/>
        <v>0.13543552919138307</v>
      </c>
      <c r="H17" s="9"/>
      <c r="I17" s="9"/>
      <c r="J17" s="7" t="s">
        <v>258</v>
      </c>
    </row>
    <row r="18" spans="1:10" x14ac:dyDescent="0.25">
      <c r="A18" s="7" t="s">
        <v>84</v>
      </c>
      <c r="B18" s="7" t="s">
        <v>64</v>
      </c>
      <c r="C18" s="7">
        <v>60</v>
      </c>
      <c r="D18" s="7">
        <v>7093</v>
      </c>
      <c r="E18" s="7">
        <v>102</v>
      </c>
      <c r="F18" s="7">
        <v>6991</v>
      </c>
      <c r="G18" s="8">
        <f t="shared" si="0"/>
        <v>1.4380375017623008E-2</v>
      </c>
      <c r="H18" s="7" t="s">
        <v>157</v>
      </c>
      <c r="I18" s="7" t="s">
        <v>156</v>
      </c>
      <c r="J18" s="7" t="s">
        <v>258</v>
      </c>
    </row>
    <row r="19" spans="1:10" x14ac:dyDescent="0.25">
      <c r="A19" s="7" t="s">
        <v>85</v>
      </c>
      <c r="B19" s="7" t="s">
        <v>65</v>
      </c>
      <c r="C19" s="7">
        <v>61</v>
      </c>
      <c r="D19" s="7">
        <v>3870</v>
      </c>
      <c r="E19" s="7">
        <v>49</v>
      </c>
      <c r="F19" s="7">
        <v>3821</v>
      </c>
      <c r="G19" s="8">
        <f t="shared" si="0"/>
        <v>1.2661498708010336E-2</v>
      </c>
      <c r="H19" s="7" t="s">
        <v>157</v>
      </c>
      <c r="I19" s="7" t="s">
        <v>156</v>
      </c>
      <c r="J19" s="7" t="s">
        <v>258</v>
      </c>
    </row>
    <row r="20" spans="1:10" x14ac:dyDescent="0.25">
      <c r="A20" s="7" t="s">
        <v>86</v>
      </c>
      <c r="B20" s="7" t="s">
        <v>66</v>
      </c>
      <c r="C20" s="7">
        <v>62</v>
      </c>
      <c r="D20" s="7">
        <v>29202</v>
      </c>
      <c r="E20" s="7">
        <v>5009</v>
      </c>
      <c r="F20" s="7">
        <v>24193</v>
      </c>
      <c r="G20" s="8">
        <f t="shared" si="0"/>
        <v>0.17152934730497912</v>
      </c>
      <c r="H20" s="7" t="s">
        <v>157</v>
      </c>
      <c r="I20" s="7" t="s">
        <v>156</v>
      </c>
      <c r="J20" s="7" t="s">
        <v>258</v>
      </c>
    </row>
    <row r="21" spans="1:10" x14ac:dyDescent="0.25">
      <c r="A21" s="7" t="s">
        <v>87</v>
      </c>
      <c r="B21" s="7" t="s">
        <v>63</v>
      </c>
      <c r="C21" s="7">
        <v>59</v>
      </c>
      <c r="D21" s="7">
        <v>5950</v>
      </c>
      <c r="E21" s="7">
        <v>95</v>
      </c>
      <c r="F21" s="7">
        <v>5855</v>
      </c>
      <c r="G21" s="8">
        <f t="shared" si="0"/>
        <v>1.5966386554621848E-2</v>
      </c>
      <c r="H21" s="7" t="s">
        <v>157</v>
      </c>
      <c r="I21" s="7" t="s">
        <v>156</v>
      </c>
      <c r="J21" s="7" t="s">
        <v>258</v>
      </c>
    </row>
    <row r="22" spans="1:10" x14ac:dyDescent="0.25">
      <c r="A22" s="7" t="s">
        <v>112</v>
      </c>
      <c r="B22" s="7" t="s">
        <v>67</v>
      </c>
      <c r="C22" s="7">
        <v>63</v>
      </c>
      <c r="D22" s="7">
        <v>46147</v>
      </c>
      <c r="E22" s="7">
        <v>606</v>
      </c>
      <c r="F22" s="7">
        <v>45541</v>
      </c>
      <c r="G22" s="8">
        <f t="shared" si="0"/>
        <v>1.3131947905605998E-2</v>
      </c>
      <c r="H22" s="7" t="s">
        <v>157</v>
      </c>
      <c r="I22" s="7" t="s">
        <v>156</v>
      </c>
      <c r="J22" s="7" t="s">
        <v>258</v>
      </c>
    </row>
    <row r="23" spans="1:10" x14ac:dyDescent="0.25">
      <c r="A23" s="9" t="s">
        <v>83</v>
      </c>
      <c r="B23" s="9"/>
      <c r="C23" s="9">
        <f>SUM(C18:C22)</f>
        <v>305</v>
      </c>
      <c r="D23" s="9">
        <f t="shared" ref="D23:F23" si="2">SUM(D18:D22)</f>
        <v>92262</v>
      </c>
      <c r="E23" s="9">
        <f t="shared" si="2"/>
        <v>5861</v>
      </c>
      <c r="F23" s="9">
        <f t="shared" si="2"/>
        <v>86401</v>
      </c>
      <c r="G23" s="10">
        <f t="shared" si="0"/>
        <v>6.3525611844529706E-2</v>
      </c>
      <c r="H23" s="9"/>
      <c r="I23" s="9"/>
      <c r="J23" s="7" t="s">
        <v>258</v>
      </c>
    </row>
    <row r="24" spans="1:10" x14ac:dyDescent="0.25">
      <c r="A24" s="7" t="s">
        <v>88</v>
      </c>
      <c r="B24" s="7" t="s">
        <v>37</v>
      </c>
      <c r="C24" s="7">
        <v>33</v>
      </c>
      <c r="D24" s="7">
        <v>2358</v>
      </c>
      <c r="E24" s="7">
        <v>161</v>
      </c>
      <c r="F24" s="7">
        <v>2197</v>
      </c>
      <c r="G24" s="8">
        <f t="shared" si="0"/>
        <v>6.8278201865988125E-2</v>
      </c>
      <c r="H24" s="7" t="s">
        <v>118</v>
      </c>
      <c r="I24" s="7" t="s">
        <v>119</v>
      </c>
      <c r="J24" s="7" t="s">
        <v>258</v>
      </c>
    </row>
    <row r="25" spans="1:10" x14ac:dyDescent="0.25">
      <c r="A25" s="7" t="s">
        <v>89</v>
      </c>
      <c r="B25" s="7" t="s">
        <v>36</v>
      </c>
      <c r="C25" s="7">
        <v>32</v>
      </c>
      <c r="D25" s="7">
        <v>1599</v>
      </c>
      <c r="E25" s="7">
        <v>251</v>
      </c>
      <c r="F25" s="7">
        <v>1348</v>
      </c>
      <c r="G25" s="8">
        <f t="shared" si="0"/>
        <v>0.15697310819262039</v>
      </c>
      <c r="H25" s="7" t="s">
        <v>121</v>
      </c>
      <c r="I25" s="7" t="s">
        <v>122</v>
      </c>
      <c r="J25" s="7" t="s">
        <v>258</v>
      </c>
    </row>
    <row r="26" spans="1:10" x14ac:dyDescent="0.25">
      <c r="A26" s="7" t="s">
        <v>90</v>
      </c>
      <c r="B26" s="7" t="s">
        <v>39</v>
      </c>
      <c r="C26" s="7">
        <v>35</v>
      </c>
      <c r="D26" s="7">
        <v>5609</v>
      </c>
      <c r="E26" s="7">
        <v>11</v>
      </c>
      <c r="F26" s="7">
        <v>5598</v>
      </c>
      <c r="G26" s="8">
        <f t="shared" si="0"/>
        <v>1.9611338919593509E-3</v>
      </c>
      <c r="H26" s="7" t="s">
        <v>124</v>
      </c>
      <c r="I26" s="7" t="s">
        <v>125</v>
      </c>
      <c r="J26" s="7" t="s">
        <v>258</v>
      </c>
    </row>
    <row r="27" spans="1:10" x14ac:dyDescent="0.25">
      <c r="A27" s="7" t="s">
        <v>90</v>
      </c>
      <c r="B27" s="7" t="s">
        <v>47</v>
      </c>
      <c r="C27" s="7">
        <v>43</v>
      </c>
      <c r="D27" s="7">
        <v>4212</v>
      </c>
      <c r="E27" s="7">
        <v>19</v>
      </c>
      <c r="F27" s="7">
        <v>4193</v>
      </c>
      <c r="G27" s="8">
        <f t="shared" si="0"/>
        <v>4.5109211775878439E-3</v>
      </c>
      <c r="H27" s="7" t="s">
        <v>146</v>
      </c>
      <c r="I27" s="7" t="s">
        <v>147</v>
      </c>
      <c r="J27" s="7" t="s">
        <v>258</v>
      </c>
    </row>
    <row r="28" spans="1:10" x14ac:dyDescent="0.25">
      <c r="A28" s="7" t="s">
        <v>93</v>
      </c>
      <c r="B28" s="7" t="s">
        <v>40</v>
      </c>
      <c r="C28" s="7">
        <v>36</v>
      </c>
      <c r="D28" s="7">
        <v>10515</v>
      </c>
      <c r="E28" s="7">
        <v>770</v>
      </c>
      <c r="F28" s="7">
        <v>9745</v>
      </c>
      <c r="G28" s="8">
        <f t="shared" si="0"/>
        <v>7.3228720874940562E-2</v>
      </c>
      <c r="H28" s="7" t="s">
        <v>148</v>
      </c>
      <c r="I28" s="7" t="s">
        <v>149</v>
      </c>
      <c r="J28" s="7" t="s">
        <v>258</v>
      </c>
    </row>
    <row r="29" spans="1:10" x14ac:dyDescent="0.25">
      <c r="A29" s="7" t="s">
        <v>94</v>
      </c>
      <c r="B29" s="7" t="s">
        <v>42</v>
      </c>
      <c r="C29" s="7">
        <v>38</v>
      </c>
      <c r="D29" s="7">
        <v>5425</v>
      </c>
      <c r="E29" s="7">
        <v>359</v>
      </c>
      <c r="F29" s="7">
        <v>5066</v>
      </c>
      <c r="G29" s="8">
        <f t="shared" si="0"/>
        <v>6.6175115207373278E-2</v>
      </c>
      <c r="H29" s="7" t="s">
        <v>151</v>
      </c>
      <c r="I29" s="7" t="s">
        <v>152</v>
      </c>
      <c r="J29" s="7" t="s">
        <v>258</v>
      </c>
    </row>
    <row r="30" spans="1:10" x14ac:dyDescent="0.25">
      <c r="A30" s="7" t="s">
        <v>91</v>
      </c>
      <c r="B30" s="7" t="s">
        <v>41</v>
      </c>
      <c r="C30" s="7">
        <v>37</v>
      </c>
      <c r="D30" s="7">
        <v>2305</v>
      </c>
      <c r="E30" s="7">
        <v>114</v>
      </c>
      <c r="F30" s="7">
        <v>2191</v>
      </c>
      <c r="G30" s="8">
        <f t="shared" si="0"/>
        <v>4.9457700650759218E-2</v>
      </c>
      <c r="H30" s="7" t="s">
        <v>135</v>
      </c>
      <c r="I30" s="7" t="s">
        <v>136</v>
      </c>
      <c r="J30" s="7" t="s">
        <v>258</v>
      </c>
    </row>
    <row r="31" spans="1:10" x14ac:dyDescent="0.25">
      <c r="A31" s="7" t="s">
        <v>92</v>
      </c>
      <c r="B31" s="7" t="s">
        <v>46</v>
      </c>
      <c r="C31" s="7">
        <v>42</v>
      </c>
      <c r="D31" s="7">
        <v>1850</v>
      </c>
      <c r="E31" s="7">
        <v>383</v>
      </c>
      <c r="F31" s="7">
        <v>1467</v>
      </c>
      <c r="G31" s="8">
        <f t="shared" si="0"/>
        <v>0.20702702702702702</v>
      </c>
      <c r="H31" s="7" t="s">
        <v>138</v>
      </c>
      <c r="I31" s="7" t="s">
        <v>139</v>
      </c>
      <c r="J31" s="7" t="s">
        <v>258</v>
      </c>
    </row>
    <row r="32" spans="1:10" x14ac:dyDescent="0.25">
      <c r="A32" s="7" t="s">
        <v>113</v>
      </c>
      <c r="B32" s="7" t="s">
        <v>38</v>
      </c>
      <c r="C32" s="7">
        <v>34</v>
      </c>
      <c r="D32" s="7">
        <v>8911</v>
      </c>
      <c r="E32" s="7">
        <v>104</v>
      </c>
      <c r="F32" s="7">
        <v>8807</v>
      </c>
      <c r="G32" s="8">
        <f t="shared" si="0"/>
        <v>1.1670968465940972E-2</v>
      </c>
      <c r="H32" s="7" t="s">
        <v>129</v>
      </c>
      <c r="I32" s="7" t="s">
        <v>130</v>
      </c>
      <c r="J32" s="7" t="s">
        <v>258</v>
      </c>
    </row>
    <row r="33" spans="1:10" x14ac:dyDescent="0.25">
      <c r="A33" s="7" t="s">
        <v>114</v>
      </c>
      <c r="B33" s="7" t="s">
        <v>43</v>
      </c>
      <c r="C33" s="7">
        <v>39</v>
      </c>
      <c r="D33" s="7">
        <v>1700</v>
      </c>
      <c r="E33" s="7">
        <v>45</v>
      </c>
      <c r="F33" s="7">
        <v>1655</v>
      </c>
      <c r="G33" s="8">
        <f t="shared" si="0"/>
        <v>2.6470588235294117E-2</v>
      </c>
      <c r="H33" s="7" t="s">
        <v>132</v>
      </c>
      <c r="I33" s="7" t="s">
        <v>133</v>
      </c>
      <c r="J33" s="7" t="s">
        <v>258</v>
      </c>
    </row>
    <row r="34" spans="1:10" x14ac:dyDescent="0.25">
      <c r="A34" s="7" t="s">
        <v>210</v>
      </c>
      <c r="B34" s="7" t="s">
        <v>45</v>
      </c>
      <c r="C34" s="7">
        <v>41</v>
      </c>
      <c r="D34" s="7">
        <v>6000</v>
      </c>
      <c r="E34" s="7">
        <v>48</v>
      </c>
      <c r="F34" s="7">
        <v>5952</v>
      </c>
      <c r="G34" s="8">
        <f t="shared" si="0"/>
        <v>8.0000000000000002E-3</v>
      </c>
      <c r="H34" s="7" t="s">
        <v>141</v>
      </c>
      <c r="I34" s="7" t="s">
        <v>142</v>
      </c>
      <c r="J34" s="7" t="s">
        <v>258</v>
      </c>
    </row>
    <row r="35" spans="1:10" x14ac:dyDescent="0.25">
      <c r="A35" s="7" t="s">
        <v>115</v>
      </c>
      <c r="B35" s="7" t="s">
        <v>44</v>
      </c>
      <c r="C35" s="7">
        <v>40</v>
      </c>
      <c r="D35" s="7">
        <v>7002</v>
      </c>
      <c r="E35" s="7">
        <v>62</v>
      </c>
      <c r="F35" s="7">
        <v>6940</v>
      </c>
      <c r="G35" s="8">
        <f t="shared" si="0"/>
        <v>8.8546129677235068E-3</v>
      </c>
      <c r="H35" s="7" t="s">
        <v>143</v>
      </c>
      <c r="I35" s="7" t="s">
        <v>144</v>
      </c>
      <c r="J35" s="7" t="s">
        <v>258</v>
      </c>
    </row>
    <row r="36" spans="1:10" ht="16.5" customHeight="1" x14ac:dyDescent="0.25">
      <c r="A36" s="9" t="s">
        <v>155</v>
      </c>
      <c r="B36" s="9"/>
      <c r="C36" s="9">
        <f>SUM(C24:C35)</f>
        <v>450</v>
      </c>
      <c r="D36" s="9">
        <f t="shared" ref="D36:F36" si="3">SUM(D24:D35)</f>
        <v>57486</v>
      </c>
      <c r="E36" s="9">
        <f t="shared" si="3"/>
        <v>2327</v>
      </c>
      <c r="F36" s="9">
        <f t="shared" si="3"/>
        <v>55159</v>
      </c>
      <c r="G36" s="10">
        <f t="shared" si="0"/>
        <v>4.0479421076436005E-2</v>
      </c>
      <c r="H36" s="9"/>
      <c r="I36" s="9"/>
      <c r="J36" s="7" t="s">
        <v>258</v>
      </c>
    </row>
    <row r="37" spans="1:10" x14ac:dyDescent="0.25">
      <c r="A37" s="7" t="s">
        <v>208</v>
      </c>
      <c r="B37" s="7" t="s">
        <v>18</v>
      </c>
      <c r="C37" s="7">
        <v>14</v>
      </c>
      <c r="D37" s="7">
        <v>674</v>
      </c>
      <c r="E37" s="7">
        <v>292</v>
      </c>
      <c r="F37" s="7">
        <v>382</v>
      </c>
      <c r="G37" s="8">
        <f t="shared" si="0"/>
        <v>0.43323442136498519</v>
      </c>
      <c r="H37" s="7" t="s">
        <v>158</v>
      </c>
      <c r="I37" s="7" t="s">
        <v>159</v>
      </c>
      <c r="J37" s="7" t="s">
        <v>258</v>
      </c>
    </row>
    <row r="38" spans="1:10" x14ac:dyDescent="0.25">
      <c r="A38" s="7" t="s">
        <v>209</v>
      </c>
      <c r="B38" s="7" t="s">
        <v>21</v>
      </c>
      <c r="C38" s="7">
        <v>17</v>
      </c>
      <c r="D38" s="7">
        <v>147</v>
      </c>
      <c r="E38" s="7">
        <v>71</v>
      </c>
      <c r="F38" s="7">
        <v>76</v>
      </c>
      <c r="G38" s="8">
        <f t="shared" si="0"/>
        <v>0.48299319727891155</v>
      </c>
      <c r="H38" s="7" t="s">
        <v>158</v>
      </c>
      <c r="I38" s="7" t="s">
        <v>159</v>
      </c>
      <c r="J38" s="7" t="s">
        <v>258</v>
      </c>
    </row>
    <row r="39" spans="1:10" x14ac:dyDescent="0.25">
      <c r="A39" s="7" t="s">
        <v>95</v>
      </c>
      <c r="B39" s="7" t="s">
        <v>19</v>
      </c>
      <c r="C39" s="7">
        <v>15</v>
      </c>
      <c r="D39" s="7">
        <v>224</v>
      </c>
      <c r="E39" s="7">
        <v>66</v>
      </c>
      <c r="F39" s="7">
        <v>158</v>
      </c>
      <c r="G39" s="8">
        <f t="shared" si="0"/>
        <v>0.29464285714285715</v>
      </c>
      <c r="H39" s="7" t="s">
        <v>158</v>
      </c>
      <c r="I39" s="7" t="s">
        <v>159</v>
      </c>
      <c r="J39" s="7" t="s">
        <v>258</v>
      </c>
    </row>
    <row r="40" spans="1:10" x14ac:dyDescent="0.25">
      <c r="A40" s="7" t="s">
        <v>96</v>
      </c>
      <c r="B40" s="7" t="s">
        <v>20</v>
      </c>
      <c r="C40" s="7">
        <v>16</v>
      </c>
      <c r="D40" s="7">
        <v>95</v>
      </c>
      <c r="E40" s="7">
        <v>62</v>
      </c>
      <c r="F40" s="7">
        <v>33</v>
      </c>
      <c r="G40" s="8">
        <f t="shared" si="0"/>
        <v>0.65263157894736845</v>
      </c>
      <c r="H40" s="7" t="s">
        <v>158</v>
      </c>
      <c r="I40" s="7" t="s">
        <v>159</v>
      </c>
      <c r="J40" s="7" t="s">
        <v>258</v>
      </c>
    </row>
    <row r="41" spans="1:10" x14ac:dyDescent="0.25">
      <c r="A41" s="9" t="s">
        <v>207</v>
      </c>
      <c r="B41" s="9"/>
      <c r="C41" s="9">
        <f>SUM(C37:C40)</f>
        <v>62</v>
      </c>
      <c r="D41" s="9">
        <f t="shared" ref="D41:F41" si="4">SUM(D37:D40)</f>
        <v>1140</v>
      </c>
      <c r="E41" s="9">
        <f t="shared" si="4"/>
        <v>491</v>
      </c>
      <c r="F41" s="9">
        <f t="shared" si="4"/>
        <v>649</v>
      </c>
      <c r="G41" s="10">
        <f t="shared" si="0"/>
        <v>0.43070175438596492</v>
      </c>
      <c r="H41" s="9"/>
      <c r="I41" s="9"/>
      <c r="J41" s="7" t="s">
        <v>258</v>
      </c>
    </row>
    <row r="42" spans="1:10" x14ac:dyDescent="0.25">
      <c r="A42" s="7" t="s">
        <v>97</v>
      </c>
      <c r="B42" s="7" t="s">
        <v>32</v>
      </c>
      <c r="C42" s="7">
        <v>28</v>
      </c>
      <c r="D42" s="7">
        <v>182</v>
      </c>
      <c r="E42" s="7">
        <v>10</v>
      </c>
      <c r="F42" s="7">
        <v>172</v>
      </c>
      <c r="G42" s="8">
        <f t="shared" si="0"/>
        <v>5.4945054945054944E-2</v>
      </c>
      <c r="H42" s="7" t="s">
        <v>160</v>
      </c>
      <c r="I42" s="7" t="s">
        <v>161</v>
      </c>
      <c r="J42" s="7" t="s">
        <v>258</v>
      </c>
    </row>
    <row r="43" spans="1:10" x14ac:dyDescent="0.25">
      <c r="A43" s="7" t="s">
        <v>98</v>
      </c>
      <c r="B43" s="7" t="s">
        <v>30</v>
      </c>
      <c r="C43" s="7">
        <v>26</v>
      </c>
      <c r="D43" s="7">
        <v>180</v>
      </c>
      <c r="E43" s="7">
        <v>4</v>
      </c>
      <c r="F43" s="7">
        <v>176</v>
      </c>
      <c r="G43" s="8">
        <f t="shared" si="0"/>
        <v>2.2222222222222223E-2</v>
      </c>
      <c r="H43" s="7" t="s">
        <v>160</v>
      </c>
      <c r="I43" s="7" t="s">
        <v>161</v>
      </c>
      <c r="J43" s="7" t="s">
        <v>258</v>
      </c>
    </row>
    <row r="44" spans="1:10" x14ac:dyDescent="0.25">
      <c r="A44" s="7" t="s">
        <v>99</v>
      </c>
      <c r="B44" s="7" t="s">
        <v>27</v>
      </c>
      <c r="C44" s="7">
        <v>23</v>
      </c>
      <c r="D44" s="7">
        <v>59</v>
      </c>
      <c r="E44" s="7">
        <v>2</v>
      </c>
      <c r="F44" s="7">
        <v>57</v>
      </c>
      <c r="G44" s="8">
        <f t="shared" si="0"/>
        <v>3.3898305084745763E-2</v>
      </c>
      <c r="H44" s="7" t="s">
        <v>160</v>
      </c>
      <c r="I44" s="7" t="s">
        <v>161</v>
      </c>
      <c r="J44" s="7" t="s">
        <v>258</v>
      </c>
    </row>
    <row r="45" spans="1:10" x14ac:dyDescent="0.25">
      <c r="A45" s="7" t="s">
        <v>100</v>
      </c>
      <c r="B45" s="7" t="s">
        <v>35</v>
      </c>
      <c r="C45" s="7">
        <v>31</v>
      </c>
      <c r="D45" s="7">
        <v>228</v>
      </c>
      <c r="E45" s="7">
        <v>32</v>
      </c>
      <c r="F45" s="7">
        <v>196</v>
      </c>
      <c r="G45" s="8">
        <f t="shared" si="0"/>
        <v>0.14035087719298245</v>
      </c>
      <c r="H45" s="7" t="s">
        <v>160</v>
      </c>
      <c r="I45" s="7" t="s">
        <v>161</v>
      </c>
      <c r="J45" s="7" t="s">
        <v>258</v>
      </c>
    </row>
    <row r="46" spans="1:10" x14ac:dyDescent="0.25">
      <c r="A46" s="7" t="s">
        <v>101</v>
      </c>
      <c r="B46" s="7" t="s">
        <v>31</v>
      </c>
      <c r="C46" s="7">
        <v>27</v>
      </c>
      <c r="D46" s="7">
        <v>6</v>
      </c>
      <c r="E46" s="7">
        <v>2</v>
      </c>
      <c r="F46" s="7">
        <v>4</v>
      </c>
      <c r="G46" s="8">
        <f t="shared" si="0"/>
        <v>0.33333333333333331</v>
      </c>
      <c r="H46" s="7" t="s">
        <v>160</v>
      </c>
      <c r="I46" s="7" t="s">
        <v>161</v>
      </c>
      <c r="J46" s="7" t="s">
        <v>258</v>
      </c>
    </row>
    <row r="47" spans="1:10" x14ac:dyDescent="0.25">
      <c r="A47" s="7" t="s">
        <v>102</v>
      </c>
      <c r="B47" s="7" t="s">
        <v>24</v>
      </c>
      <c r="C47" s="7">
        <v>20</v>
      </c>
      <c r="D47" s="7">
        <v>150</v>
      </c>
      <c r="E47" s="7">
        <v>17</v>
      </c>
      <c r="F47" s="7">
        <v>133</v>
      </c>
      <c r="G47" s="8">
        <f t="shared" si="0"/>
        <v>0.11333333333333333</v>
      </c>
      <c r="H47" s="7" t="s">
        <v>160</v>
      </c>
      <c r="I47" s="7" t="s">
        <v>161</v>
      </c>
      <c r="J47" s="7" t="s">
        <v>258</v>
      </c>
    </row>
    <row r="48" spans="1:10" x14ac:dyDescent="0.25">
      <c r="A48" s="7" t="s">
        <v>103</v>
      </c>
      <c r="B48" s="7" t="s">
        <v>33</v>
      </c>
      <c r="C48" s="7">
        <v>29</v>
      </c>
      <c r="D48" s="7">
        <v>291</v>
      </c>
      <c r="E48" s="7">
        <v>77</v>
      </c>
      <c r="F48" s="7">
        <v>214</v>
      </c>
      <c r="G48" s="8">
        <f t="shared" si="0"/>
        <v>0.26460481099656358</v>
      </c>
      <c r="H48" s="7" t="s">
        <v>160</v>
      </c>
      <c r="I48" s="7" t="s">
        <v>161</v>
      </c>
      <c r="J48" s="7" t="s">
        <v>258</v>
      </c>
    </row>
    <row r="49" spans="1:10" x14ac:dyDescent="0.25">
      <c r="A49" s="7" t="s">
        <v>104</v>
      </c>
      <c r="B49" s="7" t="s">
        <v>28</v>
      </c>
      <c r="C49" s="7">
        <v>24</v>
      </c>
      <c r="D49" s="7">
        <v>321</v>
      </c>
      <c r="E49" s="7">
        <v>39</v>
      </c>
      <c r="F49" s="7">
        <v>282</v>
      </c>
      <c r="G49" s="8">
        <f t="shared" si="0"/>
        <v>0.12149532710280374</v>
      </c>
      <c r="H49" s="7" t="s">
        <v>160</v>
      </c>
      <c r="I49" s="7" t="s">
        <v>161</v>
      </c>
      <c r="J49" s="7" t="s">
        <v>258</v>
      </c>
    </row>
    <row r="50" spans="1:10" x14ac:dyDescent="0.25">
      <c r="A50" s="7" t="s">
        <v>105</v>
      </c>
      <c r="B50" s="7" t="s">
        <v>25</v>
      </c>
      <c r="C50" s="7">
        <v>21</v>
      </c>
      <c r="D50" s="7">
        <v>146</v>
      </c>
      <c r="E50" s="7">
        <v>6</v>
      </c>
      <c r="F50" s="7">
        <v>140</v>
      </c>
      <c r="G50" s="8">
        <f t="shared" si="0"/>
        <v>4.1095890410958902E-2</v>
      </c>
      <c r="H50" s="7" t="s">
        <v>160</v>
      </c>
      <c r="I50" s="7" t="s">
        <v>161</v>
      </c>
      <c r="J50" s="7" t="s">
        <v>258</v>
      </c>
    </row>
    <row r="51" spans="1:10" x14ac:dyDescent="0.25">
      <c r="A51" s="7" t="s">
        <v>106</v>
      </c>
      <c r="B51" s="7" t="s">
        <v>26</v>
      </c>
      <c r="C51" s="7">
        <v>22</v>
      </c>
      <c r="D51" s="7">
        <v>281</v>
      </c>
      <c r="E51" s="7">
        <v>5</v>
      </c>
      <c r="F51" s="7">
        <v>276</v>
      </c>
      <c r="G51" s="8">
        <f t="shared" si="0"/>
        <v>1.7793594306049824E-2</v>
      </c>
      <c r="H51" s="7" t="s">
        <v>160</v>
      </c>
      <c r="I51" s="7" t="s">
        <v>161</v>
      </c>
      <c r="J51" s="7" t="s">
        <v>258</v>
      </c>
    </row>
    <row r="52" spans="1:10" x14ac:dyDescent="0.25">
      <c r="A52" s="7" t="s">
        <v>107</v>
      </c>
      <c r="B52" s="7" t="s">
        <v>34</v>
      </c>
      <c r="C52" s="7">
        <v>30</v>
      </c>
      <c r="D52" s="7">
        <v>329</v>
      </c>
      <c r="E52" s="7">
        <v>3</v>
      </c>
      <c r="F52" s="7">
        <v>326</v>
      </c>
      <c r="G52" s="8">
        <f t="shared" si="0"/>
        <v>9.11854103343465E-3</v>
      </c>
      <c r="H52" s="7" t="s">
        <v>160</v>
      </c>
      <c r="I52" s="7" t="s">
        <v>161</v>
      </c>
      <c r="J52" s="7" t="s">
        <v>258</v>
      </c>
    </row>
    <row r="53" spans="1:10" x14ac:dyDescent="0.25">
      <c r="A53" s="7" t="s">
        <v>108</v>
      </c>
      <c r="B53" s="7" t="s">
        <v>22</v>
      </c>
      <c r="C53" s="7">
        <v>18</v>
      </c>
      <c r="D53" s="7">
        <v>376</v>
      </c>
      <c r="E53" s="7">
        <v>6</v>
      </c>
      <c r="F53" s="7">
        <v>370</v>
      </c>
      <c r="G53" s="8">
        <f t="shared" si="0"/>
        <v>1.5957446808510637E-2</v>
      </c>
      <c r="H53" s="7" t="s">
        <v>160</v>
      </c>
      <c r="I53" s="7" t="s">
        <v>161</v>
      </c>
      <c r="J53" s="7" t="s">
        <v>258</v>
      </c>
    </row>
    <row r="54" spans="1:10" x14ac:dyDescent="0.25">
      <c r="A54" s="7" t="s">
        <v>109</v>
      </c>
      <c r="B54" s="7" t="s">
        <v>29</v>
      </c>
      <c r="C54" s="7">
        <v>25</v>
      </c>
      <c r="D54" s="7">
        <v>311</v>
      </c>
      <c r="E54" s="7">
        <v>25</v>
      </c>
      <c r="F54" s="7">
        <v>286</v>
      </c>
      <c r="G54" s="8">
        <f t="shared" si="0"/>
        <v>8.0385852090032156E-2</v>
      </c>
      <c r="H54" s="7" t="s">
        <v>160</v>
      </c>
      <c r="I54" s="7" t="s">
        <v>161</v>
      </c>
      <c r="J54" s="7" t="s">
        <v>258</v>
      </c>
    </row>
    <row r="55" spans="1:10" x14ac:dyDescent="0.25">
      <c r="A55" s="7" t="s">
        <v>110</v>
      </c>
      <c r="B55" s="7" t="s">
        <v>23</v>
      </c>
      <c r="C55" s="7">
        <v>19</v>
      </c>
      <c r="D55" s="7">
        <v>728</v>
      </c>
      <c r="E55" s="7">
        <v>19</v>
      </c>
      <c r="F55" s="7">
        <v>709</v>
      </c>
      <c r="G55" s="8">
        <f t="shared" si="0"/>
        <v>2.60989010989011E-2</v>
      </c>
      <c r="H55" s="7" t="s">
        <v>160</v>
      </c>
      <c r="I55" s="7" t="s">
        <v>161</v>
      </c>
      <c r="J55" s="7" t="s">
        <v>258</v>
      </c>
    </row>
    <row r="56" spans="1:10" x14ac:dyDescent="0.25">
      <c r="A56" s="9" t="s">
        <v>160</v>
      </c>
      <c r="B56" s="9"/>
      <c r="C56" s="9">
        <f>SUM(C42:C55)</f>
        <v>343</v>
      </c>
      <c r="D56" s="9">
        <f t="shared" ref="D56:F56" si="5">SUM(D42:D55)</f>
        <v>3588</v>
      </c>
      <c r="E56" s="9">
        <f t="shared" si="5"/>
        <v>247</v>
      </c>
      <c r="F56" s="9">
        <f t="shared" si="5"/>
        <v>3341</v>
      </c>
      <c r="G56" s="10">
        <f t="shared" si="0"/>
        <v>6.8840579710144928E-2</v>
      </c>
      <c r="H56" s="9"/>
      <c r="I56" s="9"/>
      <c r="J56" s="7" t="s">
        <v>258</v>
      </c>
    </row>
    <row r="57" spans="1:10" x14ac:dyDescent="0.25">
      <c r="A57" s="7" t="s">
        <v>192</v>
      </c>
      <c r="B57" s="7" t="s">
        <v>16</v>
      </c>
      <c r="C57" s="7">
        <v>12</v>
      </c>
      <c r="D57" s="7">
        <v>416</v>
      </c>
      <c r="E57" s="7">
        <v>16</v>
      </c>
      <c r="F57" s="7">
        <v>400</v>
      </c>
      <c r="G57" s="8">
        <f t="shared" si="0"/>
        <v>3.8461538461538464E-2</v>
      </c>
      <c r="H57" s="7" t="s">
        <v>165</v>
      </c>
      <c r="I57" s="7" t="s">
        <v>164</v>
      </c>
      <c r="J57" s="7" t="s">
        <v>258</v>
      </c>
    </row>
    <row r="58" spans="1:10" x14ac:dyDescent="0.25">
      <c r="A58" s="7" t="s">
        <v>193</v>
      </c>
      <c r="B58" s="7" t="s">
        <v>8</v>
      </c>
      <c r="C58" s="7">
        <v>4</v>
      </c>
      <c r="D58" s="7">
        <v>209</v>
      </c>
      <c r="E58" s="7">
        <v>9</v>
      </c>
      <c r="F58" s="7">
        <v>200</v>
      </c>
      <c r="G58" s="8">
        <f t="shared" si="0"/>
        <v>4.3062200956937802E-2</v>
      </c>
      <c r="H58" s="7" t="s">
        <v>167</v>
      </c>
      <c r="I58" s="7" t="s">
        <v>166</v>
      </c>
      <c r="J58" s="7" t="s">
        <v>258</v>
      </c>
    </row>
    <row r="59" spans="1:10" x14ac:dyDescent="0.25">
      <c r="A59" s="7" t="s">
        <v>204</v>
      </c>
      <c r="B59" s="7" t="s">
        <v>5</v>
      </c>
      <c r="C59" s="7">
        <v>1</v>
      </c>
      <c r="D59" s="7">
        <v>413</v>
      </c>
      <c r="E59" s="7">
        <v>13</v>
      </c>
      <c r="F59" s="7">
        <v>400</v>
      </c>
      <c r="G59" s="8">
        <f t="shared" si="0"/>
        <v>3.1476997578692496E-2</v>
      </c>
      <c r="H59" s="7" t="s">
        <v>169</v>
      </c>
      <c r="I59" s="7" t="s">
        <v>168</v>
      </c>
      <c r="J59" s="7" t="s">
        <v>258</v>
      </c>
    </row>
    <row r="60" spans="1:10" x14ac:dyDescent="0.25">
      <c r="A60" s="7" t="s">
        <v>205</v>
      </c>
      <c r="B60" s="7" t="s">
        <v>14</v>
      </c>
      <c r="C60" s="7">
        <v>10</v>
      </c>
      <c r="D60" s="7">
        <v>206</v>
      </c>
      <c r="E60" s="7">
        <v>6</v>
      </c>
      <c r="F60" s="7">
        <v>200</v>
      </c>
      <c r="G60" s="8">
        <f t="shared" si="0"/>
        <v>2.9126213592233011E-2</v>
      </c>
      <c r="H60" s="7" t="s">
        <v>171</v>
      </c>
      <c r="I60" s="7" t="s">
        <v>170</v>
      </c>
      <c r="J60" s="7" t="s">
        <v>258</v>
      </c>
    </row>
    <row r="61" spans="1:10" x14ac:dyDescent="0.25">
      <c r="A61" s="7" t="s">
        <v>194</v>
      </c>
      <c r="B61" s="7" t="s">
        <v>13</v>
      </c>
      <c r="C61" s="7">
        <v>9</v>
      </c>
      <c r="D61" s="7">
        <v>412</v>
      </c>
      <c r="E61" s="7">
        <v>12</v>
      </c>
      <c r="F61" s="7">
        <v>400</v>
      </c>
      <c r="G61" s="8">
        <f t="shared" si="0"/>
        <v>2.9126213592233011E-2</v>
      </c>
      <c r="H61" s="7" t="s">
        <v>173</v>
      </c>
      <c r="I61" s="7" t="s">
        <v>172</v>
      </c>
      <c r="J61" s="7" t="s">
        <v>258</v>
      </c>
    </row>
    <row r="62" spans="1:10" x14ac:dyDescent="0.25">
      <c r="A62" s="7" t="s">
        <v>195</v>
      </c>
      <c r="B62" s="7" t="s">
        <v>12</v>
      </c>
      <c r="C62" s="7">
        <v>8</v>
      </c>
      <c r="D62" s="7">
        <v>832</v>
      </c>
      <c r="E62" s="7">
        <v>32</v>
      </c>
      <c r="F62" s="7">
        <v>800</v>
      </c>
      <c r="G62" s="8">
        <f t="shared" si="0"/>
        <v>3.8461538461538464E-2</v>
      </c>
      <c r="H62" s="7" t="s">
        <v>175</v>
      </c>
      <c r="I62" s="7" t="s">
        <v>174</v>
      </c>
      <c r="J62" s="7" t="s">
        <v>258</v>
      </c>
    </row>
    <row r="63" spans="1:10" x14ac:dyDescent="0.25">
      <c r="A63" s="7" t="s">
        <v>196</v>
      </c>
      <c r="B63" s="7" t="s">
        <v>6</v>
      </c>
      <c r="C63" s="7">
        <v>2</v>
      </c>
      <c r="D63" s="7">
        <v>209</v>
      </c>
      <c r="E63" s="7">
        <v>9</v>
      </c>
      <c r="F63" s="7">
        <v>200</v>
      </c>
      <c r="G63" s="8">
        <f t="shared" si="0"/>
        <v>4.3062200956937802E-2</v>
      </c>
      <c r="H63" s="7" t="s">
        <v>177</v>
      </c>
      <c r="I63" s="7" t="s">
        <v>176</v>
      </c>
      <c r="J63" s="7" t="s">
        <v>258</v>
      </c>
    </row>
    <row r="64" spans="1:10" x14ac:dyDescent="0.25">
      <c r="A64" s="7" t="s">
        <v>197</v>
      </c>
      <c r="B64" s="7" t="s">
        <v>7</v>
      </c>
      <c r="C64" s="7">
        <v>3</v>
      </c>
      <c r="D64" s="7">
        <v>623</v>
      </c>
      <c r="E64" s="7">
        <v>23</v>
      </c>
      <c r="F64" s="7">
        <v>600</v>
      </c>
      <c r="G64" s="8">
        <f t="shared" si="0"/>
        <v>3.691813804173355E-2</v>
      </c>
      <c r="H64" s="7" t="s">
        <v>179</v>
      </c>
      <c r="I64" s="7" t="s">
        <v>178</v>
      </c>
      <c r="J64" s="7" t="s">
        <v>258</v>
      </c>
    </row>
    <row r="65" spans="1:10" x14ac:dyDescent="0.25">
      <c r="A65" s="7" t="s">
        <v>199</v>
      </c>
      <c r="B65" s="7" t="s">
        <v>17</v>
      </c>
      <c r="C65" s="7">
        <v>13</v>
      </c>
      <c r="D65" s="7">
        <v>413</v>
      </c>
      <c r="E65" s="7">
        <v>13</v>
      </c>
      <c r="F65" s="7">
        <v>400</v>
      </c>
      <c r="G65" s="8">
        <f t="shared" si="0"/>
        <v>3.1476997578692496E-2</v>
      </c>
      <c r="H65" s="7" t="s">
        <v>181</v>
      </c>
      <c r="I65" s="7" t="s">
        <v>180</v>
      </c>
      <c r="J65" s="7" t="s">
        <v>258</v>
      </c>
    </row>
    <row r="66" spans="1:10" x14ac:dyDescent="0.25">
      <c r="A66" s="7" t="s">
        <v>198</v>
      </c>
      <c r="B66" s="7" t="s">
        <v>9</v>
      </c>
      <c r="C66" s="7">
        <v>5</v>
      </c>
      <c r="D66" s="7">
        <v>1675</v>
      </c>
      <c r="E66" s="7">
        <v>75</v>
      </c>
      <c r="F66" s="7">
        <v>1600</v>
      </c>
      <c r="G66" s="8">
        <f t="shared" si="0"/>
        <v>4.4776119402985072E-2</v>
      </c>
      <c r="H66" s="7" t="s">
        <v>183</v>
      </c>
      <c r="I66" s="7" t="s">
        <v>182</v>
      </c>
      <c r="J66" s="7" t="s">
        <v>258</v>
      </c>
    </row>
    <row r="67" spans="1:10" x14ac:dyDescent="0.25">
      <c r="A67" s="7" t="s">
        <v>200</v>
      </c>
      <c r="B67" s="7" t="s">
        <v>11</v>
      </c>
      <c r="C67" s="7">
        <v>7</v>
      </c>
      <c r="D67" s="7">
        <v>209</v>
      </c>
      <c r="E67" s="7">
        <v>9</v>
      </c>
      <c r="F67" s="7">
        <v>200</v>
      </c>
      <c r="G67" s="8">
        <f t="shared" ref="G67:G71" si="6">E67/D67</f>
        <v>4.3062200956937802E-2</v>
      </c>
      <c r="H67" s="7" t="s">
        <v>185</v>
      </c>
      <c r="I67" s="7" t="s">
        <v>184</v>
      </c>
      <c r="J67" s="7" t="s">
        <v>258</v>
      </c>
    </row>
    <row r="68" spans="1:10" x14ac:dyDescent="0.25">
      <c r="A68" s="7" t="s">
        <v>201</v>
      </c>
      <c r="B68" s="7" t="s">
        <v>15</v>
      </c>
      <c r="C68" s="7">
        <v>11</v>
      </c>
      <c r="D68" s="7">
        <v>414</v>
      </c>
      <c r="E68" s="7">
        <v>14</v>
      </c>
      <c r="F68" s="7">
        <v>400</v>
      </c>
      <c r="G68" s="8">
        <f t="shared" si="6"/>
        <v>3.3816425120772944E-2</v>
      </c>
      <c r="H68" s="7" t="s">
        <v>187</v>
      </c>
      <c r="I68" s="7" t="s">
        <v>186</v>
      </c>
      <c r="J68" s="7" t="s">
        <v>258</v>
      </c>
    </row>
    <row r="69" spans="1:10" x14ac:dyDescent="0.25">
      <c r="A69" s="7" t="s">
        <v>202</v>
      </c>
      <c r="B69" s="7" t="s">
        <v>10</v>
      </c>
      <c r="C69" s="7">
        <v>6</v>
      </c>
      <c r="D69" s="7">
        <v>418</v>
      </c>
      <c r="E69" s="7">
        <v>18</v>
      </c>
      <c r="F69" s="7">
        <v>400</v>
      </c>
      <c r="G69" s="8">
        <f t="shared" si="6"/>
        <v>4.3062200956937802E-2</v>
      </c>
      <c r="H69" s="7" t="s">
        <v>189</v>
      </c>
      <c r="I69" s="7" t="s">
        <v>188</v>
      </c>
      <c r="J69" s="7" t="s">
        <v>258</v>
      </c>
    </row>
    <row r="70" spans="1:10" x14ac:dyDescent="0.25">
      <c r="A70" s="7" t="s">
        <v>203</v>
      </c>
      <c r="B70" s="7" t="s">
        <v>4</v>
      </c>
      <c r="C70" s="7">
        <v>0</v>
      </c>
      <c r="D70" s="7">
        <v>1043</v>
      </c>
      <c r="E70" s="7">
        <v>43</v>
      </c>
      <c r="F70" s="7">
        <v>1000</v>
      </c>
      <c r="G70" s="8">
        <f t="shared" si="6"/>
        <v>4.1227229146692232E-2</v>
      </c>
      <c r="H70" s="7" t="s">
        <v>191</v>
      </c>
      <c r="I70" s="7" t="s">
        <v>190</v>
      </c>
      <c r="J70" s="7" t="s">
        <v>258</v>
      </c>
    </row>
    <row r="71" spans="1:10" x14ac:dyDescent="0.25">
      <c r="A71" s="9" t="s">
        <v>206</v>
      </c>
      <c r="B71" s="9"/>
      <c r="C71" s="9">
        <f>SUM(C57:C70)</f>
        <v>91</v>
      </c>
      <c r="D71" s="9">
        <f t="shared" ref="D71:F71" si="7">SUM(D57:D70)</f>
        <v>7492</v>
      </c>
      <c r="E71" s="9">
        <f t="shared" si="7"/>
        <v>292</v>
      </c>
      <c r="F71" s="9">
        <f t="shared" si="7"/>
        <v>7200</v>
      </c>
      <c r="G71" s="10">
        <f t="shared" si="6"/>
        <v>3.8974906567004808E-2</v>
      </c>
      <c r="H71" s="9" t="s">
        <v>162</v>
      </c>
      <c r="I71" s="9" t="s">
        <v>163</v>
      </c>
      <c r="J71" s="7" t="s">
        <v>258</v>
      </c>
    </row>
    <row r="72" spans="1:10" x14ac:dyDescent="0.25">
      <c r="A72" s="4"/>
      <c r="C72" s="4"/>
      <c r="D72" s="4"/>
      <c r="E72" s="4"/>
      <c r="F72" s="4"/>
      <c r="G72" s="8"/>
      <c r="H72" s="4"/>
      <c r="J72" s="7" t="s">
        <v>258</v>
      </c>
    </row>
    <row r="73" spans="1:10" x14ac:dyDescent="0.25">
      <c r="A73" s="9" t="s">
        <v>116</v>
      </c>
      <c r="B73" s="9"/>
      <c r="C73" s="9" t="s">
        <v>0</v>
      </c>
      <c r="D73" s="9" t="s">
        <v>1</v>
      </c>
      <c r="E73" s="9" t="s">
        <v>2</v>
      </c>
      <c r="F73" s="9" t="s">
        <v>3</v>
      </c>
      <c r="G73" s="9"/>
      <c r="H73" s="9" t="s">
        <v>117</v>
      </c>
      <c r="I73" s="9" t="s">
        <v>154</v>
      </c>
      <c r="J73" s="7" t="s">
        <v>258</v>
      </c>
    </row>
    <row r="74" spans="1:10" x14ac:dyDescent="0.25">
      <c r="A74" s="4" t="str">
        <f t="shared" ref="A74:A102" si="8">_xlfn.XLOOKUP($B74,$B$2:$B$70,A$2:A$70)</f>
        <v>ACEInhibitors</v>
      </c>
      <c r="B74" s="4" t="s">
        <v>48</v>
      </c>
      <c r="C74" s="4">
        <f t="shared" ref="C74:H89" si="9">_xlfn.XLOOKUP($B74,$B$2:$B$70,C$2:C$70)</f>
        <v>44</v>
      </c>
      <c r="D74" s="4">
        <f t="shared" si="9"/>
        <v>2214</v>
      </c>
      <c r="E74" s="4">
        <f t="shared" si="9"/>
        <v>167</v>
      </c>
      <c r="F74" s="4">
        <f t="shared" si="9"/>
        <v>2047</v>
      </c>
      <c r="G74" s="11">
        <f t="shared" si="9"/>
        <v>7.5429087624209579E-2</v>
      </c>
      <c r="H74" s="4" t="str">
        <f t="shared" si="9"/>
        <v>Reducing Workload in Systematic Review Preparation Using Automated Citation Classification</v>
      </c>
      <c r="J74" s="7" t="s">
        <v>258</v>
      </c>
    </row>
    <row r="75" spans="1:10" x14ac:dyDescent="0.25">
      <c r="A75" s="4" t="str">
        <f t="shared" si="8"/>
        <v>ADHD</v>
      </c>
      <c r="B75" s="4" t="s">
        <v>54</v>
      </c>
      <c r="C75" s="4">
        <f t="shared" si="9"/>
        <v>50</v>
      </c>
      <c r="D75" s="4">
        <f t="shared" si="9"/>
        <v>781</v>
      </c>
      <c r="E75" s="4">
        <f t="shared" si="9"/>
        <v>80</v>
      </c>
      <c r="F75" s="4">
        <f t="shared" si="9"/>
        <v>701</v>
      </c>
      <c r="G75" s="11">
        <f t="shared" si="9"/>
        <v>0.10243277848911651</v>
      </c>
      <c r="H75" s="4" t="str">
        <f t="shared" si="9"/>
        <v>Reducing Workload in Systematic Review Preparation Using Automated Citation Classification</v>
      </c>
      <c r="J75" s="7" t="s">
        <v>258</v>
      </c>
    </row>
    <row r="76" spans="1:10" x14ac:dyDescent="0.25">
      <c r="A76" s="4" t="str">
        <f t="shared" si="8"/>
        <v>Antihistamines</v>
      </c>
      <c r="B76" t="s">
        <v>51</v>
      </c>
      <c r="C76" s="4">
        <f t="shared" si="9"/>
        <v>47</v>
      </c>
      <c r="D76" s="4">
        <f t="shared" si="9"/>
        <v>277</v>
      </c>
      <c r="E76" s="4">
        <f t="shared" si="9"/>
        <v>87</v>
      </c>
      <c r="F76" s="4">
        <f t="shared" si="9"/>
        <v>190</v>
      </c>
      <c r="G76" s="11">
        <f t="shared" si="9"/>
        <v>0.3140794223826715</v>
      </c>
      <c r="H76" s="4" t="str">
        <f t="shared" si="9"/>
        <v>Reducing Workload in Systematic Review Preparation Using Automated Citation Classification</v>
      </c>
      <c r="J76" s="7" t="s">
        <v>258</v>
      </c>
    </row>
    <row r="77" spans="1:10" x14ac:dyDescent="0.25">
      <c r="A77" s="4" t="str">
        <f t="shared" si="8"/>
        <v>Wilson disease [2]</v>
      </c>
      <c r="B77" t="s">
        <v>37</v>
      </c>
      <c r="C77" s="4">
        <f t="shared" si="9"/>
        <v>33</v>
      </c>
      <c r="D77" s="4">
        <f t="shared" si="9"/>
        <v>2358</v>
      </c>
      <c r="E77" s="4">
        <f t="shared" si="9"/>
        <v>161</v>
      </c>
      <c r="F77" s="4">
        <f t="shared" si="9"/>
        <v>2197</v>
      </c>
      <c r="G77" s="11">
        <f t="shared" si="9"/>
        <v>6.8278201865988125E-2</v>
      </c>
      <c r="H77" s="4" t="str">
        <f t="shared" si="9"/>
        <v>Comparative effectiveness of common therapies for Wilson disease: A systematic review and meta-analysis of controlled studies</v>
      </c>
      <c r="J77" s="7" t="s">
        <v>258</v>
      </c>
    </row>
    <row r="78" spans="1:10" x14ac:dyDescent="0.25">
      <c r="A78" s="4" t="str">
        <f t="shared" si="8"/>
        <v>AtypicalAntipsychotics</v>
      </c>
      <c r="B78" t="s">
        <v>62</v>
      </c>
      <c r="C78" s="4">
        <f t="shared" si="9"/>
        <v>58</v>
      </c>
      <c r="D78" s="4">
        <f t="shared" si="9"/>
        <v>999</v>
      </c>
      <c r="E78" s="4">
        <f t="shared" si="9"/>
        <v>329</v>
      </c>
      <c r="F78" s="4">
        <f t="shared" si="9"/>
        <v>670</v>
      </c>
      <c r="G78" s="11">
        <f t="shared" si="9"/>
        <v>0.32932932932932935</v>
      </c>
      <c r="H78" s="4" t="str">
        <f t="shared" si="9"/>
        <v>Reducing Workload in Systematic Review Preparation Using Automated Citation Classification</v>
      </c>
      <c r="J78" s="7" t="s">
        <v>258</v>
      </c>
    </row>
    <row r="79" spans="1:10" x14ac:dyDescent="0.25">
      <c r="A79" s="4" t="str">
        <f t="shared" si="8"/>
        <v>Animal Model of Depression [3]</v>
      </c>
      <c r="B79" t="s">
        <v>36</v>
      </c>
      <c r="C79" s="4">
        <f t="shared" si="9"/>
        <v>32</v>
      </c>
      <c r="D79" s="4">
        <f t="shared" si="9"/>
        <v>1599</v>
      </c>
      <c r="E79" s="4">
        <f t="shared" si="9"/>
        <v>251</v>
      </c>
      <c r="F79" s="4">
        <f t="shared" si="9"/>
        <v>1348</v>
      </c>
      <c r="G79" s="11">
        <f t="shared" si="9"/>
        <v>0.15697310819262039</v>
      </c>
      <c r="H79" s="4" t="str">
        <f t="shared" si="9"/>
        <v>Machine learning algorithms for systematic review: reducing workload in a preclinical review of animal studies and reducing human screening error</v>
      </c>
      <c r="J79" s="7" t="s">
        <v>258</v>
      </c>
    </row>
    <row r="80" spans="1:10" x14ac:dyDescent="0.25">
      <c r="A80" s="4" t="str">
        <f t="shared" si="8"/>
        <v>BetaBlockers</v>
      </c>
      <c r="B80" t="s">
        <v>59</v>
      </c>
      <c r="C80" s="4">
        <f t="shared" si="9"/>
        <v>55</v>
      </c>
      <c r="D80" s="4">
        <f t="shared" si="9"/>
        <v>1819</v>
      </c>
      <c r="E80" s="4">
        <f t="shared" si="9"/>
        <v>266</v>
      </c>
      <c r="F80" s="4">
        <f t="shared" si="9"/>
        <v>1553</v>
      </c>
      <c r="G80" s="11">
        <f t="shared" si="9"/>
        <v>0.1462341946124244</v>
      </c>
      <c r="H80" s="4" t="str">
        <f t="shared" si="9"/>
        <v>Reducing Workload in Systematic Review Preparation Using Automated Citation Classification</v>
      </c>
      <c r="J80" s="7" t="s">
        <v>258</v>
      </c>
    </row>
    <row r="81" spans="1:10" x14ac:dyDescent="0.25">
      <c r="A81" s="4" t="str">
        <f t="shared" si="8"/>
        <v>BPA</v>
      </c>
      <c r="B81" t="s">
        <v>64</v>
      </c>
      <c r="C81" s="4">
        <f t="shared" si="9"/>
        <v>60</v>
      </c>
      <c r="D81" s="4">
        <f t="shared" si="9"/>
        <v>7093</v>
      </c>
      <c r="E81" s="4">
        <f t="shared" si="9"/>
        <v>102</v>
      </c>
      <c r="F81" s="4">
        <f t="shared" si="9"/>
        <v>6991</v>
      </c>
      <c r="G81" s="11">
        <f t="shared" si="9"/>
        <v>1.4380375017623008E-2</v>
      </c>
      <c r="H81" s="4" t="str">
        <f t="shared" si="9"/>
        <v>SWIFT-Review: a text-mining workbench for systematic review</v>
      </c>
      <c r="J81" s="7" t="s">
        <v>258</v>
      </c>
    </row>
    <row r="82" spans="1:10" x14ac:dyDescent="0.25">
      <c r="A82" s="4" t="str">
        <f t="shared" si="8"/>
        <v>CalciumChannelBlockers</v>
      </c>
      <c r="B82" t="s">
        <v>53</v>
      </c>
      <c r="C82" s="4">
        <f t="shared" si="9"/>
        <v>49</v>
      </c>
      <c r="D82" s="4">
        <f t="shared" si="9"/>
        <v>1069</v>
      </c>
      <c r="E82" s="4">
        <f t="shared" si="9"/>
        <v>246</v>
      </c>
      <c r="F82" s="4">
        <f t="shared" si="9"/>
        <v>823</v>
      </c>
      <c r="G82" s="11">
        <f t="shared" si="9"/>
        <v>0.23012160898035547</v>
      </c>
      <c r="H82" s="4" t="str">
        <f t="shared" si="9"/>
        <v>Reducing Workload in Systematic Review Preparation Using Automated Citation Classification</v>
      </c>
      <c r="J82" s="7" t="s">
        <v>258</v>
      </c>
    </row>
    <row r="83" spans="1:10" x14ac:dyDescent="0.25">
      <c r="A83" s="4" t="str">
        <f t="shared" si="8"/>
        <v>Cereals</v>
      </c>
      <c r="B83" t="s">
        <v>18</v>
      </c>
      <c r="C83" s="4">
        <f t="shared" si="9"/>
        <v>14</v>
      </c>
      <c r="D83" s="4">
        <f t="shared" si="9"/>
        <v>674</v>
      </c>
      <c r="E83" s="4">
        <f t="shared" si="9"/>
        <v>292</v>
      </c>
      <c r="F83" s="4">
        <f t="shared" si="9"/>
        <v>382</v>
      </c>
      <c r="G83" s="11">
        <f t="shared" si="9"/>
        <v>0.43323442136498519</v>
      </c>
      <c r="H83" s="4" t="str">
        <f t="shared" si="9"/>
        <v>Automatic classification of literature in systematic reviews on food safety using machine learning</v>
      </c>
      <c r="J83" s="7" t="s">
        <v>258</v>
      </c>
    </row>
    <row r="84" spans="1:10" x14ac:dyDescent="0.25">
      <c r="A84" s="4" t="str">
        <f t="shared" si="8"/>
        <v>Cereals Future set</v>
      </c>
      <c r="B84" t="s">
        <v>21</v>
      </c>
      <c r="C84" s="4">
        <f t="shared" si="9"/>
        <v>17</v>
      </c>
      <c r="D84" s="4">
        <f t="shared" si="9"/>
        <v>147</v>
      </c>
      <c r="E84" s="4">
        <f t="shared" si="9"/>
        <v>71</v>
      </c>
      <c r="F84" s="4">
        <f t="shared" si="9"/>
        <v>76</v>
      </c>
      <c r="G84" s="11">
        <f t="shared" si="9"/>
        <v>0.48299319727891155</v>
      </c>
      <c r="H84" s="4" t="str">
        <f t="shared" si="9"/>
        <v>Automatic classification of literature in systematic reviews on food safety using machine learning</v>
      </c>
      <c r="J84" s="7" t="s">
        <v>258</v>
      </c>
    </row>
    <row r="85" spans="1:10" x14ac:dyDescent="0.25">
      <c r="A85" s="4" t="str">
        <f t="shared" si="8"/>
        <v>Estrogens</v>
      </c>
      <c r="B85" t="s">
        <v>58</v>
      </c>
      <c r="C85" s="4">
        <f t="shared" si="9"/>
        <v>54</v>
      </c>
      <c r="D85" s="4">
        <f t="shared" si="9"/>
        <v>337</v>
      </c>
      <c r="E85" s="4">
        <f t="shared" si="9"/>
        <v>77</v>
      </c>
      <c r="F85" s="4">
        <f t="shared" si="9"/>
        <v>260</v>
      </c>
      <c r="G85" s="11">
        <f t="shared" si="9"/>
        <v>0.228486646884273</v>
      </c>
      <c r="H85" s="4" t="str">
        <f t="shared" si="9"/>
        <v>Reducing Workload in Systematic Review Preparation Using Automated Citation Classification</v>
      </c>
      <c r="J85" s="7" t="s">
        <v>258</v>
      </c>
    </row>
    <row r="86" spans="1:10" x14ac:dyDescent="0.25">
      <c r="A86" s="4" t="str">
        <f t="shared" si="8"/>
        <v>Software Fault Prediction [17]</v>
      </c>
      <c r="B86" t="s">
        <v>38</v>
      </c>
      <c r="C86" s="4">
        <f t="shared" si="9"/>
        <v>34</v>
      </c>
      <c r="D86" s="4">
        <f t="shared" si="9"/>
        <v>8911</v>
      </c>
      <c r="E86" s="4">
        <f t="shared" si="9"/>
        <v>104</v>
      </c>
      <c r="F86" s="4">
        <f t="shared" si="9"/>
        <v>8807</v>
      </c>
      <c r="G86" s="11">
        <f t="shared" si="9"/>
        <v>1.1670968465940972E-2</v>
      </c>
      <c r="H86" s="4" t="str">
        <f t="shared" si="9"/>
        <v>A Systematic Literature Review on Fault Prediction Performance in Software Engineering</v>
      </c>
      <c r="J86" s="7" t="s">
        <v>258</v>
      </c>
    </row>
    <row r="87" spans="1:10" x14ac:dyDescent="0.25">
      <c r="A87" s="4" t="str">
        <f t="shared" si="8"/>
        <v>Virus Metagenomics (citar)</v>
      </c>
      <c r="B87" t="s">
        <v>41</v>
      </c>
      <c r="C87" s="4">
        <f t="shared" si="9"/>
        <v>37</v>
      </c>
      <c r="D87" s="4">
        <f t="shared" si="9"/>
        <v>2305</v>
      </c>
      <c r="E87" s="4">
        <f t="shared" si="9"/>
        <v>114</v>
      </c>
      <c r="F87" s="4">
        <f t="shared" si="9"/>
        <v>2191</v>
      </c>
      <c r="G87" s="11">
        <f t="shared" si="9"/>
        <v>4.9457700650759218E-2</v>
      </c>
      <c r="H87" s="4" t="str">
        <f t="shared" si="9"/>
        <v>Virus Metagenomics in Farm Animals: A Systematic Review</v>
      </c>
      <c r="J87" s="7" t="s">
        <v>258</v>
      </c>
    </row>
    <row r="88" spans="1:10" x14ac:dyDescent="0.25">
      <c r="A88" s="4" t="str">
        <f t="shared" si="8"/>
        <v>Leafy Greens</v>
      </c>
      <c r="B88" t="s">
        <v>19</v>
      </c>
      <c r="C88" s="4">
        <f t="shared" si="9"/>
        <v>15</v>
      </c>
      <c r="D88" s="4">
        <f t="shared" si="9"/>
        <v>224</v>
      </c>
      <c r="E88" s="4">
        <f t="shared" si="9"/>
        <v>66</v>
      </c>
      <c r="F88" s="4">
        <f t="shared" si="9"/>
        <v>158</v>
      </c>
      <c r="G88" s="11">
        <f t="shared" si="9"/>
        <v>0.29464285714285715</v>
      </c>
      <c r="H88" s="4" t="str">
        <f t="shared" si="9"/>
        <v>Automatic classification of literature in systematic reviews on food safety using machine learning</v>
      </c>
      <c r="J88" s="7" t="s">
        <v>258</v>
      </c>
    </row>
    <row r="89" spans="1:10" x14ac:dyDescent="0.25">
      <c r="A89" s="4" t="str">
        <f t="shared" si="8"/>
        <v>Nudging (citar)</v>
      </c>
      <c r="B89" t="s">
        <v>46</v>
      </c>
      <c r="C89" s="4">
        <f t="shared" si="9"/>
        <v>42</v>
      </c>
      <c r="D89" s="4">
        <f t="shared" si="9"/>
        <v>1850</v>
      </c>
      <c r="E89" s="4">
        <f t="shared" si="9"/>
        <v>383</v>
      </c>
      <c r="F89" s="4">
        <f t="shared" si="9"/>
        <v>1467</v>
      </c>
      <c r="G89" s="11">
        <f t="shared" si="9"/>
        <v>0.20702702702702702</v>
      </c>
      <c r="H89" s="4" t="str">
        <f t="shared" si="9"/>
        <v>Nudging healthcare professionals towards evidence-based medicine: A systematic scoping review</v>
      </c>
      <c r="J89" s="7" t="s">
        <v>258</v>
      </c>
    </row>
    <row r="90" spans="1:10" x14ac:dyDescent="0.25">
      <c r="A90" s="4" t="str">
        <f t="shared" si="8"/>
        <v>Neuropain</v>
      </c>
      <c r="B90" t="s">
        <v>66</v>
      </c>
      <c r="C90" s="4">
        <f t="shared" ref="C90:H102" si="10">_xlfn.XLOOKUP($B90,$B$2:$B$70,C$2:C$70)</f>
        <v>62</v>
      </c>
      <c r="D90" s="4">
        <f t="shared" si="10"/>
        <v>29202</v>
      </c>
      <c r="E90" s="4">
        <f t="shared" si="10"/>
        <v>5009</v>
      </c>
      <c r="F90" s="4">
        <f t="shared" si="10"/>
        <v>24193</v>
      </c>
      <c r="G90" s="11">
        <f t="shared" si="10"/>
        <v>0.17152934730497912</v>
      </c>
      <c r="H90" s="4" t="str">
        <f t="shared" si="10"/>
        <v>SWIFT-Review: a text-mining workbench for systematic review</v>
      </c>
      <c r="J90" s="7" t="s">
        <v>258</v>
      </c>
    </row>
    <row r="91" spans="1:10" x14ac:dyDescent="0.25">
      <c r="A91" s="4" t="str">
        <f t="shared" si="8"/>
        <v>NSAIDS</v>
      </c>
      <c r="B91" t="s">
        <v>50</v>
      </c>
      <c r="C91" s="4">
        <f t="shared" si="10"/>
        <v>46</v>
      </c>
      <c r="D91" s="4">
        <f t="shared" si="10"/>
        <v>348</v>
      </c>
      <c r="E91" s="4">
        <f t="shared" si="10"/>
        <v>81</v>
      </c>
      <c r="F91" s="4">
        <f t="shared" si="10"/>
        <v>267</v>
      </c>
      <c r="G91" s="11">
        <f t="shared" si="10"/>
        <v>0.23275862068965517</v>
      </c>
      <c r="H91" s="4" t="str">
        <f t="shared" si="10"/>
        <v>Reducing Workload in Systematic Review Preparation Using Automated Citation Classification</v>
      </c>
      <c r="J91" s="7" t="s">
        <v>258</v>
      </c>
    </row>
    <row r="92" spans="1:10" x14ac:dyDescent="0.25">
      <c r="A92" s="4" t="str">
        <f t="shared" si="8"/>
        <v>OralHypoglycemics</v>
      </c>
      <c r="B92" t="s">
        <v>52</v>
      </c>
      <c r="C92" s="4">
        <f t="shared" si="10"/>
        <v>48</v>
      </c>
      <c r="D92" s="4">
        <f t="shared" si="10"/>
        <v>462</v>
      </c>
      <c r="E92" s="4">
        <f t="shared" si="10"/>
        <v>134</v>
      </c>
      <c r="F92" s="4">
        <f t="shared" si="10"/>
        <v>328</v>
      </c>
      <c r="G92" s="11">
        <f t="shared" si="10"/>
        <v>0.29004329004329005</v>
      </c>
      <c r="H92" s="4" t="str">
        <f t="shared" si="10"/>
        <v>Reducing Workload in Systematic Review Preparation Using Automated Citation Classification</v>
      </c>
      <c r="J92" s="7" t="s">
        <v>258</v>
      </c>
    </row>
    <row r="93" spans="1:10" x14ac:dyDescent="0.25">
      <c r="A93" s="4" t="str">
        <f t="shared" si="8"/>
        <v>Post intensive care treatment</v>
      </c>
      <c r="B93" t="s">
        <v>33</v>
      </c>
      <c r="C93" s="4">
        <f t="shared" si="10"/>
        <v>29</v>
      </c>
      <c r="D93" s="4">
        <f t="shared" si="10"/>
        <v>291</v>
      </c>
      <c r="E93" s="4">
        <f t="shared" si="10"/>
        <v>77</v>
      </c>
      <c r="F93" s="4">
        <f t="shared" si="10"/>
        <v>214</v>
      </c>
      <c r="G93" s="11">
        <f t="shared" si="10"/>
        <v>0.26460481099656358</v>
      </c>
      <c r="H93" s="4" t="str">
        <f t="shared" si="10"/>
        <v>Medical Guidelines Dutch Association Medical Specialists</v>
      </c>
      <c r="J93" s="7" t="s">
        <v>258</v>
      </c>
    </row>
    <row r="94" spans="1:10" x14ac:dyDescent="0.25">
      <c r="A94" s="4" t="str">
        <f t="shared" si="8"/>
        <v>ProtonPumpInhibitors</v>
      </c>
      <c r="B94" t="s">
        <v>61</v>
      </c>
      <c r="C94" s="4">
        <f t="shared" si="10"/>
        <v>57</v>
      </c>
      <c r="D94" s="4">
        <f t="shared" si="10"/>
        <v>1171</v>
      </c>
      <c r="E94" s="4">
        <f t="shared" si="10"/>
        <v>220</v>
      </c>
      <c r="F94" s="4">
        <f t="shared" si="10"/>
        <v>951</v>
      </c>
      <c r="G94" s="11">
        <f t="shared" si="10"/>
        <v>0.18787361229718189</v>
      </c>
      <c r="H94" s="4" t="str">
        <f t="shared" si="10"/>
        <v>Reducing Workload in Systematic Review Preparation Using Automated Citation Classification</v>
      </c>
      <c r="J94" s="7" t="s">
        <v>258</v>
      </c>
    </row>
    <row r="95" spans="1:10" x14ac:dyDescent="0.25">
      <c r="A95" s="4" t="str">
        <f t="shared" si="8"/>
        <v>Rheumatoid</v>
      </c>
      <c r="B95" t="s">
        <v>9</v>
      </c>
      <c r="C95" s="4">
        <f t="shared" si="10"/>
        <v>5</v>
      </c>
      <c r="D95" s="4">
        <f t="shared" si="10"/>
        <v>1675</v>
      </c>
      <c r="E95" s="4">
        <f t="shared" si="10"/>
        <v>75</v>
      </c>
      <c r="F95" s="4">
        <f t="shared" si="10"/>
        <v>1600</v>
      </c>
      <c r="G95" s="11">
        <f t="shared" si="10"/>
        <v>4.4776119402985072E-2</v>
      </c>
      <c r="H95" s="4" t="str">
        <f t="shared" si="10"/>
        <v xml:space="preserve">Biologic therapies in rheumatoid arthritis and the risk of opportunistic infections: a meta-analysis. </v>
      </c>
      <c r="J95" s="7" t="s">
        <v>258</v>
      </c>
    </row>
    <row r="96" spans="1:10" x14ac:dyDescent="0.25">
      <c r="A96" s="4" t="str">
        <f t="shared" si="8"/>
        <v>Statins</v>
      </c>
      <c r="B96" t="s">
        <v>55</v>
      </c>
      <c r="C96" s="4">
        <f t="shared" si="10"/>
        <v>51</v>
      </c>
      <c r="D96" s="4">
        <f t="shared" si="10"/>
        <v>2659</v>
      </c>
      <c r="E96" s="4">
        <f t="shared" si="10"/>
        <v>150</v>
      </c>
      <c r="F96" s="4">
        <f t="shared" si="10"/>
        <v>2509</v>
      </c>
      <c r="G96" s="11">
        <f t="shared" si="10"/>
        <v>5.6412185031966905E-2</v>
      </c>
      <c r="H96" s="4" t="str">
        <f t="shared" si="10"/>
        <v>Reducing Workload in Systematic Review Preparation Using Automated Citation Classification</v>
      </c>
      <c r="J96" s="7" t="s">
        <v>258</v>
      </c>
    </row>
    <row r="97" spans="1:10" x14ac:dyDescent="0.25">
      <c r="A97" s="4" t="str">
        <f t="shared" si="8"/>
        <v>Transgenerational</v>
      </c>
      <c r="B97" t="s">
        <v>67</v>
      </c>
      <c r="C97" s="4">
        <f t="shared" si="10"/>
        <v>63</v>
      </c>
      <c r="D97" s="4">
        <f t="shared" si="10"/>
        <v>46147</v>
      </c>
      <c r="E97" s="4">
        <f t="shared" si="10"/>
        <v>606</v>
      </c>
      <c r="F97" s="4">
        <f t="shared" si="10"/>
        <v>45541</v>
      </c>
      <c r="G97" s="11">
        <f t="shared" si="10"/>
        <v>1.3131947905605998E-2</v>
      </c>
      <c r="H97" s="4" t="str">
        <f t="shared" si="10"/>
        <v>SWIFT-Review: a text-mining workbench for systematic review</v>
      </c>
      <c r="J97" s="7" t="s">
        <v>258</v>
      </c>
    </row>
    <row r="98" spans="1:10" x14ac:dyDescent="0.25">
      <c r="A98" s="4" t="str">
        <f t="shared" si="8"/>
        <v>Triptans</v>
      </c>
      <c r="B98" t="s">
        <v>57</v>
      </c>
      <c r="C98" s="4">
        <f t="shared" si="10"/>
        <v>53</v>
      </c>
      <c r="D98" s="4">
        <f t="shared" si="10"/>
        <v>573</v>
      </c>
      <c r="E98" s="4">
        <f t="shared" si="10"/>
        <v>200</v>
      </c>
      <c r="F98" s="4">
        <f t="shared" si="10"/>
        <v>373</v>
      </c>
      <c r="G98" s="11">
        <f t="shared" si="10"/>
        <v>0.34904013961605584</v>
      </c>
      <c r="H98" s="4" t="str">
        <f t="shared" si="10"/>
        <v>Reducing Workload in Systematic Review Preparation Using Automated Citation Classification</v>
      </c>
      <c r="J98" s="7" t="s">
        <v>258</v>
      </c>
    </row>
    <row r="99" spans="1:10" x14ac:dyDescent="0.25">
      <c r="A99" s="4" t="str">
        <f t="shared" si="8"/>
        <v>UrinaryIncontinence</v>
      </c>
      <c r="B99" t="s">
        <v>60</v>
      </c>
      <c r="C99" s="4">
        <f t="shared" si="10"/>
        <v>56</v>
      </c>
      <c r="D99" s="4">
        <f t="shared" si="10"/>
        <v>271</v>
      </c>
      <c r="E99" s="4">
        <f t="shared" si="10"/>
        <v>65</v>
      </c>
      <c r="F99" s="4">
        <f t="shared" si="10"/>
        <v>206</v>
      </c>
      <c r="G99" s="11">
        <f t="shared" si="10"/>
        <v>0.23985239852398524</v>
      </c>
      <c r="H99" s="4" t="str">
        <f t="shared" si="10"/>
        <v>Reducing Workload in Systematic Review Preparation Using Automated Citation Classification</v>
      </c>
      <c r="J99" s="7" t="s">
        <v>258</v>
      </c>
    </row>
    <row r="100" spans="1:10" x14ac:dyDescent="0.25">
      <c r="A100" s="4" t="str">
        <f t="shared" si="8"/>
        <v>PTSD Trajectories (citar)</v>
      </c>
      <c r="B100" t="s">
        <v>42</v>
      </c>
      <c r="C100" s="4">
        <f t="shared" si="10"/>
        <v>38</v>
      </c>
      <c r="D100" s="4">
        <f t="shared" si="10"/>
        <v>5425</v>
      </c>
      <c r="E100" s="4">
        <f t="shared" si="10"/>
        <v>359</v>
      </c>
      <c r="F100" s="4">
        <f t="shared" si="10"/>
        <v>5066</v>
      </c>
      <c r="G100" s="11">
        <f t="shared" si="10"/>
        <v>6.6175115207373278E-2</v>
      </c>
      <c r="H100" s="4" t="str">
        <f t="shared" si="10"/>
        <v>The GRoLTS-Checklist: Guidelines for Reporting on Latent Trajectory Studies</v>
      </c>
      <c r="J100" s="7" t="s">
        <v>258</v>
      </c>
    </row>
    <row r="101" spans="1:10" x14ac:dyDescent="0.25">
      <c r="A101" s="4" t="str">
        <f t="shared" si="8"/>
        <v>Anxiety-Related Disorders (citar)</v>
      </c>
      <c r="B101" t="s">
        <v>40</v>
      </c>
      <c r="C101" s="4">
        <f t="shared" si="10"/>
        <v>36</v>
      </c>
      <c r="D101" s="4">
        <f t="shared" si="10"/>
        <v>10515</v>
      </c>
      <c r="E101" s="4">
        <f t="shared" si="10"/>
        <v>770</v>
      </c>
      <c r="F101" s="4">
        <f t="shared" si="10"/>
        <v>9745</v>
      </c>
      <c r="G101" s="11">
        <f t="shared" si="10"/>
        <v>7.3228720874940562E-2</v>
      </c>
      <c r="H101" s="4" t="str">
        <f t="shared" si="10"/>
        <v>Long-term Outcomes of Cognitive Behavioral Therapy for Anxiety-Related Disorders. A Systematic Review and Meta-analysis</v>
      </c>
      <c r="J101" s="7" t="s">
        <v>258</v>
      </c>
    </row>
    <row r="102" spans="1:10" x14ac:dyDescent="0.25">
      <c r="A102" s="4" t="str">
        <f t="shared" si="8"/>
        <v>Software Defect Detection[17]</v>
      </c>
      <c r="B102" t="s">
        <v>44</v>
      </c>
      <c r="C102" s="4">
        <f t="shared" si="10"/>
        <v>40</v>
      </c>
      <c r="D102" s="4">
        <f t="shared" si="10"/>
        <v>7002</v>
      </c>
      <c r="E102" s="4">
        <f t="shared" si="10"/>
        <v>62</v>
      </c>
      <c r="F102" s="4">
        <f t="shared" si="10"/>
        <v>6940</v>
      </c>
      <c r="G102" s="11">
        <f t="shared" si="10"/>
        <v>8.8546129677235068E-3</v>
      </c>
      <c r="H102" s="4" t="str">
        <f t="shared" si="10"/>
        <v>A Systematic Literature Review of Software Defect Prediction: Research Trends, Datasets, Methods and Frameworks</v>
      </c>
      <c r="J102" s="7" t="s">
        <v>258</v>
      </c>
    </row>
    <row r="103" spans="1:10" x14ac:dyDescent="0.25">
      <c r="A103" s="9" t="s">
        <v>255</v>
      </c>
      <c r="B103" s="9"/>
      <c r="C103" s="9">
        <f>SUM(C74:C102)</f>
        <v>1225</v>
      </c>
      <c r="D103" s="9">
        <f t="shared" ref="D103:F103" si="11">SUM(D74:D102)</f>
        <v>138398</v>
      </c>
      <c r="E103" s="9">
        <f t="shared" si="11"/>
        <v>10604</v>
      </c>
      <c r="F103" s="9">
        <f t="shared" si="11"/>
        <v>127794</v>
      </c>
      <c r="G103" s="10">
        <f t="shared" ref="G103" si="12">E103/D103</f>
        <v>7.6619604329542332E-2</v>
      </c>
      <c r="H103" s="9"/>
      <c r="I103" s="9"/>
      <c r="J103" s="7" t="s">
        <v>258</v>
      </c>
    </row>
    <row r="104" spans="1:10" x14ac:dyDescent="0.25">
      <c r="A104" s="4" t="str">
        <f>_xlfn.XLOOKUP($B104,$B$2:$B$70,A$2:A$70)</f>
        <v>Distal radius fractures approach</v>
      </c>
      <c r="B104" s="4" t="s">
        <v>32</v>
      </c>
      <c r="C104" s="4">
        <f>_xlfn.XLOOKUP($B104,$B$2:$B$70,C$2:C$70)</f>
        <v>28</v>
      </c>
      <c r="D104" s="4">
        <f>_xlfn.XLOOKUP($B104,$B$2:$B$70,D$2:D$70)</f>
        <v>182</v>
      </c>
      <c r="E104" s="4">
        <f>_xlfn.XLOOKUP($B104,$B$2:$B$70,E$2:E$70)</f>
        <v>10</v>
      </c>
      <c r="F104" s="4">
        <f>_xlfn.XLOOKUP($B104,$B$2:$B$70,F$2:F$70)</f>
        <v>172</v>
      </c>
      <c r="G104" s="11">
        <f>_xlfn.XLOOKUP($B104,$B$2:$B$70,G$2:G$70)</f>
        <v>5.4945054945054944E-2</v>
      </c>
      <c r="H104" s="4" t="str">
        <f>_xlfn.XLOOKUP($B104,$B$2:$B$70,H$2:H$70)</f>
        <v>Medical Guidelines Dutch Association Medical Specialists</v>
      </c>
      <c r="J104" s="7" t="s">
        <v>258</v>
      </c>
    </row>
    <row r="105" spans="1:10" x14ac:dyDescent="0.25">
      <c r="A105" s="4" t="str">
        <f>_xlfn.XLOOKUP($B105,$B$2:$B$70,A$2:A$70)</f>
        <v>Hallux valgus prognostic</v>
      </c>
      <c r="B105" t="s">
        <v>27</v>
      </c>
      <c r="C105" s="4">
        <f>_xlfn.XLOOKUP($B105,$B$2:$B$70,C$2:C$70)</f>
        <v>23</v>
      </c>
      <c r="D105" s="4">
        <f>_xlfn.XLOOKUP($B105,$B$2:$B$70,D$2:D$70)</f>
        <v>59</v>
      </c>
      <c r="E105" s="4">
        <f>_xlfn.XLOOKUP($B105,$B$2:$B$70,E$2:E$70)</f>
        <v>2</v>
      </c>
      <c r="F105" s="4">
        <f>_xlfn.XLOOKUP($B105,$B$2:$B$70,F$2:F$70)</f>
        <v>57</v>
      </c>
      <c r="G105" s="11">
        <f>_xlfn.XLOOKUP($B105,$B$2:$B$70,G$2:G$70)</f>
        <v>3.3898305084745763E-2</v>
      </c>
      <c r="H105" s="4" t="str">
        <f>_xlfn.XLOOKUP($B105,$B$2:$B$70,H$2:H$70)</f>
        <v>Medical Guidelines Dutch Association Medical Specialists</v>
      </c>
      <c r="J105" s="7" t="s">
        <v>258</v>
      </c>
    </row>
    <row r="106" spans="1:10" x14ac:dyDescent="0.25">
      <c r="A106" s="4" t="str">
        <f>_xlfn.XLOOKUP($B106,$B$2:$B$70,A$2:A$70)</f>
        <v>Head and neck cancer imaging</v>
      </c>
      <c r="B106" t="s">
        <v>31</v>
      </c>
      <c r="C106" s="4">
        <f>_xlfn.XLOOKUP($B106,$B$2:$B$70,C$2:C$70)</f>
        <v>27</v>
      </c>
      <c r="D106" s="4">
        <f>_xlfn.XLOOKUP($B106,$B$2:$B$70,D$2:D$70)</f>
        <v>6</v>
      </c>
      <c r="E106" s="4">
        <f>_xlfn.XLOOKUP($B106,$B$2:$B$70,E$2:E$70)</f>
        <v>2</v>
      </c>
      <c r="F106" s="4">
        <f>_xlfn.XLOOKUP($B106,$B$2:$B$70,F$2:F$70)</f>
        <v>4</v>
      </c>
      <c r="G106" s="11">
        <f>_xlfn.XLOOKUP($B106,$B$2:$B$70,G$2:G$70)</f>
        <v>0.33333333333333331</v>
      </c>
      <c r="H106" s="4" t="str">
        <f>_xlfn.XLOOKUP($B106,$B$2:$B$70,H$2:H$70)</f>
        <v>Medical Guidelines Dutch Association Medical Specialists</v>
      </c>
      <c r="J106" s="7" t="s">
        <v>258</v>
      </c>
    </row>
    <row r="107" spans="1:10" x14ac:dyDescent="0.25">
      <c r="A107" s="4" t="str">
        <f>_xlfn.XLOOKUP($B107,$B$2:$B$70,A$2:A$70)</f>
        <v>Obstetric emergency training</v>
      </c>
      <c r="B107" t="s">
        <v>24</v>
      </c>
      <c r="C107" s="4">
        <f>_xlfn.XLOOKUP($B107,$B$2:$B$70,C$2:C$70)</f>
        <v>20</v>
      </c>
      <c r="D107" s="4">
        <f>_xlfn.XLOOKUP($B107,$B$2:$B$70,D$2:D$70)</f>
        <v>150</v>
      </c>
      <c r="E107" s="4">
        <f>_xlfn.XLOOKUP($B107,$B$2:$B$70,E$2:E$70)</f>
        <v>17</v>
      </c>
      <c r="F107" s="4">
        <f>_xlfn.XLOOKUP($B107,$B$2:$B$70,F$2:F$70)</f>
        <v>133</v>
      </c>
      <c r="G107" s="11">
        <f>_xlfn.XLOOKUP($B107,$B$2:$B$70,G$2:G$70)</f>
        <v>0.11333333333333333</v>
      </c>
      <c r="H107" s="4" t="str">
        <f>_xlfn.XLOOKUP($B107,$B$2:$B$70,H$2:H$70)</f>
        <v>Medical Guidelines Dutch Association Medical Specialists</v>
      </c>
      <c r="J107" s="7" t="s">
        <v>258</v>
      </c>
    </row>
    <row r="108" spans="1:10" x14ac:dyDescent="0.25">
      <c r="A108" s="4" t="str">
        <f>_xlfn.XLOOKUP($B108,$B$2:$B$70,A$2:A$70)</f>
        <v>Pregnancy medication</v>
      </c>
      <c r="B108" t="s">
        <v>28</v>
      </c>
      <c r="C108" s="4">
        <f>_xlfn.XLOOKUP($B108,$B$2:$B$70,C$2:C$70)</f>
        <v>24</v>
      </c>
      <c r="D108" s="4">
        <f>_xlfn.XLOOKUP($B108,$B$2:$B$70,D$2:D$70)</f>
        <v>321</v>
      </c>
      <c r="E108" s="4">
        <f>_xlfn.XLOOKUP($B108,$B$2:$B$70,E$2:E$70)</f>
        <v>39</v>
      </c>
      <c r="F108" s="4">
        <f>_xlfn.XLOOKUP($B108,$B$2:$B$70,F$2:F$70)</f>
        <v>282</v>
      </c>
      <c r="G108" s="11">
        <f>_xlfn.XLOOKUP($B108,$B$2:$B$70,G$2:G$70)</f>
        <v>0.12149532710280374</v>
      </c>
      <c r="H108" s="4" t="str">
        <f>_xlfn.XLOOKUP($B108,$B$2:$B$70,H$2:H$70)</f>
        <v>Medical Guidelines Dutch Association Medical Specialists</v>
      </c>
      <c r="J108" s="7" t="s">
        <v>258</v>
      </c>
    </row>
    <row r="109" spans="1:10" x14ac:dyDescent="0.25">
      <c r="A109" s="4" t="str">
        <f>_xlfn.XLOOKUP($B109,$B$2:$B$70,A$2:A$70)</f>
        <v>Shoulderdystocia positioning</v>
      </c>
      <c r="B109" t="s">
        <v>25</v>
      </c>
      <c r="C109" s="4">
        <f>_xlfn.XLOOKUP($B109,$B$2:$B$70,C$2:C$70)</f>
        <v>21</v>
      </c>
      <c r="D109" s="4">
        <f>_xlfn.XLOOKUP($B109,$B$2:$B$70,D$2:D$70)</f>
        <v>146</v>
      </c>
      <c r="E109" s="4">
        <f>_xlfn.XLOOKUP($B109,$B$2:$B$70,E$2:E$70)</f>
        <v>6</v>
      </c>
      <c r="F109" s="4">
        <f>_xlfn.XLOOKUP($B109,$B$2:$B$70,F$2:F$70)</f>
        <v>140</v>
      </c>
      <c r="G109" s="11">
        <f>_xlfn.XLOOKUP($B109,$B$2:$B$70,G$2:G$70)</f>
        <v>4.1095890410958902E-2</v>
      </c>
      <c r="H109" s="4" t="str">
        <f>_xlfn.XLOOKUP($B109,$B$2:$B$70,H$2:H$70)</f>
        <v>Medical Guidelines Dutch Association Medical Specialists</v>
      </c>
      <c r="J109" s="7" t="s">
        <v>258</v>
      </c>
    </row>
    <row r="110" spans="1:10" x14ac:dyDescent="0.25">
      <c r="A110" s="4" t="str">
        <f>_xlfn.XLOOKUP($B110,$B$2:$B$70,A$2:A$70)</f>
        <v>Shoulderdystocia recurrence</v>
      </c>
      <c r="B110" t="s">
        <v>26</v>
      </c>
      <c r="C110" s="4">
        <f>_xlfn.XLOOKUP($B110,$B$2:$B$70,C$2:C$70)</f>
        <v>22</v>
      </c>
      <c r="D110" s="4">
        <f>_xlfn.XLOOKUP($B110,$B$2:$B$70,D$2:D$70)</f>
        <v>281</v>
      </c>
      <c r="E110" s="4">
        <f>_xlfn.XLOOKUP($B110,$B$2:$B$70,E$2:E$70)</f>
        <v>5</v>
      </c>
      <c r="F110" s="4">
        <f>_xlfn.XLOOKUP($B110,$B$2:$B$70,F$2:F$70)</f>
        <v>276</v>
      </c>
      <c r="G110" s="11">
        <f>_xlfn.XLOOKUP($B110,$B$2:$B$70,G$2:G$70)</f>
        <v>1.7793594306049824E-2</v>
      </c>
      <c r="H110" s="4" t="str">
        <f>_xlfn.XLOOKUP($B110,$B$2:$B$70,H$2:H$70)</f>
        <v>Medical Guidelines Dutch Association Medical Specialists</v>
      </c>
      <c r="J110" s="7" t="s">
        <v>258</v>
      </c>
    </row>
    <row r="111" spans="1:10" x14ac:dyDescent="0.25">
      <c r="A111" s="4" t="str">
        <f>_xlfn.XLOOKUP($B111,$B$2:$B$70,A$2:A$70)</f>
        <v>Atorvastatin</v>
      </c>
      <c r="B111" t="s">
        <v>16</v>
      </c>
      <c r="C111" s="4">
        <f>_xlfn.XLOOKUP($B111,$B$2:$B$70,C$2:C$70)</f>
        <v>12</v>
      </c>
      <c r="D111" s="4">
        <f>_xlfn.XLOOKUP($B111,$B$2:$B$70,D$2:D$70)</f>
        <v>416</v>
      </c>
      <c r="E111" s="4">
        <f>_xlfn.XLOOKUP($B111,$B$2:$B$70,E$2:E$70)</f>
        <v>16</v>
      </c>
      <c r="F111" s="4">
        <f>_xlfn.XLOOKUP($B111,$B$2:$B$70,F$2:F$70)</f>
        <v>400</v>
      </c>
      <c r="G111" s="11">
        <f>_xlfn.XLOOKUP($B111,$B$2:$B$70,G$2:G$70)</f>
        <v>3.8461538461538464E-2</v>
      </c>
      <c r="H111" s="4" t="str">
        <f>_xlfn.XLOOKUP($B111,$B$2:$B$70,H$2:H$70)</f>
        <v>The preventive effect of atorvastatin on atrial fibrillation: a meta-analysis of randomized controlled trials.</v>
      </c>
      <c r="J111" s="7" t="s">
        <v>258</v>
      </c>
    </row>
    <row r="112" spans="1:10" x14ac:dyDescent="0.25">
      <c r="A112" s="4" t="str">
        <f>_xlfn.XLOOKUP($B112,$B$2:$B$70,A$2:A$70)</f>
        <v>Angiotensin</v>
      </c>
      <c r="B112" t="s">
        <v>11</v>
      </c>
      <c r="C112" s="4">
        <f>_xlfn.XLOOKUP($B112,$B$2:$B$70,C$2:C$70)</f>
        <v>7</v>
      </c>
      <c r="D112" s="4">
        <f>_xlfn.XLOOKUP($B112,$B$2:$B$70,D$2:D$70)</f>
        <v>209</v>
      </c>
      <c r="E112" s="4">
        <f>_xlfn.XLOOKUP($B112,$B$2:$B$70,E$2:E$70)</f>
        <v>9</v>
      </c>
      <c r="F112" s="4">
        <f>_xlfn.XLOOKUP($B112,$B$2:$B$70,F$2:F$70)</f>
        <v>200</v>
      </c>
      <c r="G112" s="11">
        <f>_xlfn.XLOOKUP($B112,$B$2:$B$70,G$2:G$70)</f>
        <v>4.3062200956937802E-2</v>
      </c>
      <c r="H112" s="4" t="str">
        <f>_xlfn.XLOOKUP($B112,$B$2:$B$70,H$2:H$70)</f>
        <v xml:space="preserve">Angiotensin converting enzyme (ACE) inhibitors versus angiotensin receptor blockers for primary hypertension. </v>
      </c>
      <c r="J112" s="7" t="s">
        <v>258</v>
      </c>
    </row>
    <row r="113" spans="1:10" x14ac:dyDescent="0.25">
      <c r="A113" s="4" t="str">
        <f>_xlfn.XLOOKUP($B113,$B$2:$B$70,A$2:A$70)</f>
        <v>Bivalirudin</v>
      </c>
      <c r="B113" t="s">
        <v>15</v>
      </c>
      <c r="C113" s="4">
        <f>_xlfn.XLOOKUP($B113,$B$2:$B$70,C$2:C$70)</f>
        <v>11</v>
      </c>
      <c r="D113" s="4">
        <f>_xlfn.XLOOKUP($B113,$B$2:$B$70,D$2:D$70)</f>
        <v>414</v>
      </c>
      <c r="E113" s="4">
        <f>_xlfn.XLOOKUP($B113,$B$2:$B$70,E$2:E$70)</f>
        <v>14</v>
      </c>
      <c r="F113" s="4">
        <f>_xlfn.XLOOKUP($B113,$B$2:$B$70,F$2:F$70)</f>
        <v>400</v>
      </c>
      <c r="G113" s="11">
        <f>_xlfn.XLOOKUP($B113,$B$2:$B$70,G$2:G$70)</f>
        <v>3.3816425120772944E-2</v>
      </c>
      <c r="H113" s="4" t="str">
        <f>_xlfn.XLOOKUP($B113,$B$2:$B$70,H$2:H$70)</f>
        <v xml:space="preserve">Bivalirudin versus heparin in patients planned for percutaneous coronary intervention: a meta-analysis of randomised controlled trials. </v>
      </c>
      <c r="J113" s="7" t="s">
        <v>258</v>
      </c>
    </row>
    <row r="114" spans="1:10" x14ac:dyDescent="0.25">
      <c r="A114" s="4" t="str">
        <f>_xlfn.XLOOKUP($B114,$B$2:$B$70,A$2:A$70)</f>
        <v>Anticoagulation</v>
      </c>
      <c r="B114" t="s">
        <v>10</v>
      </c>
      <c r="C114" s="4">
        <f>_xlfn.XLOOKUP($B114,$B$2:$B$70,C$2:C$70)</f>
        <v>6</v>
      </c>
      <c r="D114" s="4">
        <f>_xlfn.XLOOKUP($B114,$B$2:$B$70,D$2:D$70)</f>
        <v>418</v>
      </c>
      <c r="E114" s="4">
        <f>_xlfn.XLOOKUP($B114,$B$2:$B$70,E$2:E$70)</f>
        <v>18</v>
      </c>
      <c r="F114" s="4">
        <f>_xlfn.XLOOKUP($B114,$B$2:$B$70,F$2:F$70)</f>
        <v>400</v>
      </c>
      <c r="G114" s="11">
        <f>_xlfn.XLOOKUP($B114,$B$2:$B$70,G$2:G$70)</f>
        <v>4.3062200956937802E-2</v>
      </c>
      <c r="H114" s="4" t="str">
        <f>_xlfn.XLOOKUP($B114,$B$2:$B$70,H$2:H$70)</f>
        <v xml:space="preserve">Treatment discontinuations with new oral agents for long-term anticoagulation: insights from a meta-analysis of 18 randomized trials including 101,801 patients. </v>
      </c>
      <c r="J114" s="7" t="s">
        <v>258</v>
      </c>
    </row>
    <row r="115" spans="1:10" x14ac:dyDescent="0.25">
      <c r="A115" s="4" t="str">
        <f>_xlfn.XLOOKUP($B115,$B$2:$B$70,A$2:A$70)</f>
        <v>Tyrosine Kinase</v>
      </c>
      <c r="B115" t="s">
        <v>4</v>
      </c>
      <c r="C115" s="4">
        <f>_xlfn.XLOOKUP($B115,$B$2:$B$70,C$2:C$70)</f>
        <v>0</v>
      </c>
      <c r="D115" s="4">
        <f>_xlfn.XLOOKUP($B115,$B$2:$B$70,D$2:D$70)</f>
        <v>1043</v>
      </c>
      <c r="E115" s="4">
        <f>_xlfn.XLOOKUP($B115,$B$2:$B$70,E$2:E$70)</f>
        <v>43</v>
      </c>
      <c r="F115" s="4">
        <f>_xlfn.XLOOKUP($B115,$B$2:$B$70,F$2:F$70)</f>
        <v>1000</v>
      </c>
      <c r="G115" s="11">
        <f>_xlfn.XLOOKUP($B115,$B$2:$B$70,G$2:G$70)</f>
        <v>4.1227229146692232E-2</v>
      </c>
      <c r="H115" s="4" t="str">
        <f>_xlfn.XLOOKUP($B115,$B$2:$B$70,H$2:H$70)</f>
        <v xml:space="preserve">Safety and efficacy of addition of VEGFR and EGFR-family oral small-molecule tyrosine kinase inhibitors to cytotoxic chemotherapy in solid cancers: a systematic review and meta-analysis of randomized controlled trials. </v>
      </c>
      <c r="J115" s="7" t="s">
        <v>258</v>
      </c>
    </row>
    <row r="116" spans="1:10" x14ac:dyDescent="0.25">
      <c r="A116" s="4" t="str">
        <f>_xlfn.XLOOKUP($B116,$B$2:$B$70,A$2:A$70)</f>
        <v>Ustekinumab</v>
      </c>
      <c r="B116" t="s">
        <v>8</v>
      </c>
      <c r="C116" s="4">
        <f>_xlfn.XLOOKUP($B116,$B$2:$B$70,C$2:C$70)</f>
        <v>4</v>
      </c>
      <c r="D116" s="4">
        <f>_xlfn.XLOOKUP($B116,$B$2:$B$70,D$2:D$70)</f>
        <v>209</v>
      </c>
      <c r="E116" s="4">
        <f>_xlfn.XLOOKUP($B116,$B$2:$B$70,E$2:E$70)</f>
        <v>9</v>
      </c>
      <c r="F116" s="4">
        <f>_xlfn.XLOOKUP($B116,$B$2:$B$70,F$2:F$70)</f>
        <v>200</v>
      </c>
      <c r="G116" s="11">
        <f>_xlfn.XLOOKUP($B116,$B$2:$B$70,G$2:G$70)</f>
        <v>4.3062200956937802E-2</v>
      </c>
      <c r="H116" s="4" t="str">
        <f>_xlfn.XLOOKUP($B116,$B$2:$B$70,H$2:H$70)</f>
        <v>Systematic review and meta-analysis of ustekinumab for moderate to severe psoriasis.</v>
      </c>
      <c r="J116" s="7" t="s">
        <v>258</v>
      </c>
    </row>
    <row r="117" spans="1:10" x14ac:dyDescent="0.25">
      <c r="A117" s="4" t="str">
        <f>_xlfn.XLOOKUP($B117,$B$2:$B$70,A$2:A$70)</f>
        <v>Colorectal cancer</v>
      </c>
      <c r="B117" t="s">
        <v>5</v>
      </c>
      <c r="C117" s="4">
        <f>_xlfn.XLOOKUP($B117,$B$2:$B$70,C$2:C$70)</f>
        <v>1</v>
      </c>
      <c r="D117" s="4">
        <f>_xlfn.XLOOKUP($B117,$B$2:$B$70,D$2:D$70)</f>
        <v>413</v>
      </c>
      <c r="E117" s="4">
        <f>_xlfn.XLOOKUP($B117,$B$2:$B$70,E$2:E$70)</f>
        <v>13</v>
      </c>
      <c r="F117" s="4">
        <f>_xlfn.XLOOKUP($B117,$B$2:$B$70,F$2:F$70)</f>
        <v>400</v>
      </c>
      <c r="G117" s="11">
        <f>_xlfn.XLOOKUP($B117,$B$2:$B$70,G$2:G$70)</f>
        <v>3.1476997578692496E-2</v>
      </c>
      <c r="H117" s="4" t="str">
        <f>_xlfn.XLOOKUP($B117,$B$2:$B$70,H$2:H$70)</f>
        <v>The role of biological therapy in metastatic colorectal cancer after first-line treatment: a meta-analysis of randomised trials.</v>
      </c>
      <c r="J117" s="7" t="s">
        <v>258</v>
      </c>
    </row>
    <row r="118" spans="1:10" x14ac:dyDescent="0.25">
      <c r="A118" s="4" t="str">
        <f>_xlfn.XLOOKUP($B118,$B$2:$B$70,A$2:A$70)</f>
        <v>Gastric cancer</v>
      </c>
      <c r="B118" t="s">
        <v>14</v>
      </c>
      <c r="C118" s="4">
        <f>_xlfn.XLOOKUP($B118,$B$2:$B$70,C$2:C$70)</f>
        <v>10</v>
      </c>
      <c r="D118" s="4">
        <f>_xlfn.XLOOKUP($B118,$B$2:$B$70,D$2:D$70)</f>
        <v>206</v>
      </c>
      <c r="E118" s="4">
        <f>_xlfn.XLOOKUP($B118,$B$2:$B$70,E$2:E$70)</f>
        <v>6</v>
      </c>
      <c r="F118" s="4">
        <f>_xlfn.XLOOKUP($B118,$B$2:$B$70,F$2:F$70)</f>
        <v>200</v>
      </c>
      <c r="G118" s="11">
        <f>_xlfn.XLOOKUP($B118,$B$2:$B$70,G$2:G$70)</f>
        <v>2.9126213592233011E-2</v>
      </c>
      <c r="H118" s="4" t="str">
        <f>_xlfn.XLOOKUP($B118,$B$2:$B$70,H$2:H$70)</f>
        <v xml:space="preserve">S-1-based versus 5-FU-based chemotherapy as first-line treatment in advanced gastric cancer: a metaanalysis of randomized controlled trials. </v>
      </c>
      <c r="J118" s="7" t="s">
        <v>258</v>
      </c>
    </row>
    <row r="119" spans="1:10" x14ac:dyDescent="0.25">
      <c r="A119" s="4" t="str">
        <f>_xlfn.XLOOKUP($B119,$B$2:$B$70,A$2:A$70)</f>
        <v>Cetuximab</v>
      </c>
      <c r="B119" t="s">
        <v>13</v>
      </c>
      <c r="C119" s="4">
        <f>_xlfn.XLOOKUP($B119,$B$2:$B$70,C$2:C$70)</f>
        <v>9</v>
      </c>
      <c r="D119" s="4">
        <f>_xlfn.XLOOKUP($B119,$B$2:$B$70,D$2:D$70)</f>
        <v>412</v>
      </c>
      <c r="E119" s="4">
        <f>_xlfn.XLOOKUP($B119,$B$2:$B$70,E$2:E$70)</f>
        <v>12</v>
      </c>
      <c r="F119" s="4">
        <f>_xlfn.XLOOKUP($B119,$B$2:$B$70,F$2:F$70)</f>
        <v>400</v>
      </c>
      <c r="G119" s="11">
        <f>_xlfn.XLOOKUP($B119,$B$2:$B$70,G$2:G$70)</f>
        <v>2.9126213592233011E-2</v>
      </c>
      <c r="H119" s="4" t="str">
        <f>_xlfn.XLOOKUP($B119,$B$2:$B$70,H$2:H$70)</f>
        <v xml:space="preserve">Efficacy and toxicity of adding cetuximab to chemotherapy in the treatment of metastatic colorectal cancer: a meta-analysis from 12 randomized controlled trials. </v>
      </c>
      <c r="J119" s="7" t="s">
        <v>258</v>
      </c>
    </row>
    <row r="120" spans="1:10" x14ac:dyDescent="0.25">
      <c r="A120" s="4" t="str">
        <f>_xlfn.XLOOKUP($B120,$B$2:$B$70,A$2:A$70)</f>
        <v>Alzheimers</v>
      </c>
      <c r="B120" t="s">
        <v>12</v>
      </c>
      <c r="C120" s="4">
        <f>_xlfn.XLOOKUP($B120,$B$2:$B$70,C$2:C$70)</f>
        <v>8</v>
      </c>
      <c r="D120" s="4">
        <f>_xlfn.XLOOKUP($B120,$B$2:$B$70,D$2:D$70)</f>
        <v>832</v>
      </c>
      <c r="E120" s="4">
        <f>_xlfn.XLOOKUP($B120,$B$2:$B$70,E$2:E$70)</f>
        <v>32</v>
      </c>
      <c r="F120" s="4">
        <f>_xlfn.XLOOKUP($B120,$B$2:$B$70,F$2:F$70)</f>
        <v>800</v>
      </c>
      <c r="G120" s="11">
        <f>_xlfn.XLOOKUP($B120,$B$2:$B$70,G$2:G$70)</f>
        <v>3.8461538461538464E-2</v>
      </c>
      <c r="H120" s="4" t="str">
        <f>_xlfn.XLOOKUP($B120,$B$2:$B$70,H$2:H$70)</f>
        <v xml:space="preserve">Pharmacological treatment of neuropsychiatric symptoms in Alzheimer’s disease: a systematic review and meta-analysis. </v>
      </c>
      <c r="J120" s="7" t="s">
        <v>258</v>
      </c>
    </row>
    <row r="121" spans="1:10" x14ac:dyDescent="0.25">
      <c r="A121" s="4" t="str">
        <f>_xlfn.XLOOKUP($B121,$B$2:$B$70,A$2:A$70)</f>
        <v>Parkinsons</v>
      </c>
      <c r="B121" t="s">
        <v>6</v>
      </c>
      <c r="C121" s="4">
        <f>_xlfn.XLOOKUP($B121,$B$2:$B$70,C$2:C$70)</f>
        <v>2</v>
      </c>
      <c r="D121" s="4">
        <f>_xlfn.XLOOKUP($B121,$B$2:$B$70,D$2:D$70)</f>
        <v>209</v>
      </c>
      <c r="E121" s="4">
        <f>_xlfn.XLOOKUP($B121,$B$2:$B$70,E$2:E$70)</f>
        <v>9</v>
      </c>
      <c r="F121" s="4">
        <f>_xlfn.XLOOKUP($B121,$B$2:$B$70,F$2:F$70)</f>
        <v>200</v>
      </c>
      <c r="G121" s="11">
        <f>_xlfn.XLOOKUP($B121,$B$2:$B$70,G$2:G$70)</f>
        <v>4.3062200956937802E-2</v>
      </c>
      <c r="H121" s="4" t="str">
        <f>_xlfn.XLOOKUP($B121,$B$2:$B$70,H$2:H$70)</f>
        <v xml:space="preserve">Meta-analysis of the efficacy and safety of long-acting non-ergot dopamine agonists in Parkinson’s disease. </v>
      </c>
      <c r="J121" s="7" t="s">
        <v>258</v>
      </c>
    </row>
    <row r="122" spans="1:10" x14ac:dyDescent="0.25">
      <c r="A122" s="4" t="str">
        <f>_xlfn.XLOOKUP($B122,$B$2:$B$70,A$2:A$70)</f>
        <v>Metformin</v>
      </c>
      <c r="B122" t="s">
        <v>7</v>
      </c>
      <c r="C122" s="4">
        <f>_xlfn.XLOOKUP($B122,$B$2:$B$70,C$2:C$70)</f>
        <v>3</v>
      </c>
      <c r="D122" s="4">
        <f>_xlfn.XLOOKUP($B122,$B$2:$B$70,D$2:D$70)</f>
        <v>623</v>
      </c>
      <c r="E122" s="4">
        <f>_xlfn.XLOOKUP($B122,$B$2:$B$70,E$2:E$70)</f>
        <v>23</v>
      </c>
      <c r="F122" s="4">
        <f>_xlfn.XLOOKUP($B122,$B$2:$B$70,F$2:F$70)</f>
        <v>600</v>
      </c>
      <c r="G122" s="11">
        <f>_xlfn.XLOOKUP($B122,$B$2:$B$70,G$2:G$70)</f>
        <v>3.691813804173355E-2</v>
      </c>
      <c r="H122" s="4" t="str">
        <f>_xlfn.XLOOKUP($B122,$B$2:$B$70,H$2:H$70)</f>
        <v xml:space="preserve">The long-term efficacy and safety of DPP-IV inhibitors monotherapy and in combination with metformin in 18,980 patients with type-2 diabetes mellitusea metaanalysis. </v>
      </c>
      <c r="J122" s="7" t="s">
        <v>258</v>
      </c>
    </row>
    <row r="123" spans="1:10" x14ac:dyDescent="0.25">
      <c r="A123" s="4" t="str">
        <f>_xlfn.XLOOKUP($B123,$B$2:$B$70,A$2:A$70)</f>
        <v>Dabigatran</v>
      </c>
      <c r="B123" t="s">
        <v>17</v>
      </c>
      <c r="C123" s="4">
        <f>_xlfn.XLOOKUP($B123,$B$2:$B$70,C$2:C$70)</f>
        <v>13</v>
      </c>
      <c r="D123" s="4">
        <f>_xlfn.XLOOKUP($B123,$B$2:$B$70,D$2:D$70)</f>
        <v>413</v>
      </c>
      <c r="E123" s="4">
        <f>_xlfn.XLOOKUP($B123,$B$2:$B$70,E$2:E$70)</f>
        <v>13</v>
      </c>
      <c r="F123" s="4">
        <f>_xlfn.XLOOKUP($B123,$B$2:$B$70,F$2:F$70)</f>
        <v>400</v>
      </c>
      <c r="G123" s="11">
        <f>_xlfn.XLOOKUP($B123,$B$2:$B$70,G$2:G$70)</f>
        <v>3.1476997578692496E-2</v>
      </c>
      <c r="H123" s="4" t="str">
        <f>_xlfn.XLOOKUP($B123,$B$2:$B$70,H$2:H$70)</f>
        <v xml:space="preserve">Dabigatran etexilate and risk of myocardial infarction, other cardiovascular events, major bleeding, and all-cause mortality: a systematic review and meta-analysis of randomized controlled trials. </v>
      </c>
      <c r="J123" s="7" t="s">
        <v>258</v>
      </c>
    </row>
    <row r="124" spans="1:10" x14ac:dyDescent="0.25">
      <c r="A124" s="9" t="s">
        <v>256</v>
      </c>
      <c r="B124" s="9"/>
      <c r="C124" s="9">
        <f>SUM(C104:C123)</f>
        <v>251</v>
      </c>
      <c r="D124" s="9">
        <f t="shared" ref="D124:F124" si="13">SUM(D104:D123)</f>
        <v>6962</v>
      </c>
      <c r="E124" s="9">
        <f t="shared" si="13"/>
        <v>298</v>
      </c>
      <c r="F124" s="9">
        <f t="shared" si="13"/>
        <v>6664</v>
      </c>
      <c r="G124" s="10">
        <f>E124/D124</f>
        <v>4.2803792013789144E-2</v>
      </c>
      <c r="H124" s="9"/>
      <c r="I124" s="9"/>
      <c r="J124" s="7" t="s">
        <v>258</v>
      </c>
    </row>
    <row r="125" spans="1:10" x14ac:dyDescent="0.25">
      <c r="A125" s="4" t="str">
        <f t="shared" ref="A125:A139" si="14">_xlfn.XLOOKUP($B125,$B$2:$B$70,A$2:A$70)</f>
        <v>Dementia (citar)</v>
      </c>
      <c r="B125" s="4" t="s">
        <v>39</v>
      </c>
      <c r="C125" s="4">
        <f t="shared" ref="C125:H139" si="15">_xlfn.XLOOKUP($B125,$B$2:$B$70,C$2:C$70)</f>
        <v>35</v>
      </c>
      <c r="D125" s="4">
        <f t="shared" si="15"/>
        <v>5609</v>
      </c>
      <c r="E125" s="4">
        <f t="shared" si="15"/>
        <v>11</v>
      </c>
      <c r="F125" s="4">
        <f t="shared" si="15"/>
        <v>5598</v>
      </c>
      <c r="G125" s="11">
        <f t="shared" si="15"/>
        <v>1.9611338919593509E-3</v>
      </c>
      <c r="H125" s="4" t="str">
        <f t="shared" si="15"/>
        <v>Cerebral small vessel disease and the risk of dementia: A systematic review and meta?analysis of population?based evidence</v>
      </c>
      <c r="J125" s="7" t="s">
        <v>258</v>
      </c>
    </row>
    <row r="126" spans="1:10" x14ac:dyDescent="0.25">
      <c r="A126" s="4" t="str">
        <f t="shared" si="14"/>
        <v>Distal radius fractures closed reduction</v>
      </c>
      <c r="B126" t="s">
        <v>30</v>
      </c>
      <c r="C126" s="4">
        <f t="shared" si="15"/>
        <v>26</v>
      </c>
      <c r="D126" s="4">
        <f t="shared" si="15"/>
        <v>180</v>
      </c>
      <c r="E126" s="4">
        <f t="shared" si="15"/>
        <v>4</v>
      </c>
      <c r="F126" s="4">
        <f t="shared" si="15"/>
        <v>176</v>
      </c>
      <c r="G126" s="11">
        <f t="shared" si="15"/>
        <v>2.2222222222222223E-2</v>
      </c>
      <c r="H126" s="4" t="str">
        <f t="shared" si="15"/>
        <v>Medical Guidelines Dutch Association Medical Specialists</v>
      </c>
      <c r="J126" s="7" t="s">
        <v>258</v>
      </c>
    </row>
    <row r="127" spans="1:10" x14ac:dyDescent="0.25">
      <c r="A127" s="4" t="str">
        <f t="shared" si="14"/>
        <v>Fluoride</v>
      </c>
      <c r="B127" t="s">
        <v>65</v>
      </c>
      <c r="C127" s="4">
        <f t="shared" si="15"/>
        <v>61</v>
      </c>
      <c r="D127" s="4">
        <f t="shared" si="15"/>
        <v>3870</v>
      </c>
      <c r="E127" s="4">
        <f t="shared" si="15"/>
        <v>49</v>
      </c>
      <c r="F127" s="4">
        <f t="shared" si="15"/>
        <v>3821</v>
      </c>
      <c r="G127" s="11">
        <f t="shared" si="15"/>
        <v>1.2661498708010336E-2</v>
      </c>
      <c r="H127" s="4" t="str">
        <f t="shared" si="15"/>
        <v>SWIFT-Review: a text-mining workbench for systematic review</v>
      </c>
      <c r="J127" s="7" t="s">
        <v>258</v>
      </c>
    </row>
    <row r="128" spans="1:10" x14ac:dyDescent="0.25">
      <c r="A128" s="4" t="str">
        <f t="shared" si="14"/>
        <v>Head and neck cancer bone</v>
      </c>
      <c r="B128" t="s">
        <v>35</v>
      </c>
      <c r="C128" s="4">
        <f t="shared" si="15"/>
        <v>31</v>
      </c>
      <c r="D128" s="4">
        <f t="shared" si="15"/>
        <v>228</v>
      </c>
      <c r="E128" s="4">
        <f t="shared" si="15"/>
        <v>32</v>
      </c>
      <c r="F128" s="4">
        <f t="shared" si="15"/>
        <v>196</v>
      </c>
      <c r="G128" s="11">
        <f t="shared" si="15"/>
        <v>0.14035087719298245</v>
      </c>
      <c r="H128" s="4" t="str">
        <f t="shared" si="15"/>
        <v>Medical Guidelines Dutch Association Medical Specialists</v>
      </c>
      <c r="J128" s="7" t="s">
        <v>258</v>
      </c>
    </row>
    <row r="129" spans="1:10" x14ac:dyDescent="0.25">
      <c r="A129" s="4" t="str">
        <f t="shared" si="14"/>
        <v>Software Engineering [17]</v>
      </c>
      <c r="B129" t="s">
        <v>43</v>
      </c>
      <c r="C129" s="4">
        <f t="shared" si="15"/>
        <v>39</v>
      </c>
      <c r="D129" s="4">
        <f t="shared" si="15"/>
        <v>1700</v>
      </c>
      <c r="E129" s="4">
        <f t="shared" si="15"/>
        <v>45</v>
      </c>
      <c r="F129" s="4">
        <f t="shared" si="15"/>
        <v>1655</v>
      </c>
      <c r="G129" s="11">
        <f t="shared" si="15"/>
        <v>2.6470588235294117E-2</v>
      </c>
      <c r="H129" s="4" t="str">
        <f t="shared" si="15"/>
        <v xml:space="preserve"> Systematic literature reviews in software engineering – A tertiary study</v>
      </c>
      <c r="J129" s="7" t="s">
        <v>258</v>
      </c>
    </row>
    <row r="130" spans="1:10" x14ac:dyDescent="0.25">
      <c r="A130" s="4" t="str">
        <f t="shared" si="14"/>
        <v>Leafy Greens Future set</v>
      </c>
      <c r="B130" t="s">
        <v>20</v>
      </c>
      <c r="C130" s="4">
        <f t="shared" si="15"/>
        <v>16</v>
      </c>
      <c r="D130" s="4">
        <f t="shared" si="15"/>
        <v>95</v>
      </c>
      <c r="E130" s="4">
        <f t="shared" si="15"/>
        <v>62</v>
      </c>
      <c r="F130" s="4">
        <f t="shared" si="15"/>
        <v>33</v>
      </c>
      <c r="G130" s="11">
        <f t="shared" si="15"/>
        <v>0.65263157894736845</v>
      </c>
      <c r="H130" s="4" t="str">
        <f t="shared" si="15"/>
        <v>Automatic classification of literature in systematic reviews on food safety using machine learning</v>
      </c>
      <c r="J130" s="7" t="s">
        <v>258</v>
      </c>
    </row>
    <row r="131" spans="1:10" x14ac:dyDescent="0.25">
      <c r="A131" s="4" t="str">
        <f t="shared" si="14"/>
        <v>Opiods</v>
      </c>
      <c r="B131" t="s">
        <v>49</v>
      </c>
      <c r="C131" s="4">
        <f t="shared" si="15"/>
        <v>45</v>
      </c>
      <c r="D131" s="4">
        <f t="shared" si="15"/>
        <v>1717</v>
      </c>
      <c r="E131" s="4">
        <f t="shared" si="15"/>
        <v>41</v>
      </c>
      <c r="F131" s="4">
        <f t="shared" si="15"/>
        <v>1676</v>
      </c>
      <c r="G131" s="11">
        <f t="shared" si="15"/>
        <v>2.3878858474082703E-2</v>
      </c>
      <c r="H131" s="4" t="str">
        <f t="shared" si="15"/>
        <v>Reducing Workload in Systematic Review Preparation Using Automated Citation Classification</v>
      </c>
      <c r="J131" s="7" t="s">
        <v>258</v>
      </c>
    </row>
    <row r="132" spans="1:10" x14ac:dyDescent="0.25">
      <c r="A132" s="4" t="str">
        <f t="shared" si="14"/>
        <v>PFOS-PFOA</v>
      </c>
      <c r="B132" t="s">
        <v>63</v>
      </c>
      <c r="C132" s="4">
        <f t="shared" si="15"/>
        <v>59</v>
      </c>
      <c r="D132" s="4">
        <f t="shared" si="15"/>
        <v>5950</v>
      </c>
      <c r="E132" s="4">
        <f t="shared" si="15"/>
        <v>95</v>
      </c>
      <c r="F132" s="4">
        <f t="shared" si="15"/>
        <v>5855</v>
      </c>
      <c r="G132" s="11">
        <f t="shared" si="15"/>
        <v>1.5966386554621848E-2</v>
      </c>
      <c r="H132" s="4" t="str">
        <f t="shared" si="15"/>
        <v>SWIFT-Review: a text-mining workbench for systematic review</v>
      </c>
      <c r="J132" s="7" t="s">
        <v>258</v>
      </c>
    </row>
    <row r="133" spans="1:10" x14ac:dyDescent="0.25">
      <c r="A133" s="4" t="str">
        <f t="shared" si="14"/>
        <v>Software Fault Prediction Metrics [17]</v>
      </c>
      <c r="B133" t="s">
        <v>45</v>
      </c>
      <c r="C133" s="4">
        <f t="shared" si="15"/>
        <v>41</v>
      </c>
      <c r="D133" s="4">
        <f t="shared" si="15"/>
        <v>6000</v>
      </c>
      <c r="E133" s="4">
        <f t="shared" si="15"/>
        <v>48</v>
      </c>
      <c r="F133" s="4">
        <f t="shared" si="15"/>
        <v>5952</v>
      </c>
      <c r="G133" s="11">
        <f t="shared" si="15"/>
        <v>8.0000000000000002E-3</v>
      </c>
      <c r="H133" s="4" t="str">
        <f t="shared" si="15"/>
        <v>Software fault prediction metrics: A systematic literature review</v>
      </c>
      <c r="J133" s="7" t="s">
        <v>258</v>
      </c>
    </row>
    <row r="134" spans="1:10" x14ac:dyDescent="0.25">
      <c r="A134" s="4" t="str">
        <f t="shared" si="14"/>
        <v>Shoulder replacement diagnostic</v>
      </c>
      <c r="B134" t="s">
        <v>34</v>
      </c>
      <c r="C134" s="4">
        <f t="shared" si="15"/>
        <v>30</v>
      </c>
      <c r="D134" s="4">
        <f t="shared" si="15"/>
        <v>329</v>
      </c>
      <c r="E134" s="4">
        <f t="shared" si="15"/>
        <v>3</v>
      </c>
      <c r="F134" s="4">
        <f t="shared" si="15"/>
        <v>326</v>
      </c>
      <c r="G134" s="11">
        <f t="shared" si="15"/>
        <v>9.11854103343465E-3</v>
      </c>
      <c r="H134" s="4" t="str">
        <f t="shared" si="15"/>
        <v>Medical Guidelines Dutch Association Medical Specialists</v>
      </c>
      <c r="J134" s="7" t="s">
        <v>258</v>
      </c>
    </row>
    <row r="135" spans="1:10" x14ac:dyDescent="0.25">
      <c r="A135" s="4" t="str">
        <f t="shared" si="14"/>
        <v>Shoulder replacement surgery</v>
      </c>
      <c r="B135" t="s">
        <v>22</v>
      </c>
      <c r="C135" s="4">
        <f t="shared" si="15"/>
        <v>18</v>
      </c>
      <c r="D135" s="4">
        <f t="shared" si="15"/>
        <v>376</v>
      </c>
      <c r="E135" s="4">
        <f t="shared" si="15"/>
        <v>6</v>
      </c>
      <c r="F135" s="4">
        <f t="shared" si="15"/>
        <v>370</v>
      </c>
      <c r="G135" s="11">
        <f t="shared" si="15"/>
        <v>1.5957446808510637E-2</v>
      </c>
      <c r="H135" s="4" t="str">
        <f t="shared" si="15"/>
        <v>Medical Guidelines Dutch Association Medical Specialists</v>
      </c>
      <c r="J135" s="7" t="s">
        <v>258</v>
      </c>
    </row>
    <row r="136" spans="1:10" x14ac:dyDescent="0.25">
      <c r="A136" s="4" t="str">
        <f t="shared" si="14"/>
        <v>SkeletalMuscleRelaxants</v>
      </c>
      <c r="B136" t="s">
        <v>56</v>
      </c>
      <c r="C136" s="4">
        <f t="shared" si="15"/>
        <v>52</v>
      </c>
      <c r="D136" s="4">
        <f t="shared" si="15"/>
        <v>1318</v>
      </c>
      <c r="E136" s="4">
        <f t="shared" si="15"/>
        <v>26</v>
      </c>
      <c r="F136" s="4">
        <f t="shared" si="15"/>
        <v>1292</v>
      </c>
      <c r="G136" s="11">
        <f t="shared" si="15"/>
        <v>1.9726858877086494E-2</v>
      </c>
      <c r="H136" s="4" t="str">
        <f t="shared" si="15"/>
        <v>Reducing Workload in Systematic Review Preparation Using Automated Citation Classification</v>
      </c>
      <c r="J136" s="7" t="s">
        <v>258</v>
      </c>
    </row>
    <row r="137" spans="1:10" x14ac:dyDescent="0.25">
      <c r="A137" s="4" t="str">
        <f t="shared" si="14"/>
        <v>Total knee replacement</v>
      </c>
      <c r="B137" t="s">
        <v>29</v>
      </c>
      <c r="C137" s="4">
        <f t="shared" si="15"/>
        <v>25</v>
      </c>
      <c r="D137" s="4">
        <f t="shared" si="15"/>
        <v>311</v>
      </c>
      <c r="E137" s="4">
        <f t="shared" si="15"/>
        <v>25</v>
      </c>
      <c r="F137" s="4">
        <f t="shared" si="15"/>
        <v>286</v>
      </c>
      <c r="G137" s="11">
        <f t="shared" si="15"/>
        <v>8.0385852090032156E-2</v>
      </c>
      <c r="H137" s="4" t="str">
        <f t="shared" si="15"/>
        <v>Medical Guidelines Dutch Association Medical Specialists</v>
      </c>
      <c r="J137" s="7" t="s">
        <v>258</v>
      </c>
    </row>
    <row r="138" spans="1:10" x14ac:dyDescent="0.25">
      <c r="A138" s="4" t="str">
        <f t="shared" si="14"/>
        <v>Vascular access</v>
      </c>
      <c r="B138" t="s">
        <v>23</v>
      </c>
      <c r="C138" s="4">
        <f t="shared" si="15"/>
        <v>19</v>
      </c>
      <c r="D138" s="4">
        <f t="shared" si="15"/>
        <v>728</v>
      </c>
      <c r="E138" s="4">
        <f t="shared" si="15"/>
        <v>19</v>
      </c>
      <c r="F138" s="4">
        <f t="shared" si="15"/>
        <v>709</v>
      </c>
      <c r="G138" s="11">
        <f t="shared" si="15"/>
        <v>2.60989010989011E-2</v>
      </c>
      <c r="H138" s="4" t="str">
        <f t="shared" si="15"/>
        <v>Medical Guidelines Dutch Association Medical Specialists</v>
      </c>
      <c r="J138" s="7" t="s">
        <v>258</v>
      </c>
    </row>
    <row r="139" spans="1:10" x14ac:dyDescent="0.25">
      <c r="A139" s="4" t="str">
        <f t="shared" si="14"/>
        <v>Dementia (citar)</v>
      </c>
      <c r="B139" t="s">
        <v>47</v>
      </c>
      <c r="C139" s="4">
        <f t="shared" si="15"/>
        <v>43</v>
      </c>
      <c r="D139" s="4">
        <f t="shared" si="15"/>
        <v>4212</v>
      </c>
      <c r="E139" s="4">
        <f t="shared" si="15"/>
        <v>19</v>
      </c>
      <c r="F139" s="4">
        <f t="shared" si="15"/>
        <v>4193</v>
      </c>
      <c r="G139" s="11">
        <f t="shared" si="15"/>
        <v>4.5109211775878439E-3</v>
      </c>
      <c r="H139" s="4" t="str">
        <f t="shared" si="15"/>
        <v>Coronary heart disease, heart failure, and the risk of dementia: A systematic review and meta?analysis</v>
      </c>
      <c r="J139" s="7" t="s">
        <v>258</v>
      </c>
    </row>
    <row r="140" spans="1:10" x14ac:dyDescent="0.25">
      <c r="A140" s="9" t="s">
        <v>257</v>
      </c>
      <c r="B140" s="9"/>
      <c r="C140" s="9">
        <f>SUM(C125:C139)</f>
        <v>540</v>
      </c>
      <c r="D140" s="9">
        <f t="shared" ref="D140:F140" si="16">SUM(D125:D139)</f>
        <v>32623</v>
      </c>
      <c r="E140" s="9">
        <f t="shared" si="16"/>
        <v>485</v>
      </c>
      <c r="F140" s="9">
        <f t="shared" si="16"/>
        <v>32138</v>
      </c>
      <c r="G140" s="10">
        <f>E140/D140</f>
        <v>1.4866811758575238E-2</v>
      </c>
      <c r="H140" s="9"/>
      <c r="I140" s="9"/>
      <c r="J140" s="7" t="s">
        <v>258</v>
      </c>
    </row>
    <row r="141" spans="1:10" x14ac:dyDescent="0.25">
      <c r="J141" s="7" t="s">
        <v>258</v>
      </c>
    </row>
  </sheetData>
  <sortState xmlns:xlrd2="http://schemas.microsoft.com/office/spreadsheetml/2017/richdata2" ref="B74:B102">
    <sortCondition ref="B74:B10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3FB1-B363-4150-810E-BB42CCEEBD97}">
  <dimension ref="A1:G72"/>
  <sheetViews>
    <sheetView showGridLines="0" topLeftCell="C1" workbookViewId="0">
      <selection activeCell="C24" sqref="C24"/>
    </sheetView>
  </sheetViews>
  <sheetFormatPr defaultRowHeight="15" x14ac:dyDescent="0.25"/>
  <cols>
    <col min="1" max="1" width="32.42578125" bestFit="1" customWidth="1"/>
    <col min="2" max="2" width="41.140625" bestFit="1" customWidth="1"/>
    <col min="3" max="3" width="72.7109375" bestFit="1" customWidth="1"/>
    <col min="4" max="4" width="7" bestFit="1" customWidth="1"/>
    <col min="5" max="5" width="8.140625" bestFit="1" customWidth="1"/>
    <col min="6" max="6" width="9" bestFit="1" customWidth="1"/>
  </cols>
  <sheetData>
    <row r="1" spans="1:7" x14ac:dyDescent="0.25">
      <c r="A1" t="s">
        <v>246</v>
      </c>
      <c r="B1" t="s">
        <v>241</v>
      </c>
      <c r="C1" s="5" t="s">
        <v>116</v>
      </c>
      <c r="D1" s="5" t="s">
        <v>242</v>
      </c>
      <c r="E1" s="5" t="s">
        <v>243</v>
      </c>
      <c r="F1" s="5" t="s">
        <v>244</v>
      </c>
      <c r="G1" s="5"/>
    </row>
    <row r="2" spans="1:7" x14ac:dyDescent="0.25">
      <c r="A2" s="1" t="s">
        <v>68</v>
      </c>
      <c r="C2" t="str">
        <f>A2</f>
        <v>ACEInhibitors</v>
      </c>
      <c r="D2">
        <v>2214</v>
      </c>
      <c r="E2">
        <v>167</v>
      </c>
      <c r="F2">
        <v>2047</v>
      </c>
      <c r="G2" s="3">
        <f>E2/D2</f>
        <v>7.5429087624209579E-2</v>
      </c>
    </row>
    <row r="3" spans="1:7" x14ac:dyDescent="0.25">
      <c r="A3" s="1" t="s">
        <v>69</v>
      </c>
      <c r="C3" t="str">
        <f t="shared" ref="C3:C37" si="0">A3</f>
        <v>ADHD</v>
      </c>
      <c r="D3">
        <v>781</v>
      </c>
      <c r="E3">
        <v>80</v>
      </c>
      <c r="F3">
        <v>701</v>
      </c>
      <c r="G3" s="3">
        <f t="shared" ref="G3:G66" si="1">E3/D3</f>
        <v>0.10243277848911651</v>
      </c>
    </row>
    <row r="4" spans="1:7" x14ac:dyDescent="0.25">
      <c r="A4" s="1" t="s">
        <v>70</v>
      </c>
      <c r="C4" t="str">
        <f t="shared" si="0"/>
        <v>Antihistamines</v>
      </c>
      <c r="D4">
        <v>277</v>
      </c>
      <c r="E4">
        <v>87</v>
      </c>
      <c r="F4">
        <v>190</v>
      </c>
      <c r="G4" s="3">
        <f t="shared" si="1"/>
        <v>0.3140794223826715</v>
      </c>
    </row>
    <row r="5" spans="1:7" x14ac:dyDescent="0.25">
      <c r="A5" s="1" t="s">
        <v>71</v>
      </c>
      <c r="C5" t="str">
        <f t="shared" si="0"/>
        <v>AtypicalAntipsychotics</v>
      </c>
      <c r="D5">
        <v>999</v>
      </c>
      <c r="E5">
        <v>329</v>
      </c>
      <c r="F5">
        <v>670</v>
      </c>
      <c r="G5" s="3">
        <f t="shared" si="1"/>
        <v>0.32932932932932935</v>
      </c>
    </row>
    <row r="6" spans="1:7" x14ac:dyDescent="0.25">
      <c r="A6" s="1" t="s">
        <v>72</v>
      </c>
      <c r="C6" t="str">
        <f t="shared" si="0"/>
        <v>BetaBlockers</v>
      </c>
      <c r="D6">
        <v>1819</v>
      </c>
      <c r="E6">
        <v>266</v>
      </c>
      <c r="F6">
        <v>1553</v>
      </c>
      <c r="G6" s="3">
        <f t="shared" si="1"/>
        <v>0.1462341946124244</v>
      </c>
    </row>
    <row r="7" spans="1:7" x14ac:dyDescent="0.25">
      <c r="A7" s="1" t="s">
        <v>73</v>
      </c>
      <c r="C7" t="str">
        <f t="shared" si="0"/>
        <v>CalciumChannelBlockers</v>
      </c>
      <c r="D7">
        <v>1069</v>
      </c>
      <c r="E7">
        <v>246</v>
      </c>
      <c r="F7">
        <v>823</v>
      </c>
      <c r="G7" s="3">
        <f t="shared" si="1"/>
        <v>0.23012160898035547</v>
      </c>
    </row>
    <row r="8" spans="1:7" x14ac:dyDescent="0.25">
      <c r="A8" s="1" t="s">
        <v>74</v>
      </c>
      <c r="C8" t="str">
        <f t="shared" si="0"/>
        <v>Estrogens</v>
      </c>
      <c r="D8">
        <v>337</v>
      </c>
      <c r="E8">
        <v>77</v>
      </c>
      <c r="F8">
        <v>260</v>
      </c>
      <c r="G8" s="3">
        <f t="shared" si="1"/>
        <v>0.228486646884273</v>
      </c>
    </row>
    <row r="9" spans="1:7" x14ac:dyDescent="0.25">
      <c r="A9" s="1" t="s">
        <v>75</v>
      </c>
      <c r="C9" t="str">
        <f t="shared" si="0"/>
        <v>NSAIDS</v>
      </c>
      <c r="D9">
        <v>348</v>
      </c>
      <c r="E9">
        <v>81</v>
      </c>
      <c r="F9">
        <v>267</v>
      </c>
      <c r="G9" s="3">
        <f t="shared" si="1"/>
        <v>0.23275862068965517</v>
      </c>
    </row>
    <row r="10" spans="1:7" x14ac:dyDescent="0.25">
      <c r="A10" s="1" t="s">
        <v>76</v>
      </c>
      <c r="C10" t="str">
        <f t="shared" si="0"/>
        <v>Opiods</v>
      </c>
      <c r="D10">
        <v>1717</v>
      </c>
      <c r="E10">
        <v>41</v>
      </c>
      <c r="F10">
        <v>1676</v>
      </c>
      <c r="G10" s="3">
        <f t="shared" si="1"/>
        <v>2.3878858474082703E-2</v>
      </c>
    </row>
    <row r="11" spans="1:7" x14ac:dyDescent="0.25">
      <c r="A11" s="1" t="s">
        <v>77</v>
      </c>
      <c r="C11" t="str">
        <f t="shared" si="0"/>
        <v>OralHypoglycemics</v>
      </c>
      <c r="D11">
        <v>462</v>
      </c>
      <c r="E11">
        <v>134</v>
      </c>
      <c r="F11">
        <v>328</v>
      </c>
      <c r="G11" s="3">
        <f t="shared" si="1"/>
        <v>0.29004329004329005</v>
      </c>
    </row>
    <row r="12" spans="1:7" x14ac:dyDescent="0.25">
      <c r="A12" s="1" t="s">
        <v>78</v>
      </c>
      <c r="C12" t="str">
        <f t="shared" si="0"/>
        <v>ProtonPumpInhibitors</v>
      </c>
      <c r="D12">
        <v>1171</v>
      </c>
      <c r="E12">
        <v>220</v>
      </c>
      <c r="F12">
        <v>951</v>
      </c>
      <c r="G12" s="3">
        <f t="shared" si="1"/>
        <v>0.18787361229718189</v>
      </c>
    </row>
    <row r="13" spans="1:7" x14ac:dyDescent="0.25">
      <c r="A13" s="1" t="s">
        <v>79</v>
      </c>
      <c r="C13" t="str">
        <f t="shared" si="0"/>
        <v>SkeletalMuscleRelaxants</v>
      </c>
      <c r="D13">
        <v>1318</v>
      </c>
      <c r="E13">
        <v>26</v>
      </c>
      <c r="F13">
        <v>1292</v>
      </c>
      <c r="G13" s="3">
        <f t="shared" si="1"/>
        <v>1.9726858877086494E-2</v>
      </c>
    </row>
    <row r="14" spans="1:7" x14ac:dyDescent="0.25">
      <c r="A14" s="1" t="s">
        <v>80</v>
      </c>
      <c r="C14" t="str">
        <f t="shared" si="0"/>
        <v>Statins</v>
      </c>
      <c r="D14">
        <v>2659</v>
      </c>
      <c r="E14">
        <v>150</v>
      </c>
      <c r="F14">
        <v>2509</v>
      </c>
      <c r="G14" s="3">
        <f t="shared" si="1"/>
        <v>5.6412185031966905E-2</v>
      </c>
    </row>
    <row r="15" spans="1:7" x14ac:dyDescent="0.25">
      <c r="A15" s="1" t="s">
        <v>81</v>
      </c>
      <c r="C15" t="str">
        <f t="shared" si="0"/>
        <v>Triptans</v>
      </c>
      <c r="D15">
        <v>573</v>
      </c>
      <c r="E15">
        <v>200</v>
      </c>
      <c r="F15">
        <v>373</v>
      </c>
      <c r="G15" s="3">
        <f t="shared" si="1"/>
        <v>0.34904013961605584</v>
      </c>
    </row>
    <row r="16" spans="1:7" x14ac:dyDescent="0.25">
      <c r="A16" s="1" t="s">
        <v>82</v>
      </c>
      <c r="C16" t="str">
        <f t="shared" si="0"/>
        <v>UrinaryIncontinence</v>
      </c>
      <c r="D16">
        <v>271</v>
      </c>
      <c r="E16">
        <v>65</v>
      </c>
      <c r="F16">
        <v>206</v>
      </c>
      <c r="G16" s="3">
        <f t="shared" si="1"/>
        <v>0.23985239852398524</v>
      </c>
    </row>
    <row r="17" spans="1:7" x14ac:dyDescent="0.25">
      <c r="A17" s="1" t="s">
        <v>247</v>
      </c>
      <c r="B17" t="s">
        <v>211</v>
      </c>
      <c r="C17" s="5" t="str">
        <f>A17&amp;" \cite{"&amp;B17&amp;"}"</f>
        <v>Drug Reviews \cite{cohen2006reducing}</v>
      </c>
      <c r="D17" s="5">
        <f>SUM(D2:D16)</f>
        <v>16015</v>
      </c>
      <c r="E17" s="5">
        <f t="shared" ref="E17:F17" si="2">SUM(E2:E16)</f>
        <v>2169</v>
      </c>
      <c r="F17" s="5">
        <f t="shared" si="2"/>
        <v>13846</v>
      </c>
      <c r="G17" s="6">
        <f t="shared" si="1"/>
        <v>0.13543552919138307</v>
      </c>
    </row>
    <row r="18" spans="1:7" x14ac:dyDescent="0.25">
      <c r="A18" s="1" t="s">
        <v>97</v>
      </c>
      <c r="C18" t="str">
        <f t="shared" si="0"/>
        <v>Distal radius fractures approach</v>
      </c>
      <c r="D18">
        <v>182</v>
      </c>
      <c r="E18">
        <v>10</v>
      </c>
      <c r="F18">
        <v>172</v>
      </c>
      <c r="G18" s="3">
        <f t="shared" si="1"/>
        <v>5.4945054945054944E-2</v>
      </c>
    </row>
    <row r="19" spans="1:7" x14ac:dyDescent="0.25">
      <c r="A19" s="1" t="s">
        <v>98</v>
      </c>
      <c r="C19" t="str">
        <f t="shared" si="0"/>
        <v>Distal radius fractures closed reduction</v>
      </c>
      <c r="D19">
        <v>180</v>
      </c>
      <c r="E19">
        <v>4</v>
      </c>
      <c r="F19">
        <v>176</v>
      </c>
      <c r="G19" s="3">
        <f t="shared" si="1"/>
        <v>2.2222222222222223E-2</v>
      </c>
    </row>
    <row r="20" spans="1:7" x14ac:dyDescent="0.25">
      <c r="A20" s="1" t="s">
        <v>99</v>
      </c>
      <c r="C20" t="str">
        <f t="shared" si="0"/>
        <v>Hallux valgus prognostic</v>
      </c>
      <c r="D20">
        <v>59</v>
      </c>
      <c r="E20">
        <v>2</v>
      </c>
      <c r="F20">
        <v>57</v>
      </c>
      <c r="G20" s="3">
        <f t="shared" si="1"/>
        <v>3.3898305084745763E-2</v>
      </c>
    </row>
    <row r="21" spans="1:7" x14ac:dyDescent="0.25">
      <c r="A21" s="1" t="s">
        <v>100</v>
      </c>
      <c r="C21" t="str">
        <f t="shared" si="0"/>
        <v>Head and neck cancer bone</v>
      </c>
      <c r="D21">
        <v>228</v>
      </c>
      <c r="E21">
        <v>32</v>
      </c>
      <c r="F21">
        <v>196</v>
      </c>
      <c r="G21" s="3">
        <f t="shared" si="1"/>
        <v>0.14035087719298245</v>
      </c>
    </row>
    <row r="22" spans="1:7" x14ac:dyDescent="0.25">
      <c r="A22" s="1" t="s">
        <v>101</v>
      </c>
      <c r="C22" t="str">
        <f t="shared" si="0"/>
        <v>Head and neck cancer imaging</v>
      </c>
      <c r="D22">
        <v>6</v>
      </c>
      <c r="E22">
        <v>2</v>
      </c>
      <c r="F22">
        <v>4</v>
      </c>
      <c r="G22" s="3">
        <f t="shared" si="1"/>
        <v>0.33333333333333331</v>
      </c>
    </row>
    <row r="23" spans="1:7" x14ac:dyDescent="0.25">
      <c r="A23" s="1" t="s">
        <v>102</v>
      </c>
      <c r="C23" t="str">
        <f t="shared" si="0"/>
        <v>Obstetric emergency training</v>
      </c>
      <c r="D23">
        <v>150</v>
      </c>
      <c r="E23">
        <v>17</v>
      </c>
      <c r="F23">
        <v>133</v>
      </c>
      <c r="G23" s="3">
        <f t="shared" si="1"/>
        <v>0.11333333333333333</v>
      </c>
    </row>
    <row r="24" spans="1:7" x14ac:dyDescent="0.25">
      <c r="A24" s="1" t="s">
        <v>103</v>
      </c>
      <c r="C24" t="str">
        <f t="shared" si="0"/>
        <v>Post intensive care treatment</v>
      </c>
      <c r="D24">
        <v>291</v>
      </c>
      <c r="E24">
        <v>77</v>
      </c>
      <c r="F24">
        <v>214</v>
      </c>
      <c r="G24" s="3">
        <f t="shared" si="1"/>
        <v>0.26460481099656358</v>
      </c>
    </row>
    <row r="25" spans="1:7" x14ac:dyDescent="0.25">
      <c r="A25" s="1" t="s">
        <v>104</v>
      </c>
      <c r="C25" t="str">
        <f t="shared" si="0"/>
        <v>Pregnancy medication</v>
      </c>
      <c r="D25">
        <v>321</v>
      </c>
      <c r="E25">
        <v>39</v>
      </c>
      <c r="F25">
        <v>282</v>
      </c>
      <c r="G25" s="3">
        <f t="shared" si="1"/>
        <v>0.12149532710280374</v>
      </c>
    </row>
    <row r="26" spans="1:7" x14ac:dyDescent="0.25">
      <c r="A26" s="1" t="s">
        <v>105</v>
      </c>
      <c r="C26" t="str">
        <f t="shared" si="0"/>
        <v>Shoulderdystocia positioning</v>
      </c>
      <c r="D26">
        <v>146</v>
      </c>
      <c r="E26">
        <v>6</v>
      </c>
      <c r="F26">
        <v>140</v>
      </c>
      <c r="G26" s="3">
        <f t="shared" si="1"/>
        <v>4.1095890410958902E-2</v>
      </c>
    </row>
    <row r="27" spans="1:7" x14ac:dyDescent="0.25">
      <c r="A27" s="1" t="s">
        <v>106</v>
      </c>
      <c r="C27" t="str">
        <f t="shared" si="0"/>
        <v>Shoulderdystocia recurrence</v>
      </c>
      <c r="D27">
        <v>281</v>
      </c>
      <c r="E27">
        <v>5</v>
      </c>
      <c r="F27">
        <v>276</v>
      </c>
      <c r="G27" s="3">
        <f t="shared" si="1"/>
        <v>1.7793594306049824E-2</v>
      </c>
    </row>
    <row r="28" spans="1:7" x14ac:dyDescent="0.25">
      <c r="A28" s="1" t="s">
        <v>107</v>
      </c>
      <c r="C28" t="str">
        <f t="shared" si="0"/>
        <v>Shoulder replacement diagnostic</v>
      </c>
      <c r="D28">
        <v>329</v>
      </c>
      <c r="E28">
        <v>3</v>
      </c>
      <c r="F28">
        <v>326</v>
      </c>
      <c r="G28" s="3">
        <f t="shared" si="1"/>
        <v>9.11854103343465E-3</v>
      </c>
    </row>
    <row r="29" spans="1:7" x14ac:dyDescent="0.25">
      <c r="A29" s="1" t="s">
        <v>108</v>
      </c>
      <c r="C29" t="str">
        <f t="shared" si="0"/>
        <v>Shoulder replacement surgery</v>
      </c>
      <c r="D29">
        <v>376</v>
      </c>
      <c r="E29">
        <v>6</v>
      </c>
      <c r="F29">
        <v>370</v>
      </c>
      <c r="G29" s="3">
        <f t="shared" si="1"/>
        <v>1.5957446808510637E-2</v>
      </c>
    </row>
    <row r="30" spans="1:7" x14ac:dyDescent="0.25">
      <c r="A30" s="1" t="s">
        <v>109</v>
      </c>
      <c r="C30" t="str">
        <f t="shared" si="0"/>
        <v>Total knee replacement</v>
      </c>
      <c r="D30">
        <v>311</v>
      </c>
      <c r="E30">
        <v>25</v>
      </c>
      <c r="F30">
        <v>286</v>
      </c>
      <c r="G30" s="3">
        <f t="shared" si="1"/>
        <v>8.0385852090032156E-2</v>
      </c>
    </row>
    <row r="31" spans="1:7" x14ac:dyDescent="0.25">
      <c r="A31" s="1" t="s">
        <v>110</v>
      </c>
      <c r="C31" t="str">
        <f t="shared" si="0"/>
        <v>Vascular access</v>
      </c>
      <c r="D31">
        <v>728</v>
      </c>
      <c r="E31">
        <v>19</v>
      </c>
      <c r="F31">
        <v>709</v>
      </c>
      <c r="G31" s="3">
        <f t="shared" si="1"/>
        <v>2.60989010989011E-2</v>
      </c>
    </row>
    <row r="32" spans="1:7" x14ac:dyDescent="0.25">
      <c r="A32" t="s">
        <v>249</v>
      </c>
      <c r="B32" t="s">
        <v>226</v>
      </c>
      <c r="C32" s="5" t="str">
        <f>A32&amp;" \cite{"&amp;B32&amp;"}"</f>
        <v>Medical Guidelines \cite{harmsen_groot_dusseldorp_2021}</v>
      </c>
      <c r="D32" s="5">
        <f>SUM(D18:D31)</f>
        <v>3588</v>
      </c>
      <c r="E32" s="5">
        <f t="shared" ref="E32:F32" si="3">SUM(E18:E31)</f>
        <v>247</v>
      </c>
      <c r="F32" s="5">
        <f t="shared" si="3"/>
        <v>3341</v>
      </c>
      <c r="G32" s="6">
        <f t="shared" si="1"/>
        <v>6.8840579710144928E-2</v>
      </c>
    </row>
    <row r="33" spans="1:7" x14ac:dyDescent="0.25">
      <c r="A33" s="1" t="s">
        <v>84</v>
      </c>
      <c r="C33" t="str">
        <f t="shared" si="0"/>
        <v>BPA</v>
      </c>
      <c r="D33">
        <v>7093</v>
      </c>
      <c r="E33">
        <v>102</v>
      </c>
      <c r="F33">
        <v>6991</v>
      </c>
      <c r="G33" s="3">
        <f t="shared" si="1"/>
        <v>1.4380375017623008E-2</v>
      </c>
    </row>
    <row r="34" spans="1:7" x14ac:dyDescent="0.25">
      <c r="A34" s="1" t="s">
        <v>85</v>
      </c>
      <c r="C34" t="str">
        <f t="shared" si="0"/>
        <v>Fluoride</v>
      </c>
      <c r="D34">
        <v>3870</v>
      </c>
      <c r="E34">
        <v>49</v>
      </c>
      <c r="F34">
        <v>3821</v>
      </c>
      <c r="G34" s="3">
        <f t="shared" si="1"/>
        <v>1.2661498708010336E-2</v>
      </c>
    </row>
    <row r="35" spans="1:7" x14ac:dyDescent="0.25">
      <c r="A35" s="1" t="s">
        <v>86</v>
      </c>
      <c r="C35" t="str">
        <f t="shared" si="0"/>
        <v>Neuropain</v>
      </c>
      <c r="D35">
        <v>29202</v>
      </c>
      <c r="E35">
        <v>5009</v>
      </c>
      <c r="F35">
        <v>24193</v>
      </c>
      <c r="G35" s="3">
        <f t="shared" si="1"/>
        <v>0.17152934730497912</v>
      </c>
    </row>
    <row r="36" spans="1:7" x14ac:dyDescent="0.25">
      <c r="A36" s="1" t="s">
        <v>87</v>
      </c>
      <c r="C36" t="str">
        <f t="shared" si="0"/>
        <v>PFOS-PFOA</v>
      </c>
      <c r="D36">
        <v>5950</v>
      </c>
      <c r="E36">
        <v>95</v>
      </c>
      <c r="F36">
        <v>5855</v>
      </c>
      <c r="G36" s="3">
        <f t="shared" si="1"/>
        <v>1.5966386554621848E-2</v>
      </c>
    </row>
    <row r="37" spans="1:7" x14ac:dyDescent="0.25">
      <c r="A37" s="1" t="s">
        <v>112</v>
      </c>
      <c r="C37" t="str">
        <f t="shared" si="0"/>
        <v>Transgenerational</v>
      </c>
      <c r="D37">
        <v>46147</v>
      </c>
      <c r="E37">
        <v>606</v>
      </c>
      <c r="F37">
        <v>45541</v>
      </c>
      <c r="G37" s="3">
        <f t="shared" si="1"/>
        <v>1.3131947905605998E-2</v>
      </c>
    </row>
    <row r="38" spans="1:7" x14ac:dyDescent="0.25">
      <c r="A38" t="s">
        <v>248</v>
      </c>
      <c r="B38" t="s">
        <v>212</v>
      </c>
      <c r="C38" s="5" t="str">
        <f t="shared" ref="C38:C51" si="4">A38&amp;" \cite{"&amp;B38&amp;"}"</f>
        <v>SWIFT \cite{howard2016swift}</v>
      </c>
      <c r="D38" s="5">
        <f>SUM(D33:D37)</f>
        <v>92262</v>
      </c>
      <c r="E38" s="5">
        <f t="shared" ref="E38:F38" si="5">SUM(E33:E37)</f>
        <v>5861</v>
      </c>
      <c r="F38" s="5">
        <f t="shared" si="5"/>
        <v>86401</v>
      </c>
      <c r="G38" s="6">
        <f t="shared" si="1"/>
        <v>6.3525611844529706E-2</v>
      </c>
    </row>
    <row r="39" spans="1:7" x14ac:dyDescent="0.25">
      <c r="A39" s="1" t="s">
        <v>120</v>
      </c>
      <c r="B39" t="s">
        <v>213</v>
      </c>
      <c r="C39" t="str">
        <f t="shared" si="4"/>
        <v>Wilson disease \cite{appenzeller_herzog_christian_2020_3625931}</v>
      </c>
      <c r="D39">
        <v>2358</v>
      </c>
      <c r="E39">
        <v>161</v>
      </c>
      <c r="F39">
        <v>2197</v>
      </c>
      <c r="G39" s="3">
        <f t="shared" si="1"/>
        <v>6.8278201865988125E-2</v>
      </c>
    </row>
    <row r="40" spans="1:7" x14ac:dyDescent="0.25">
      <c r="A40" s="1" t="s">
        <v>123</v>
      </c>
      <c r="B40" t="s">
        <v>214</v>
      </c>
      <c r="C40" t="str">
        <f t="shared" si="4"/>
        <v>Animal Model of Depression \cite{bannach_brown_alexandra_2016_151190}</v>
      </c>
      <c r="D40">
        <v>1599</v>
      </c>
      <c r="E40">
        <v>251</v>
      </c>
      <c r="F40">
        <v>1348</v>
      </c>
      <c r="G40" s="3">
        <f t="shared" si="1"/>
        <v>0.15697310819262039</v>
      </c>
    </row>
    <row r="41" spans="1:7" x14ac:dyDescent="0.25">
      <c r="A41" s="1" t="s">
        <v>126</v>
      </c>
      <c r="B41" t="s">
        <v>215</v>
      </c>
      <c r="C41" t="str">
        <f t="shared" si="4"/>
        <v>Dementia \cite{bos_2018}</v>
      </c>
      <c r="D41">
        <v>5609</v>
      </c>
      <c r="E41">
        <v>11</v>
      </c>
      <c r="F41">
        <v>5598</v>
      </c>
      <c r="G41" s="3">
        <f t="shared" si="1"/>
        <v>1.9611338919593509E-3</v>
      </c>
    </row>
    <row r="42" spans="1:7" x14ac:dyDescent="0.25">
      <c r="A42" s="1" t="s">
        <v>131</v>
      </c>
      <c r="B42" t="s">
        <v>221</v>
      </c>
      <c r="C42" t="str">
        <f t="shared" si="4"/>
        <v>Software Fault Prediction \cite{hall_2012}</v>
      </c>
      <c r="D42">
        <v>8911</v>
      </c>
      <c r="E42">
        <v>104</v>
      </c>
      <c r="F42">
        <v>8807</v>
      </c>
      <c r="G42" s="3">
        <f t="shared" si="1"/>
        <v>1.1670968465940972E-2</v>
      </c>
    </row>
    <row r="43" spans="1:7" x14ac:dyDescent="0.25">
      <c r="A43" s="1" t="s">
        <v>134</v>
      </c>
      <c r="B43" t="s">
        <v>223</v>
      </c>
      <c r="C43" t="str">
        <f t="shared" si="4"/>
        <v>Software Engineering \cite{kitchenham_2010}</v>
      </c>
      <c r="D43">
        <v>1700</v>
      </c>
      <c r="E43">
        <v>45</v>
      </c>
      <c r="F43">
        <v>1655</v>
      </c>
      <c r="G43" s="3">
        <f t="shared" si="1"/>
        <v>2.6470588235294117E-2</v>
      </c>
    </row>
    <row r="44" spans="1:7" x14ac:dyDescent="0.25">
      <c r="A44" s="1" t="s">
        <v>137</v>
      </c>
      <c r="B44" t="s">
        <v>219</v>
      </c>
      <c r="C44" t="str">
        <f t="shared" si="4"/>
        <v>Virus Metagenomics \cite{kwok_2020}</v>
      </c>
      <c r="D44">
        <v>2305</v>
      </c>
      <c r="E44">
        <v>114</v>
      </c>
      <c r="F44">
        <v>2191</v>
      </c>
      <c r="G44" s="3">
        <f t="shared" si="1"/>
        <v>4.9457700650759218E-2</v>
      </c>
    </row>
    <row r="45" spans="1:7" x14ac:dyDescent="0.25">
      <c r="A45" s="1" t="s">
        <v>140</v>
      </c>
      <c r="B45" t="s">
        <v>220</v>
      </c>
      <c r="C45" t="str">
        <f t="shared" si="4"/>
        <v>Nudging \cite{nagtegaal_2019}</v>
      </c>
      <c r="D45">
        <v>1850</v>
      </c>
      <c r="E45">
        <v>383</v>
      </c>
      <c r="F45">
        <v>1467</v>
      </c>
      <c r="G45" s="3">
        <f t="shared" si="1"/>
        <v>0.20702702702702702</v>
      </c>
    </row>
    <row r="46" spans="1:7" x14ac:dyDescent="0.25">
      <c r="A46" s="1" t="s">
        <v>245</v>
      </c>
      <c r="B46" t="s">
        <v>222</v>
      </c>
      <c r="C46" t="str">
        <f t="shared" si="4"/>
        <v>Software Fault Prediction Metrics \cite{radjenovic_2013}</v>
      </c>
      <c r="D46">
        <v>6000</v>
      </c>
      <c r="E46">
        <v>48</v>
      </c>
      <c r="F46">
        <v>5952</v>
      </c>
      <c r="G46" s="3">
        <f t="shared" si="1"/>
        <v>8.0000000000000002E-3</v>
      </c>
    </row>
    <row r="47" spans="1:7" x14ac:dyDescent="0.25">
      <c r="A47" s="1" t="s">
        <v>153</v>
      </c>
      <c r="B47" t="s">
        <v>218</v>
      </c>
      <c r="C47" t="str">
        <f t="shared" si="4"/>
        <v>PTSD Trajectories \cite{van_de_schoot_2016}</v>
      </c>
      <c r="D47">
        <v>5425</v>
      </c>
      <c r="E47">
        <v>359</v>
      </c>
      <c r="F47">
        <v>5066</v>
      </c>
      <c r="G47" s="3">
        <f t="shared" si="1"/>
        <v>6.6175115207373278E-2</v>
      </c>
    </row>
    <row r="48" spans="1:7" x14ac:dyDescent="0.25">
      <c r="A48" s="1" t="s">
        <v>150</v>
      </c>
      <c r="B48" t="s">
        <v>217</v>
      </c>
      <c r="C48" t="str">
        <f t="shared" si="4"/>
        <v>Anxiety-Related Disorders \cite{van_dis_2020}</v>
      </c>
      <c r="D48">
        <v>10515</v>
      </c>
      <c r="E48">
        <v>770</v>
      </c>
      <c r="F48">
        <v>9745</v>
      </c>
      <c r="G48" s="3">
        <f t="shared" si="1"/>
        <v>7.3228720874940562E-2</v>
      </c>
    </row>
    <row r="49" spans="1:7" x14ac:dyDescent="0.25">
      <c r="A49" s="1" t="s">
        <v>145</v>
      </c>
      <c r="B49" t="s">
        <v>224</v>
      </c>
      <c r="C49" t="str">
        <f t="shared" si="4"/>
        <v>Software Defect Detection \cite{wahono_2015}</v>
      </c>
      <c r="D49">
        <v>7002</v>
      </c>
      <c r="E49">
        <v>62</v>
      </c>
      <c r="F49">
        <v>6940</v>
      </c>
      <c r="G49" s="3">
        <f t="shared" si="1"/>
        <v>8.8546129677235068E-3</v>
      </c>
    </row>
    <row r="50" spans="1:7" x14ac:dyDescent="0.25">
      <c r="A50" s="1" t="s">
        <v>126</v>
      </c>
      <c r="B50" t="s">
        <v>216</v>
      </c>
      <c r="C50" t="str">
        <f t="shared" si="4"/>
        <v>Dementia \cite{wolters_2018}</v>
      </c>
      <c r="D50">
        <v>4212</v>
      </c>
      <c r="E50">
        <v>19</v>
      </c>
      <c r="F50">
        <v>4193</v>
      </c>
      <c r="G50" s="3">
        <f t="shared" si="1"/>
        <v>4.5109211775878439E-3</v>
      </c>
    </row>
    <row r="51" spans="1:7" ht="15.75" x14ac:dyDescent="0.25">
      <c r="A51" s="1" t="s">
        <v>252</v>
      </c>
      <c r="B51" s="2" t="s">
        <v>253</v>
      </c>
      <c r="C51" s="5" t="str">
        <f t="shared" si="4"/>
        <v>Asreview \cite{van2021open}</v>
      </c>
      <c r="D51" s="5">
        <f>SUM(D39:D50)</f>
        <v>57486</v>
      </c>
      <c r="E51" s="5">
        <f t="shared" ref="E51:F51" si="6">SUM(E39:E50)</f>
        <v>2327</v>
      </c>
      <c r="F51" s="5">
        <f t="shared" si="6"/>
        <v>55159</v>
      </c>
      <c r="G51" s="6">
        <f t="shared" si="1"/>
        <v>4.0479421076436005E-2</v>
      </c>
    </row>
    <row r="52" spans="1:7" x14ac:dyDescent="0.25">
      <c r="A52" s="1" t="s">
        <v>208</v>
      </c>
      <c r="C52" t="str">
        <f t="shared" ref="C52:C55" si="7">A52</f>
        <v>Cereals</v>
      </c>
      <c r="D52">
        <v>674</v>
      </c>
      <c r="E52">
        <v>292</v>
      </c>
      <c r="F52">
        <v>382</v>
      </c>
      <c r="G52" s="3">
        <f t="shared" si="1"/>
        <v>0.43323442136498519</v>
      </c>
    </row>
    <row r="53" spans="1:7" x14ac:dyDescent="0.25">
      <c r="A53" s="1" t="s">
        <v>209</v>
      </c>
      <c r="C53" t="str">
        <f t="shared" si="7"/>
        <v>Cereals Future set</v>
      </c>
      <c r="D53">
        <v>147</v>
      </c>
      <c r="E53">
        <v>71</v>
      </c>
      <c r="F53">
        <v>76</v>
      </c>
      <c r="G53" s="3">
        <f t="shared" si="1"/>
        <v>0.48299319727891155</v>
      </c>
    </row>
    <row r="54" spans="1:7" x14ac:dyDescent="0.25">
      <c r="A54" s="1" t="s">
        <v>95</v>
      </c>
      <c r="C54" t="str">
        <f t="shared" si="7"/>
        <v>Leafy Greens</v>
      </c>
      <c r="D54">
        <v>224</v>
      </c>
      <c r="E54">
        <v>66</v>
      </c>
      <c r="F54">
        <v>158</v>
      </c>
      <c r="G54" s="3">
        <f t="shared" si="1"/>
        <v>0.29464285714285715</v>
      </c>
    </row>
    <row r="55" spans="1:7" x14ac:dyDescent="0.25">
      <c r="A55" s="1" t="s">
        <v>96</v>
      </c>
      <c r="C55" t="str">
        <f t="shared" si="7"/>
        <v>Leafy Greens Future set</v>
      </c>
      <c r="D55">
        <v>95</v>
      </c>
      <c r="E55">
        <v>62</v>
      </c>
      <c r="F55">
        <v>33</v>
      </c>
      <c r="G55" s="3">
        <f t="shared" si="1"/>
        <v>0.65263157894736845</v>
      </c>
    </row>
    <row r="56" spans="1:7" x14ac:dyDescent="0.25">
      <c r="A56" t="s">
        <v>250</v>
      </c>
      <c r="B56" t="s">
        <v>225</v>
      </c>
      <c r="C56" s="5" t="str">
        <f t="shared" ref="C56:C71" si="8">A56&amp;" \cite{"&amp;B56&amp;"}"</f>
        <v>Food Safety \cite{van2022automatic}</v>
      </c>
      <c r="D56" s="5">
        <f>SUM(D52:D55)</f>
        <v>1140</v>
      </c>
      <c r="E56" s="5">
        <f t="shared" ref="E56:F56" si="9">SUM(E52:E55)</f>
        <v>491</v>
      </c>
      <c r="F56" s="5">
        <f t="shared" si="9"/>
        <v>649</v>
      </c>
      <c r="G56" s="6">
        <f t="shared" si="1"/>
        <v>0.43070175438596492</v>
      </c>
    </row>
    <row r="57" spans="1:7" x14ac:dyDescent="0.25">
      <c r="A57" s="1" t="s">
        <v>195</v>
      </c>
      <c r="B57" t="s">
        <v>233</v>
      </c>
      <c r="C57" t="str">
        <f t="shared" si="8"/>
        <v>Alzheimers \cite{wang_2014}</v>
      </c>
      <c r="D57">
        <v>832</v>
      </c>
      <c r="E57">
        <v>32</v>
      </c>
      <c r="F57">
        <v>800</v>
      </c>
      <c r="G57" s="3">
        <f t="shared" si="1"/>
        <v>3.8461538461538464E-2</v>
      </c>
    </row>
    <row r="58" spans="1:7" x14ac:dyDescent="0.25">
      <c r="A58" s="1" t="s">
        <v>200</v>
      </c>
      <c r="B58" t="s">
        <v>231</v>
      </c>
      <c r="C58" t="str">
        <f t="shared" si="8"/>
        <v>Angiotensin \cite{li_2014}</v>
      </c>
      <c r="D58">
        <v>209</v>
      </c>
      <c r="E58">
        <v>9</v>
      </c>
      <c r="F58">
        <v>200</v>
      </c>
      <c r="G58" s="3">
        <f t="shared" si="1"/>
        <v>4.3062200956937802E-2</v>
      </c>
    </row>
    <row r="59" spans="1:7" x14ac:dyDescent="0.25">
      <c r="A59" s="1" t="s">
        <v>202</v>
      </c>
      <c r="B59" t="s">
        <v>239</v>
      </c>
      <c r="C59" t="str">
        <f t="shared" si="8"/>
        <v>Anticoagulation \cite{chatterjee_2014}</v>
      </c>
      <c r="D59">
        <v>418</v>
      </c>
      <c r="E59">
        <v>18</v>
      </c>
      <c r="F59">
        <v>400</v>
      </c>
      <c r="G59" s="3">
        <f t="shared" si="1"/>
        <v>4.3062200956937802E-2</v>
      </c>
    </row>
    <row r="60" spans="1:7" x14ac:dyDescent="0.25">
      <c r="A60" s="1" t="s">
        <v>192</v>
      </c>
      <c r="B60" t="s">
        <v>227</v>
      </c>
      <c r="C60" t="str">
        <f t="shared" si="8"/>
        <v>Atorvastatin \cite{yang_2014}</v>
      </c>
      <c r="D60">
        <v>416</v>
      </c>
      <c r="E60">
        <v>16</v>
      </c>
      <c r="F60">
        <v>400</v>
      </c>
      <c r="G60" s="3">
        <f t="shared" si="1"/>
        <v>3.8461538461538464E-2</v>
      </c>
    </row>
    <row r="61" spans="1:7" x14ac:dyDescent="0.25">
      <c r="A61" s="1" t="s">
        <v>201</v>
      </c>
      <c r="B61" t="s">
        <v>238</v>
      </c>
      <c r="C61" t="str">
        <f t="shared" si="8"/>
        <v>Bivalirudin \cite{cavender_2014}</v>
      </c>
      <c r="D61">
        <v>414</v>
      </c>
      <c r="E61">
        <v>14</v>
      </c>
      <c r="F61">
        <v>400</v>
      </c>
      <c r="G61" s="3">
        <f t="shared" si="1"/>
        <v>3.3816425120772944E-2</v>
      </c>
    </row>
    <row r="62" spans="1:7" x14ac:dyDescent="0.25">
      <c r="A62" s="1" t="s">
        <v>194</v>
      </c>
      <c r="B62" t="s">
        <v>232</v>
      </c>
      <c r="C62" t="str">
        <f t="shared" si="8"/>
        <v>Cetuximab \cite{lv_2014}</v>
      </c>
      <c r="D62">
        <v>412</v>
      </c>
      <c r="E62">
        <v>12</v>
      </c>
      <c r="F62">
        <v>400</v>
      </c>
      <c r="G62" s="3">
        <f t="shared" si="1"/>
        <v>2.9126213592233011E-2</v>
      </c>
    </row>
    <row r="63" spans="1:7" x14ac:dyDescent="0.25">
      <c r="A63" s="1" t="s">
        <v>204</v>
      </c>
      <c r="B63" t="s">
        <v>229</v>
      </c>
      <c r="C63" t="str">
        <f t="shared" si="8"/>
        <v>Colorectal cancer \cite{segelov_2014}</v>
      </c>
      <c r="D63">
        <v>413</v>
      </c>
      <c r="E63">
        <v>13</v>
      </c>
      <c r="F63">
        <v>400</v>
      </c>
      <c r="G63" s="3">
        <f t="shared" si="1"/>
        <v>3.1476997578692496E-2</v>
      </c>
    </row>
    <row r="64" spans="1:7" x14ac:dyDescent="0.25">
      <c r="A64" s="1" t="s">
        <v>199</v>
      </c>
      <c r="B64" t="s">
        <v>236</v>
      </c>
      <c r="C64" t="str">
        <f t="shared" si="8"/>
        <v>Dabigatran \cite{douxfils_2014}</v>
      </c>
      <c r="D64">
        <v>413</v>
      </c>
      <c r="E64">
        <v>13</v>
      </c>
      <c r="F64">
        <v>400</v>
      </c>
      <c r="G64" s="3">
        <f t="shared" si="1"/>
        <v>3.1476997578692496E-2</v>
      </c>
    </row>
    <row r="65" spans="1:7" x14ac:dyDescent="0.25">
      <c r="A65" s="1" t="s">
        <v>205</v>
      </c>
      <c r="B65" t="s">
        <v>230</v>
      </c>
      <c r="C65" t="str">
        <f t="shared" si="8"/>
        <v>Gastric cancer \cite{li_pan_2014}</v>
      </c>
      <c r="D65">
        <v>206</v>
      </c>
      <c r="E65">
        <v>6</v>
      </c>
      <c r="F65">
        <v>200</v>
      </c>
      <c r="G65" s="3">
        <f t="shared" si="1"/>
        <v>2.9126213592233011E-2</v>
      </c>
    </row>
    <row r="66" spans="1:7" x14ac:dyDescent="0.25">
      <c r="A66" s="1" t="s">
        <v>197</v>
      </c>
      <c r="B66" t="s">
        <v>235</v>
      </c>
      <c r="C66" t="str">
        <f t="shared" si="8"/>
        <v>Metformin \cite{liu_2014}</v>
      </c>
      <c r="D66">
        <v>623</v>
      </c>
      <c r="E66">
        <v>23</v>
      </c>
      <c r="F66">
        <v>600</v>
      </c>
      <c r="G66" s="3">
        <f t="shared" si="1"/>
        <v>3.691813804173355E-2</v>
      </c>
    </row>
    <row r="67" spans="1:7" x14ac:dyDescent="0.25">
      <c r="A67" s="1" t="s">
        <v>196</v>
      </c>
      <c r="B67" t="s">
        <v>234</v>
      </c>
      <c r="C67" t="str">
        <f t="shared" si="8"/>
        <v>Parkinsons \cite{zhou_2014}</v>
      </c>
      <c r="D67">
        <v>209</v>
      </c>
      <c r="E67">
        <v>9</v>
      </c>
      <c r="F67">
        <v>200</v>
      </c>
      <c r="G67" s="3">
        <f t="shared" ref="G67:G72" si="10">E67/D67</f>
        <v>4.3062200956937802E-2</v>
      </c>
    </row>
    <row r="68" spans="1:7" x14ac:dyDescent="0.25">
      <c r="A68" s="1" t="s">
        <v>198</v>
      </c>
      <c r="B68" t="s">
        <v>237</v>
      </c>
      <c r="C68" t="str">
        <f t="shared" si="8"/>
        <v>Rheumatoid \cite{kourbeti_2014}</v>
      </c>
      <c r="D68">
        <v>1675</v>
      </c>
      <c r="E68">
        <v>75</v>
      </c>
      <c r="F68">
        <v>1600</v>
      </c>
      <c r="G68" s="3">
        <f t="shared" si="10"/>
        <v>4.4776119402985072E-2</v>
      </c>
    </row>
    <row r="69" spans="1:7" x14ac:dyDescent="0.25">
      <c r="A69" s="1" t="s">
        <v>203</v>
      </c>
      <c r="B69" t="s">
        <v>240</v>
      </c>
      <c r="C69" t="str">
        <f t="shared" si="8"/>
        <v>Tyrosine Kinase \cite{funakoshi_2014}</v>
      </c>
      <c r="D69">
        <v>1043</v>
      </c>
      <c r="E69">
        <v>43</v>
      </c>
      <c r="F69">
        <v>1000</v>
      </c>
      <c r="G69" s="3">
        <f t="shared" si="10"/>
        <v>4.1227229146692232E-2</v>
      </c>
    </row>
    <row r="70" spans="1:7" x14ac:dyDescent="0.25">
      <c r="A70" s="1" t="s">
        <v>193</v>
      </c>
      <c r="B70" t="s">
        <v>228</v>
      </c>
      <c r="C70" t="str">
        <f t="shared" si="8"/>
        <v>Ustekinumab \cite{meng_2014}</v>
      </c>
      <c r="D70">
        <v>209</v>
      </c>
      <c r="E70">
        <v>9</v>
      </c>
      <c r="F70">
        <v>200</v>
      </c>
      <c r="G70" s="3">
        <f t="shared" si="10"/>
        <v>4.3062200956937802E-2</v>
      </c>
    </row>
    <row r="71" spans="1:7" x14ac:dyDescent="0.25">
      <c r="A71" s="1" t="s">
        <v>206</v>
      </c>
      <c r="B71" t="s">
        <v>251</v>
      </c>
      <c r="C71" s="5" t="str">
        <f t="shared" si="8"/>
        <v>PubMed Abstracts \cite{lanera_2018}</v>
      </c>
      <c r="D71" s="5">
        <f>SUM(D57:D70)</f>
        <v>7492</v>
      </c>
      <c r="E71" s="5">
        <f t="shared" ref="E71:F71" si="11">SUM(E57:E70)</f>
        <v>292</v>
      </c>
      <c r="F71" s="5">
        <f t="shared" si="11"/>
        <v>7200</v>
      </c>
      <c r="G71" s="6">
        <f t="shared" si="10"/>
        <v>3.8974906567004808E-2</v>
      </c>
    </row>
    <row r="72" spans="1:7" x14ac:dyDescent="0.25">
      <c r="A72" s="1" t="s">
        <v>254</v>
      </c>
      <c r="D72">
        <f>SUM(D71,D56,D51,D38,D32,D17)</f>
        <v>177983</v>
      </c>
      <c r="E72">
        <f t="shared" ref="E72:F72" si="12">SUM(E71,E56,E51,E38,E32,E17)</f>
        <v>11387</v>
      </c>
      <c r="F72">
        <f t="shared" si="12"/>
        <v>166596</v>
      </c>
      <c r="G72" s="3">
        <f t="shared" si="10"/>
        <v>6.3978020372732231E-2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2022-04-23T16:28:06Z</dcterms:created>
  <dcterms:modified xsi:type="dcterms:W3CDTF">2022-04-29T04:10:58Z</dcterms:modified>
</cp:coreProperties>
</file>