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통계업무\23년 경영개선처\01. 전력통계월보\3월\04. 최종\최종\"/>
    </mc:Choice>
  </mc:AlternateContent>
  <bookViews>
    <workbookView xWindow="0" yWindow="0" windowWidth="28800" windowHeight="11640" tabRatio="671"/>
  </bookViews>
  <sheets>
    <sheet name="Ⅰ.통계도표(1P)" sheetId="2" r:id="rId1"/>
    <sheet name="공란 2페이지" sheetId="3" r:id="rId2"/>
    <sheet name="1-1 발전설비추이(발전원별)_3P" sheetId="4" r:id="rId3"/>
    <sheet name="1-2 발전설비추이(에너지원별)" sheetId="5" r:id="rId4"/>
    <sheet name="1-3 발전전력량 추이(발전원별)" sheetId="6" r:id="rId5"/>
    <sheet name="1-4 발전전력량 추이(에너지원별)" sheetId="7" r:id="rId6"/>
    <sheet name="1-5 판매전력량 추이(계약종별)" sheetId="8" r:id="rId7"/>
    <sheet name="1-6 판매전력량 추이(용도별)" sheetId="9" r:id="rId8"/>
    <sheet name="1-7 전력수급추이" sheetId="10" r:id="rId9"/>
    <sheet name="1-8 월간실적요약" sheetId="11" r:id="rId10"/>
    <sheet name="Ⅱ.발전설비 용량(11p)" sheetId="12" r:id="rId11"/>
    <sheet name="2. 발전설비용량(발전원별) " sheetId="13" r:id="rId12"/>
    <sheet name="2-1. 발전설비용량(발전원별에너지원별)" sheetId="14" r:id="rId13"/>
    <sheet name="2-2. 발전설비용량(발전소별)" sheetId="15" r:id="rId14"/>
    <sheet name="3. 발전설비용량(발전회사별발전원별)" sheetId="16" r:id="rId15"/>
    <sheet name="3-1. 발전설비용량(한전 및 발전자회사 상세) " sheetId="17" r:id="rId16"/>
    <sheet name="4. 발전설비용량(에너지원별) " sheetId="18" r:id="rId17"/>
    <sheet name="5. 발전설비현황(행정구역별) " sheetId="19" r:id="rId18"/>
    <sheet name="6. 발전소 건설현황" sheetId="20" r:id="rId19"/>
    <sheet name="Ⅲ.발전전력량(27p)" sheetId="21" r:id="rId20"/>
    <sheet name="7. 발전전력량(발전원별)" sheetId="22" r:id="rId21"/>
    <sheet name="7-1. 발전전력량(발전원별에너지원별)" sheetId="23" r:id="rId22"/>
    <sheet name="7-2. 발전전력량(발전소별)" sheetId="24" r:id="rId23"/>
    <sheet name="8. 발전전력량(발전회사별발전원별)" sheetId="25" r:id="rId24"/>
    <sheet name="9. 발전전력량(에너지원별)" sheetId="26" r:id="rId25"/>
    <sheet name="9-1. 신재생발전설비발전량(행정구역)" sheetId="27" r:id="rId26"/>
    <sheet name="10. 발전전력량(행정구역)" sheetId="28" r:id="rId27"/>
    <sheet name="10-1. 발전전력량(행정구역_누계)" sheetId="29" r:id="rId28"/>
    <sheet name="11. 연료사용량(발전원(소)별에너지원별)" sheetId="30" r:id="rId29"/>
    <sheet name="11-1. 연료사용량(에너지원별)" sheetId="31" r:id="rId30"/>
    <sheet name="Ⅳ.전력구입량(47p)" sheetId="32" r:id="rId31"/>
    <sheet name="12.전력거래실적 종합" sheetId="33" r:id="rId32"/>
    <sheet name="13.전력거래실적(발전원별)  " sheetId="34" r:id="rId33"/>
    <sheet name="14. 전력거래실적(발전회사별)" sheetId="35" r:id="rId34"/>
    <sheet name="15.전력거래실적 (가격&amp;단가)" sheetId="36" r:id="rId35"/>
    <sheet name="16.전력거래실적(PPA)" sheetId="37" r:id="rId36"/>
    <sheet name="16-1.태양광 발전량 추계정보" sheetId="38" r:id="rId37"/>
    <sheet name="공란 페이지(58p)" sheetId="39" r:id="rId38"/>
    <sheet name="Ⅳ.전력판매량(59p)" sheetId="40" r:id="rId39"/>
    <sheet name="17.전력판매실적 종합" sheetId="41" r:id="rId40"/>
    <sheet name="18.계약종별 판매전력량" sheetId="42" r:id="rId41"/>
    <sheet name="18-1.계약종별 수용호수" sheetId="43" r:id="rId42"/>
    <sheet name="18-2.계약종별 판매수입" sheetId="44" r:id="rId43"/>
    <sheet name="19.용도별 판매전력량" sheetId="45" r:id="rId44"/>
    <sheet name="19-1.용도별 수용호수" sheetId="46" r:id="rId45"/>
    <sheet name="19-2.용도별 판매수입" sheetId="47" r:id="rId46"/>
    <sheet name="20.행정구역별 판매전력량" sheetId="48" r:id="rId47"/>
    <sheet name="20-1.행정구역별 수용호수" sheetId="49" r:id="rId48"/>
    <sheet name="20-2.행정구역별 판매수입" sheetId="50" r:id="rId49"/>
    <sheet name="20-3.행정구역별 계약종별 판매전력량" sheetId="51" r:id="rId50"/>
    <sheet name="21.산업분류별 판매전력량" sheetId="52" r:id="rId51"/>
    <sheet name="21-1.산업분류별 행정구역별 판매전력량" sheetId="53" r:id="rId52"/>
    <sheet name="21-2.산업분류별 행정구역별 판매전력량(누계)" sheetId="54" r:id="rId53"/>
    <sheet name="공란 페이지(88p)" sheetId="55" r:id="rId54"/>
    <sheet name="Ⅵ.기타(89p)" sheetId="56" r:id="rId55"/>
    <sheet name="22.전력수급실적(월별)" sheetId="57" r:id="rId56"/>
    <sheet name="22-1.전력수급실적(일별)" sheetId="58" r:id="rId57"/>
    <sheet name="23.인원(회사별)  " sheetId="59" r:id="rId58"/>
    <sheet name="공란 페이지(94p)" sheetId="60" r:id="rId59"/>
  </sheets>
  <definedNames>
    <definedName name="_xlnm._FilterDatabase" localSheetId="25" hidden="1">'9-1. 신재생발전설비발전량(행정구역)'!$C$5:$R$42</definedName>
    <definedName name="_xlnm.Print_Area" localSheetId="26">'10. 발전전력량(행정구역)'!$A$1:$M$26</definedName>
    <definedName name="_xlnm.Print_Area" localSheetId="27">'10-1. 발전전력량(행정구역_누계)'!$A$1:$M$26</definedName>
    <definedName name="_xlnm.Print_Area" localSheetId="2">'1-1 발전설비추이(발전원별)_3P'!$A$1:$N$42</definedName>
    <definedName name="_xlnm.Print_Area" localSheetId="28">'11. 연료사용량(발전원(소)별에너지원별)'!$A$1:$S$37</definedName>
    <definedName name="_xlnm.Print_Area" localSheetId="29">'11-1. 연료사용량(에너지원별)'!$A$1:$G$39</definedName>
    <definedName name="_xlnm.Print_Area" localSheetId="3">'1-2 발전설비추이(에너지원별)'!$A$1:$N$40</definedName>
    <definedName name="_xlnm.Print_Area" localSheetId="31">'12.전력거래실적 종합'!$A$1:$L$33</definedName>
    <definedName name="_xlnm.Print_Area" localSheetId="4">'1-3 발전전력량 추이(발전원별)'!$A$1:$N$38</definedName>
    <definedName name="_xlnm.Print_Area" localSheetId="32">'13.전력거래실적(발전원별)  '!$A$1:$AG$30</definedName>
    <definedName name="_xlnm.Print_Area" localSheetId="5">'1-4 발전전력량 추이(에너지원별)'!$A$1:$N$40</definedName>
    <definedName name="_xlnm.Print_Area" localSheetId="33">'14. 전력거래실적(발전회사별)'!$A$1:$AA$29</definedName>
    <definedName name="_xlnm.Print_Area" localSheetId="6">'1-5 판매전력량 추이(계약종별)'!$A$1:$N$31</definedName>
    <definedName name="_xlnm.Print_Area" localSheetId="34">'15.전력거래실적 (가격&amp;단가)'!$A$1:$F$32</definedName>
    <definedName name="_xlnm.Print_Area" localSheetId="7">'1-6 판매전력량 추이(용도별)'!$A$1:$N$31</definedName>
    <definedName name="_xlnm.Print_Area" localSheetId="35">'16.전력거래실적(PPA)'!$A$1:$K$66</definedName>
    <definedName name="_xlnm.Print_Area" localSheetId="36">'16-1.태양광 발전량 추계정보'!$A$1:$D$38</definedName>
    <definedName name="_xlnm.Print_Area" localSheetId="8">'1-7 전력수급추이'!$A$1:$N$28</definedName>
    <definedName name="_xlnm.Print_Area" localSheetId="39">'17.전력판매실적 종합'!$A$1:$P$33</definedName>
    <definedName name="_xlnm.Print_Area" localSheetId="9">'1-8 월간실적요약'!$A$1:$K$27</definedName>
    <definedName name="_xlnm.Print_Area" localSheetId="40">'18.계약종별 판매전력량'!$A$1:$Q$32</definedName>
    <definedName name="_xlnm.Print_Area" localSheetId="41">'18-1.계약종별 수용호수'!$A$1:$Q$30</definedName>
    <definedName name="_xlnm.Print_Area" localSheetId="43">'19.용도별 판매전력량'!$A$1:$S$33</definedName>
    <definedName name="_xlnm.Print_Area" localSheetId="44">'19-1.용도별 수용호수'!$A$1:$S$31</definedName>
    <definedName name="_xlnm.Print_Area" localSheetId="45">'19-2.용도별 판매수입'!$A$1:$S$33</definedName>
    <definedName name="_xlnm.Print_Area" localSheetId="11">'2. 발전설비용량(발전원별) '!$A$1:$AG$32</definedName>
    <definedName name="_xlnm.Print_Area" localSheetId="46">'20.행정구역별 판매전력량'!$A$1:$T$32</definedName>
    <definedName name="_xlnm.Print_Area" localSheetId="47">'20-1.행정구역별 수용호수'!$A$1:$T$30</definedName>
    <definedName name="_xlnm.Print_Area" localSheetId="48">'20-2.행정구역별 판매수입'!$A$1:$T$32</definedName>
    <definedName name="_xlnm.Print_Area" localSheetId="49">'20-3.행정구역별 계약종별 판매전력량'!$A$1:$U$38</definedName>
    <definedName name="_xlnm.Print_Area" localSheetId="12">'2-1. 발전설비용량(발전원별에너지원별)'!$A$1:$T$39</definedName>
    <definedName name="_xlnm.Print_Area" localSheetId="50">'21.산업분류별 판매전력량'!$A$1:$O$38</definedName>
    <definedName name="_xlnm.Print_Area" localSheetId="51">'21-1.산업분류별 행정구역별 판매전력량'!$A$1:$U$38</definedName>
    <definedName name="_xlnm.Print_Area" localSheetId="52">'21-2.산업분류별 행정구역별 판매전력량(누계)'!$A$1:$U$38</definedName>
    <definedName name="_xlnm.Print_Area" localSheetId="13">'2-2. 발전설비용량(발전소별)'!$A$1:$V$40</definedName>
    <definedName name="_xlnm.Print_Area" localSheetId="55">'22.전력수급실적(월별)'!$A$1:$M$37</definedName>
    <definedName name="_xlnm.Print_Area" localSheetId="56">'22-1.전력수급실적(일별)'!$A$1:$I$39</definedName>
    <definedName name="_xlnm.Print_Area" localSheetId="57">'23.인원(회사별)  '!$A$1:$Y$35</definedName>
    <definedName name="_xlnm.Print_Area" localSheetId="14">'3. 발전설비용량(발전회사별발전원별)'!$A$1:$AV$33</definedName>
    <definedName name="_xlnm.Print_Area" localSheetId="15">'3-1. 발전설비용량(한전 및 발전자회사 상세) '!$A$1:$AB$71</definedName>
    <definedName name="_xlnm.Print_Area" localSheetId="17">'5. 발전설비현황(행정구역별) '!$A$1:$M$26</definedName>
    <definedName name="_xlnm.Print_Area" localSheetId="18">'6. 발전소 건설현황'!$A$1:$F$14</definedName>
    <definedName name="_xlnm.Print_Area" localSheetId="20">'7. 발전전력량(발전원별)'!$A$1:$AG$35</definedName>
    <definedName name="_xlnm.Print_Area" localSheetId="21">'7-1. 발전전력량(발전원별에너지원별)'!$A$1:$V$39</definedName>
    <definedName name="_xlnm.Print_Area" localSheetId="22">'7-2. 발전전력량(발전소별)'!$A$1:$V$40</definedName>
    <definedName name="_xlnm.Print_Area" localSheetId="23">'8. 발전전력량(발전회사별발전원별)'!$A$1:$AW$34</definedName>
    <definedName name="_xlnm.Print_Area" localSheetId="24">'9. 발전전력량(에너지원별)'!$A$1:$I$36</definedName>
    <definedName name="_xlnm.Print_Area" localSheetId="25">'9-1. 신재생발전설비발전량(행정구역)'!$A$1:$R$42</definedName>
    <definedName name="_xlnm.Print_Area" localSheetId="0">'Ⅰ.통계도표(1P)'!$A$1:$F$30</definedName>
    <definedName name="_xlnm.Print_Area" localSheetId="30">'Ⅳ.전력구입량(47p)'!$A$1:$F$25</definedName>
    <definedName name="_xlnm.Print_Area" localSheetId="1">'공란 2페이지'!$A$1:$F$30</definedName>
    <definedName name="TABLE" localSheetId="39">'17.전력판매실적 종합'!#REF!</definedName>
    <definedName name="TABLE_2" localSheetId="39">'17.전력판매실적 종합'!#REF!</definedName>
    <definedName name="TABLE_3" localSheetId="39">'17.전력판매실적 종합'!#REF!</definedName>
    <definedName name="TABLE_4" localSheetId="39">'17.전력판매실적 종합'!#REF!</definedName>
    <definedName name="TABLE_5" localSheetId="39">'17.전력판매실적 종합'!#REF!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0" i="34" l="1"/>
  <c r="J33" i="58" l="1"/>
  <c r="J28" i="58"/>
  <c r="J27" i="58"/>
  <c r="J26" i="58"/>
  <c r="J25" i="58"/>
  <c r="J24" i="58"/>
  <c r="J23" i="58"/>
  <c r="J21" i="58"/>
  <c r="J20" i="58"/>
  <c r="J19" i="58"/>
  <c r="J18" i="58"/>
  <c r="J17" i="58"/>
  <c r="J16" i="58"/>
  <c r="J15" i="58"/>
  <c r="J14" i="58"/>
  <c r="J10" i="58"/>
  <c r="J9" i="58"/>
  <c r="J8" i="58"/>
  <c r="J7" i="58"/>
  <c r="V30" i="48"/>
  <c r="V29" i="48"/>
  <c r="V28" i="48"/>
  <c r="V27" i="48"/>
  <c r="V26" i="48"/>
  <c r="V25" i="48"/>
  <c r="V24" i="48"/>
  <c r="V23" i="48"/>
  <c r="V22" i="48"/>
  <c r="V21" i="48"/>
  <c r="V20" i="48"/>
  <c r="V19" i="48"/>
  <c r="V18" i="48"/>
  <c r="V17" i="48"/>
  <c r="V16" i="48"/>
  <c r="V15" i="48"/>
  <c r="R5" i="43"/>
  <c r="J26" i="35"/>
  <c r="S26" i="35" s="1"/>
  <c r="J25" i="35"/>
  <c r="S25" i="35" s="1"/>
  <c r="J24" i="35"/>
  <c r="S24" i="35" s="1"/>
  <c r="J23" i="35"/>
  <c r="S23" i="35" s="1"/>
  <c r="J22" i="35"/>
  <c r="S22" i="35" s="1"/>
  <c r="J21" i="35"/>
  <c r="S21" i="35" s="1"/>
  <c r="J20" i="35"/>
  <c r="S20" i="35" s="1"/>
  <c r="J19" i="35"/>
  <c r="S19" i="35" s="1"/>
  <c r="S18" i="35"/>
  <c r="J18" i="35"/>
  <c r="J17" i="35"/>
  <c r="S17" i="35" s="1"/>
  <c r="J16" i="35"/>
  <c r="S16" i="35" s="1"/>
  <c r="J15" i="35"/>
  <c r="S15" i="35" s="1"/>
  <c r="S14" i="35"/>
  <c r="J14" i="35"/>
  <c r="J13" i="35"/>
  <c r="S13" i="35" s="1"/>
  <c r="J12" i="35"/>
  <c r="S12" i="35" s="1"/>
  <c r="S11" i="35"/>
  <c r="J11" i="35"/>
  <c r="S10" i="35"/>
  <c r="J10" i="35"/>
  <c r="S9" i="35"/>
  <c r="J9" i="35"/>
  <c r="S8" i="35"/>
  <c r="J8" i="35"/>
  <c r="S7" i="35"/>
  <c r="J7" i="35"/>
  <c r="L26" i="34"/>
  <c r="W26" i="34" s="1"/>
  <c r="L25" i="34"/>
  <c r="W25" i="34" s="1"/>
  <c r="L24" i="34"/>
  <c r="W24" i="34" s="1"/>
  <c r="L23" i="34"/>
  <c r="W23" i="34" s="1"/>
  <c r="L22" i="34"/>
  <c r="W22" i="34" s="1"/>
  <c r="L21" i="34"/>
  <c r="W21" i="34" s="1"/>
  <c r="L20" i="34"/>
  <c r="L19" i="34"/>
  <c r="W19" i="34" s="1"/>
  <c r="L18" i="34"/>
  <c r="W18" i="34" s="1"/>
  <c r="L17" i="34"/>
  <c r="W17" i="34" s="1"/>
  <c r="L16" i="34"/>
  <c r="W16" i="34" s="1"/>
  <c r="L15" i="34"/>
  <c r="W15" i="34" s="1"/>
  <c r="W14" i="34"/>
  <c r="L14" i="34"/>
  <c r="L13" i="34"/>
  <c r="W13" i="34" s="1"/>
  <c r="L12" i="34"/>
  <c r="W12" i="34" s="1"/>
  <c r="L11" i="34"/>
  <c r="W11" i="34" s="1"/>
  <c r="W10" i="34"/>
  <c r="W9" i="34"/>
  <c r="W8" i="34"/>
  <c r="W7" i="34"/>
  <c r="W6" i="34"/>
  <c r="AH31" i="25" l="1"/>
  <c r="S31" i="25"/>
  <c r="AH30" i="25"/>
  <c r="S30" i="25"/>
  <c r="AH29" i="25"/>
  <c r="S29" i="25"/>
  <c r="AH28" i="25"/>
  <c r="S28" i="25"/>
  <c r="AH27" i="25"/>
  <c r="S27" i="25"/>
  <c r="AH26" i="25"/>
  <c r="S26" i="25"/>
  <c r="AH25" i="25"/>
  <c r="S25" i="25"/>
  <c r="AH24" i="25"/>
  <c r="S24" i="25"/>
  <c r="AH23" i="25"/>
  <c r="S23" i="25"/>
  <c r="AH22" i="25"/>
  <c r="S22" i="25"/>
  <c r="AH21" i="25"/>
  <c r="S21" i="25"/>
  <c r="AH20" i="25"/>
  <c r="S20" i="25"/>
  <c r="AH19" i="25"/>
  <c r="S19" i="25"/>
  <c r="AH18" i="25"/>
  <c r="S18" i="25"/>
  <c r="AH17" i="25"/>
  <c r="S17" i="25"/>
  <c r="AH16" i="25"/>
  <c r="S16" i="25"/>
  <c r="S32" i="23"/>
  <c r="Q32" i="23"/>
  <c r="O32" i="23"/>
  <c r="N31" i="23" s="1"/>
  <c r="O30" i="23"/>
  <c r="M30" i="23"/>
  <c r="N29" i="23"/>
  <c r="S28" i="23"/>
  <c r="Q28" i="23"/>
  <c r="O28" i="23"/>
  <c r="M28" i="23"/>
  <c r="N27" i="23" s="1"/>
  <c r="S26" i="23"/>
  <c r="Q26" i="23"/>
  <c r="O26" i="23"/>
  <c r="M26" i="23"/>
  <c r="N25" i="23" s="1"/>
  <c r="A3" i="19"/>
  <c r="R38" i="15"/>
  <c r="Q38" i="15"/>
  <c r="I38" i="15"/>
  <c r="G38" i="15"/>
  <c r="E38" i="15"/>
  <c r="D38" i="15"/>
  <c r="C38" i="15"/>
  <c r="B38" i="15"/>
  <c r="V33" i="15"/>
  <c r="T38" i="15" s="1"/>
  <c r="T33" i="15"/>
  <c r="P33" i="15"/>
  <c r="N33" i="15"/>
  <c r="K33" i="15"/>
  <c r="J38" i="15" s="1"/>
  <c r="I33" i="15"/>
  <c r="M38" i="15" s="1"/>
  <c r="C33" i="15"/>
  <c r="I29" i="15"/>
  <c r="G29" i="15"/>
  <c r="I26" i="15"/>
  <c r="G26" i="15"/>
  <c r="E26" i="15"/>
  <c r="E28" i="15" s="1"/>
  <c r="F38" i="15" s="1"/>
  <c r="C26" i="15"/>
  <c r="C23" i="15"/>
  <c r="C28" i="15" s="1"/>
  <c r="N21" i="15"/>
  <c r="S38" i="15" s="1"/>
  <c r="N17" i="15"/>
  <c r="C14" i="15"/>
  <c r="K38" i="15" s="1"/>
  <c r="P10" i="15"/>
  <c r="P38" i="15" s="1"/>
  <c r="G10" i="15"/>
  <c r="H38" i="15" s="1"/>
  <c r="E10" i="15"/>
  <c r="R32" i="14"/>
  <c r="P32" i="14"/>
  <c r="N32" i="14"/>
  <c r="M31" i="14" s="1"/>
  <c r="N30" i="14"/>
  <c r="L30" i="14"/>
  <c r="M29" i="14"/>
  <c r="P28" i="14"/>
  <c r="N28" i="14"/>
  <c r="L28" i="14"/>
  <c r="M27" i="14"/>
  <c r="R26" i="14"/>
  <c r="P26" i="14"/>
  <c r="N26" i="14"/>
  <c r="L26" i="14"/>
  <c r="M25" i="14" s="1"/>
  <c r="U38" i="15" l="1"/>
  <c r="N38" i="15"/>
  <c r="O38" i="15" l="1"/>
  <c r="V38" i="15" l="1"/>
  <c r="O39" i="15"/>
  <c r="V39" i="15" l="1"/>
  <c r="Q39" i="15"/>
  <c r="K39" i="15"/>
  <c r="R39" i="15"/>
  <c r="B39" i="15"/>
  <c r="I39" i="15"/>
  <c r="E39" i="15"/>
  <c r="J39" i="15"/>
  <c r="G39" i="15"/>
  <c r="H39" i="15"/>
  <c r="M39" i="15"/>
  <c r="T39" i="15"/>
  <c r="S39" i="15"/>
  <c r="D39" i="15"/>
  <c r="F39" i="15"/>
  <c r="C39" i="15"/>
  <c r="P39" i="15"/>
  <c r="N39" i="15"/>
  <c r="U39" i="15"/>
</calcChain>
</file>

<file path=xl/sharedStrings.xml><?xml version="1.0" encoding="utf-8"?>
<sst xmlns="http://schemas.openxmlformats.org/spreadsheetml/2006/main" count="4398" uniqueCount="1424">
  <si>
    <t xml:space="preserve">  </t>
  </si>
  <si>
    <t>Ⅰ. 통계도표</t>
    <phoneticPr fontId="5" type="noConversion"/>
  </si>
  <si>
    <t>1.  주요 통계도표 및 요약</t>
    <phoneticPr fontId="5" type="noConversion"/>
  </si>
  <si>
    <t>공란입니다.</t>
    <phoneticPr fontId="12" type="noConversion"/>
  </si>
  <si>
    <t xml:space="preserve">    Graphics of Major Statistics</t>
    <phoneticPr fontId="14" type="noConversion"/>
  </si>
  <si>
    <t xml:space="preserve">  1-1 발전설비 추이 (발전원별)  </t>
    <phoneticPr fontId="14" type="noConversion"/>
  </si>
  <si>
    <t xml:space="preserve">        Trend of Generation Capacity by Plant Type</t>
    <phoneticPr fontId="14" type="noConversion"/>
  </si>
  <si>
    <t>(단위 : MW)</t>
    <phoneticPr fontId="14" type="noConversion"/>
  </si>
  <si>
    <t>년  월</t>
    <phoneticPr fontId="14" type="noConversion"/>
  </si>
  <si>
    <t>총발전설비</t>
    <phoneticPr fontId="14" type="noConversion"/>
  </si>
  <si>
    <t>(증감률)</t>
    <phoneticPr fontId="14" type="noConversion"/>
  </si>
  <si>
    <t>기  력</t>
    <phoneticPr fontId="14" type="noConversion"/>
  </si>
  <si>
    <t>원자력</t>
  </si>
  <si>
    <t>복  합</t>
    <phoneticPr fontId="14" type="noConversion"/>
  </si>
  <si>
    <t>수  력</t>
    <phoneticPr fontId="14" type="noConversion"/>
  </si>
  <si>
    <t>대체에너지</t>
    <phoneticPr fontId="14" type="noConversion"/>
  </si>
  <si>
    <t>기  타</t>
    <phoneticPr fontId="14" type="noConversion"/>
  </si>
  <si>
    <t xml:space="preserve">  주2) 기력 : 무연탄, 유연탄, 중유, LNG, 집단에너지</t>
    <phoneticPr fontId="14" type="noConversion"/>
  </si>
  <si>
    <r>
      <t xml:space="preserve">  주3) 대체에너지 : 태양광, 풍력 등 신재생에너지</t>
    </r>
    <r>
      <rPr>
        <sz val="9"/>
        <rFont val="맑은 고딕"/>
        <family val="3"/>
        <charset val="129"/>
        <scheme val="minor"/>
      </rPr>
      <t>(일반수력, 소수력은 데이터 일관성 유지를 위해 수력으로 별도 구분)</t>
    </r>
    <phoneticPr fontId="14" type="noConversion"/>
  </si>
  <si>
    <r>
      <t xml:space="preserve">  주4) 기타 : 내연력, 증류탑폐열, 여열회수, 천연가스압터빈, 부생가스, 폐기물에너지</t>
    </r>
    <r>
      <rPr>
        <sz val="9"/>
        <rFont val="맑은 고딕"/>
        <family val="3"/>
        <charset val="129"/>
        <scheme val="minor"/>
      </rPr>
      <t>('20.1 이후 신재생에서 기타로 분류)</t>
    </r>
    <phoneticPr fontId="14" type="noConversion"/>
  </si>
  <si>
    <t xml:space="preserve">  1-2 발전설비 추이 (에너지원별)</t>
    <phoneticPr fontId="14" type="noConversion"/>
  </si>
  <si>
    <t xml:space="preserve">        Trend of Generation Capacity by Energy Source</t>
    <phoneticPr fontId="14" type="noConversion"/>
  </si>
  <si>
    <t>원자력</t>
    <phoneticPr fontId="14" type="noConversion"/>
  </si>
  <si>
    <t>석  탄</t>
    <phoneticPr fontId="14" type="noConversion"/>
  </si>
  <si>
    <t>가  스</t>
    <phoneticPr fontId="14" type="noConversion"/>
  </si>
  <si>
    <t>신재생</t>
    <phoneticPr fontId="14" type="noConversion"/>
  </si>
  <si>
    <t>유  류</t>
    <phoneticPr fontId="14" type="noConversion"/>
  </si>
  <si>
    <t>양  수</t>
    <phoneticPr fontId="14" type="noConversion"/>
  </si>
  <si>
    <t>(증감률)</t>
  </si>
  <si>
    <t xml:space="preserve">  주1) 2016년부터 집단에너지 에너지원별로 구분(유류→석탄,가스,유류)   </t>
    <phoneticPr fontId="14" type="noConversion"/>
  </si>
  <si>
    <r>
      <t xml:space="preserve">  주2) 신재생에너지는 대체에너지에 일반수력, 소수력 포함</t>
    </r>
    <r>
      <rPr>
        <sz val="9"/>
        <rFont val="맑은 고딕"/>
        <family val="3"/>
        <charset val="129"/>
        <scheme val="minor"/>
      </rPr>
      <t>(양수발전 제외)</t>
    </r>
    <phoneticPr fontId="14" type="noConversion"/>
  </si>
  <si>
    <r>
      <t xml:space="preserve">  주3) 기타 : 증류탑폐열, 여열회수, 천연가스압터빈, 부생가스</t>
    </r>
    <r>
      <rPr>
        <sz val="9"/>
        <rFont val="맑은 고딕"/>
        <family val="3"/>
        <charset val="129"/>
        <scheme val="minor"/>
      </rPr>
      <t>, 폐기물에너지('20.1 이후 신재생에서 기타로 분류)</t>
    </r>
    <phoneticPr fontId="14" type="noConversion"/>
  </si>
  <si>
    <t xml:space="preserve">  1-3 발전전력량 추이 (발전원별)</t>
    <phoneticPr fontId="14" type="noConversion"/>
  </si>
  <si>
    <t xml:space="preserve">        Trend of Power Generation by Plant Type</t>
    <phoneticPr fontId="14" type="noConversion"/>
  </si>
  <si>
    <t>(단위 : GWh, %)</t>
    <phoneticPr fontId="14" type="noConversion"/>
  </si>
  <si>
    <t>총발전량</t>
    <phoneticPr fontId="14" type="noConversion"/>
  </si>
  <si>
    <t xml:space="preserve">  주1) 복합발전 : 1차 가스터빈, 2차 증기터빈(or 열공급) 발전형식</t>
    <phoneticPr fontId="14" type="noConversion"/>
  </si>
  <si>
    <r>
      <t xml:space="preserve">  주2) 대체에너지 : 태양광, 풍력 등 신재생에너지</t>
    </r>
    <r>
      <rPr>
        <sz val="9"/>
        <rFont val="맑은 고딕"/>
        <family val="3"/>
        <charset val="129"/>
        <scheme val="minor"/>
      </rPr>
      <t>(일반수력, 소수력은 데이터 일관성 유지를 위해 수력으로 별도 구분)</t>
    </r>
    <phoneticPr fontId="14" type="noConversion"/>
  </si>
  <si>
    <t xml:space="preserve">  1-4 발전전력량 추이 (에너지원별)</t>
    <phoneticPr fontId="14" type="noConversion"/>
  </si>
  <si>
    <t xml:space="preserve">        Trend of Power Generation by Energy Source</t>
    <phoneticPr fontId="14" type="noConversion"/>
  </si>
  <si>
    <t xml:space="preserve">  1-5 판매전력량 추이 (계약종별)</t>
    <phoneticPr fontId="14" type="noConversion"/>
  </si>
  <si>
    <t xml:space="preserve">         Trend of Power Sold by Segments  </t>
    <phoneticPr fontId="14" type="noConversion"/>
  </si>
  <si>
    <t>총판매량</t>
    <phoneticPr fontId="14" type="noConversion"/>
  </si>
  <si>
    <t>산업용</t>
    <phoneticPr fontId="14" type="noConversion"/>
  </si>
  <si>
    <t>일반용</t>
    <phoneticPr fontId="14" type="noConversion"/>
  </si>
  <si>
    <t>주택용</t>
    <phoneticPr fontId="14" type="noConversion"/>
  </si>
  <si>
    <t>기   타</t>
    <phoneticPr fontId="14" type="noConversion"/>
  </si>
  <si>
    <t xml:space="preserve">  주1) 기타 : 교육용, 농사용, 가로등, 심야</t>
    <phoneticPr fontId="14" type="noConversion"/>
  </si>
  <si>
    <t xml:space="preserve">  1-6 판매전력량 추이 (용도별)</t>
    <phoneticPr fontId="14" type="noConversion"/>
  </si>
  <si>
    <t xml:space="preserve">         Trend of Power Sold by Uses</t>
    <phoneticPr fontId="14" type="noConversion"/>
  </si>
  <si>
    <t>제조업</t>
    <phoneticPr fontId="14" type="noConversion"/>
  </si>
  <si>
    <t>서비스업</t>
    <phoneticPr fontId="14" type="noConversion"/>
  </si>
  <si>
    <t>가정용</t>
    <phoneticPr fontId="14" type="noConversion"/>
  </si>
  <si>
    <t xml:space="preserve">  주1) 기타 : 공공용, 농수산업, 광업</t>
    <phoneticPr fontId="14" type="noConversion"/>
  </si>
  <si>
    <t xml:space="preserve">  1-7 전력수급 추이</t>
    <phoneticPr fontId="14" type="noConversion"/>
  </si>
  <si>
    <t xml:space="preserve">        Trend of Power Supply &amp; Demand</t>
    <phoneticPr fontId="14" type="noConversion"/>
  </si>
  <si>
    <t>구    분</t>
  </si>
  <si>
    <t>발생일시</t>
    <phoneticPr fontId="12" type="noConversion"/>
  </si>
  <si>
    <t>설   비</t>
    <phoneticPr fontId="12" type="noConversion"/>
  </si>
  <si>
    <t>설  비</t>
    <phoneticPr fontId="12" type="noConversion"/>
  </si>
  <si>
    <t>공   급</t>
    <phoneticPr fontId="12" type="noConversion"/>
  </si>
  <si>
    <t>부하율</t>
    <phoneticPr fontId="12" type="noConversion"/>
  </si>
  <si>
    <t>총설비용량</t>
    <phoneticPr fontId="14" type="noConversion"/>
  </si>
  <si>
    <t>예비력</t>
    <phoneticPr fontId="12" type="noConversion"/>
  </si>
  <si>
    <t>예비율</t>
    <phoneticPr fontId="12" type="noConversion"/>
  </si>
  <si>
    <t>공급능력</t>
    <phoneticPr fontId="14" type="noConversion"/>
  </si>
  <si>
    <t>최대전력</t>
    <phoneticPr fontId="14" type="noConversion"/>
  </si>
  <si>
    <t>평균전력</t>
    <phoneticPr fontId="14" type="noConversion"/>
  </si>
  <si>
    <t>공급예비력</t>
    <phoneticPr fontId="14" type="noConversion"/>
  </si>
  <si>
    <t>공급예비율</t>
  </si>
  <si>
    <t xml:space="preserve"> </t>
    <phoneticPr fontId="14" type="noConversion"/>
  </si>
  <si>
    <t>평균이용률</t>
    <phoneticPr fontId="14" type="noConversion"/>
  </si>
  <si>
    <t xml:space="preserve">  1-8 월간실적요약 (잠정)</t>
    <phoneticPr fontId="14" type="noConversion"/>
  </si>
  <si>
    <t xml:space="preserve">        Summary of Monthly Performance </t>
    <phoneticPr fontId="14" type="noConversion"/>
  </si>
  <si>
    <t>구     분</t>
    <phoneticPr fontId="5" type="noConversion"/>
  </si>
  <si>
    <t>전 년 동 월 대 비</t>
    <phoneticPr fontId="12" type="noConversion"/>
  </si>
  <si>
    <t>전 년 동 기 대 비</t>
    <phoneticPr fontId="12" type="noConversion"/>
  </si>
  <si>
    <t>판매단가</t>
    <phoneticPr fontId="5" type="noConversion"/>
  </si>
  <si>
    <t>증 감</t>
    <phoneticPr fontId="12" type="noConversion"/>
  </si>
  <si>
    <t>증감률</t>
    <phoneticPr fontId="14" type="noConversion"/>
  </si>
  <si>
    <t>발전설비</t>
    <phoneticPr fontId="5" type="noConversion"/>
  </si>
  <si>
    <t>MW</t>
    <phoneticPr fontId="5" type="noConversion"/>
  </si>
  <si>
    <t>발 전 량</t>
    <phoneticPr fontId="5" type="noConversion"/>
  </si>
  <si>
    <t>GWh</t>
    <phoneticPr fontId="12" type="noConversion"/>
  </si>
  <si>
    <t>고객호수</t>
    <phoneticPr fontId="5" type="noConversion"/>
  </si>
  <si>
    <t>구 입 량</t>
    <phoneticPr fontId="5" type="noConversion"/>
  </si>
  <si>
    <t>2022년</t>
    <phoneticPr fontId="30" type="noConversion"/>
  </si>
  <si>
    <t>원/kWh</t>
    <phoneticPr fontId="12" type="noConversion"/>
  </si>
  <si>
    <t>판 매 량</t>
    <phoneticPr fontId="5" type="noConversion"/>
  </si>
  <si>
    <t>최대전력</t>
    <phoneticPr fontId="5" type="noConversion"/>
  </si>
  <si>
    <t>평균전력</t>
    <phoneticPr fontId="5" type="noConversion"/>
  </si>
  <si>
    <t>예비율</t>
    <phoneticPr fontId="5" type="noConversion"/>
  </si>
  <si>
    <t>%</t>
    <phoneticPr fontId="5" type="noConversion"/>
  </si>
  <si>
    <t>부하율</t>
    <phoneticPr fontId="5" type="noConversion"/>
  </si>
  <si>
    <t>이용률</t>
    <phoneticPr fontId="5" type="noConversion"/>
  </si>
  <si>
    <t>천호</t>
    <phoneticPr fontId="5" type="noConversion"/>
  </si>
  <si>
    <t xml:space="preserve">  ※ 발전원별 구입단가</t>
    <phoneticPr fontId="14" type="noConversion"/>
  </si>
  <si>
    <t>발전원</t>
    <phoneticPr fontId="5" type="noConversion"/>
  </si>
  <si>
    <t>원자력</t>
    <phoneticPr fontId="12" type="noConversion"/>
  </si>
  <si>
    <t>유연탄</t>
    <phoneticPr fontId="12" type="noConversion"/>
  </si>
  <si>
    <t>무연탄</t>
    <phoneticPr fontId="12" type="noConversion"/>
  </si>
  <si>
    <t>유  류</t>
    <phoneticPr fontId="12" type="noConversion"/>
  </si>
  <si>
    <t>LNG 복합</t>
    <phoneticPr fontId="5" type="noConversion"/>
  </si>
  <si>
    <t>수  력</t>
  </si>
  <si>
    <t>양  수</t>
  </si>
  <si>
    <t>대체에너지</t>
    <phoneticPr fontId="5" type="noConversion"/>
  </si>
  <si>
    <t>기  타</t>
    <phoneticPr fontId="5" type="noConversion"/>
  </si>
  <si>
    <t>당월
(원/kWh)</t>
    <phoneticPr fontId="14" type="noConversion"/>
  </si>
  <si>
    <t>유연탄</t>
  </si>
  <si>
    <t>무연탄</t>
  </si>
  <si>
    <t>LNG 복합</t>
    <phoneticPr fontId="12" type="noConversion"/>
  </si>
  <si>
    <t>수  력</t>
    <phoneticPr fontId="12" type="noConversion"/>
  </si>
  <si>
    <t>양  수</t>
    <phoneticPr fontId="12" type="noConversion"/>
  </si>
  <si>
    <t>기타</t>
    <phoneticPr fontId="12" type="noConversion"/>
  </si>
  <si>
    <t>합계</t>
    <phoneticPr fontId="12" type="noConversion"/>
  </si>
  <si>
    <t>누계
(원/kWh)</t>
    <phoneticPr fontId="14" type="noConversion"/>
  </si>
  <si>
    <t>구입금액</t>
  </si>
  <si>
    <t>신재생</t>
  </si>
  <si>
    <t>기타</t>
  </si>
  <si>
    <t>1. 주요 통계도표</t>
    <phoneticPr fontId="14" type="noConversion"/>
  </si>
  <si>
    <t>(단위 : MW, %)</t>
    <phoneticPr fontId="14" type="noConversion"/>
  </si>
  <si>
    <t xml:space="preserve">   * 집단에너지 : 열병합시설, 자원회수시설 등에서 생산된 에너지로 주거, 상업 또는 산업단지의 사용자에게 열과 전기를 공급</t>
    <phoneticPr fontId="14" type="noConversion"/>
  </si>
  <si>
    <t xml:space="preserve">  주3) 기타 : 내연력, 증류탑폐열, 여열회수, 천연가스압터빈, 부생가스, 폐기물에너지('20.1 이후 신재생에서 기타로 분류)</t>
    <phoneticPr fontId="14" type="noConversion"/>
  </si>
  <si>
    <t xml:space="preserve">  주3) 기타 : 증류탑폐열, 여열회수, 천연가스압터빈, 부생가스, 폐기물에너지('20.1 이후 신재생에서 기타로 분류)</t>
    <phoneticPr fontId="14" type="noConversion"/>
  </si>
  <si>
    <t xml:space="preserve">  주1) 2016년부터 집단에너지 에너지원별로 구분(유류→석탄,가스,유류), 한전 자회사 화력발전 혼소발전량 분류</t>
    <phoneticPr fontId="14" type="noConversion"/>
  </si>
  <si>
    <t>12. 23(금)</t>
  </si>
  <si>
    <t xml:space="preserve">            12</t>
  </si>
  <si>
    <t xml:space="preserve">  주1) 최대전력 발생시점 기준 (단, 평균전력 및 이용률은 월간실적)   [평균전력 = 총발전량 / (역일수×24)]</t>
    <phoneticPr fontId="14" type="noConversion"/>
  </si>
  <si>
    <t>1. 26(목)</t>
  </si>
  <si>
    <t xml:space="preserve">            10</t>
  </si>
  <si>
    <t>10. 4(화)</t>
  </si>
  <si>
    <t xml:space="preserve">            11</t>
  </si>
  <si>
    <t>2023년</t>
    <phoneticPr fontId="30" type="noConversion"/>
  </si>
  <si>
    <t>1. 5(수)</t>
  </si>
  <si>
    <t>3. 2(목)</t>
  </si>
  <si>
    <t>2022. 1~3</t>
    <phoneticPr fontId="2" type="noConversion"/>
  </si>
  <si>
    <t>2023. 1~3</t>
    <phoneticPr fontId="2" type="noConversion"/>
  </si>
  <si>
    <t xml:space="preserve"> 2022   1-3</t>
  </si>
  <si>
    <t xml:space="preserve">            3</t>
  </si>
  <si>
    <t xml:space="preserve"> 2023   1-3</t>
  </si>
  <si>
    <t xml:space="preserve">  주1) (  )내는 전년 동월 대비 증감률</t>
    <phoneticPr fontId="2" type="noConversion"/>
  </si>
  <si>
    <t>Ⅱ. 발전설비</t>
    <phoneticPr fontId="5" type="noConversion"/>
  </si>
  <si>
    <t>2.  발전원별</t>
    <phoneticPr fontId="5" type="noConversion"/>
  </si>
  <si>
    <t>3.  발전회사별</t>
    <phoneticPr fontId="5" type="noConversion"/>
  </si>
  <si>
    <t>4.  에너지원별</t>
    <phoneticPr fontId="5" type="noConversion"/>
  </si>
  <si>
    <t>5.  행정구역별</t>
    <phoneticPr fontId="5" type="noConversion"/>
  </si>
  <si>
    <t>6.  발전소 건설현황</t>
    <phoneticPr fontId="5" type="noConversion"/>
  </si>
  <si>
    <t>2. 발전원별 발전설비용량</t>
    <phoneticPr fontId="12" type="noConversion"/>
  </si>
  <si>
    <t xml:space="preserve">    Generation Capacity by Plant Type</t>
    <phoneticPr fontId="12" type="noConversion"/>
  </si>
  <si>
    <t xml:space="preserve">   (단위 : MW)  </t>
  </si>
  <si>
    <t>발 전 자 회 사  및  한 전(도서)</t>
    <phoneticPr fontId="12" type="noConversion"/>
  </si>
  <si>
    <t>타</t>
  </si>
  <si>
    <t>사</t>
  </si>
  <si>
    <t>합                                   계</t>
  </si>
  <si>
    <t>수 력</t>
  </si>
  <si>
    <t>기                  력</t>
  </si>
  <si>
    <t>복 합</t>
  </si>
  <si>
    <t>내 연</t>
  </si>
  <si>
    <t>대체
에너지</t>
    <phoneticPr fontId="12" type="noConversion"/>
  </si>
  <si>
    <t>기 타</t>
    <phoneticPr fontId="12" type="noConversion"/>
  </si>
  <si>
    <t>계</t>
  </si>
  <si>
    <t>수 력</t>
    <phoneticPr fontId="12" type="noConversion"/>
  </si>
  <si>
    <t>기     력</t>
    <phoneticPr fontId="12" type="noConversion"/>
  </si>
  <si>
    <t>복 합</t>
    <phoneticPr fontId="12" type="noConversion"/>
  </si>
  <si>
    <t>기                력</t>
  </si>
  <si>
    <t>유 류</t>
    <phoneticPr fontId="12" type="noConversion"/>
  </si>
  <si>
    <t>L N G</t>
  </si>
  <si>
    <t>소 계</t>
  </si>
  <si>
    <t>L N G</t>
    <phoneticPr fontId="12" type="noConversion"/>
  </si>
  <si>
    <t>-</t>
  </si>
  <si>
    <t xml:space="preserve">  주2) 기타 : 증류탑폐열, 여열회수, 천연가스압터빈, 부생가스, 폐기물에너지('20년 1월 이후 신재생에서 기타로 분류)</t>
    <phoneticPr fontId="12" type="noConversion"/>
  </si>
  <si>
    <t>2-1. 발전설비용량(발전원별/에너지원별)</t>
    <phoneticPr fontId="12" type="noConversion"/>
  </si>
  <si>
    <t xml:space="preserve">       Generation Capacity by Plant Type and Energy Source</t>
    <phoneticPr fontId="12" type="noConversion"/>
  </si>
  <si>
    <t xml:space="preserve">  2023년 3월</t>
    <phoneticPr fontId="12" type="noConversion"/>
  </si>
  <si>
    <t xml:space="preserve">(단위: kW) </t>
    <phoneticPr fontId="12" type="noConversion"/>
  </si>
  <si>
    <r>
      <t xml:space="preserve">              발전원
에너지원
</t>
    </r>
    <r>
      <rPr>
        <sz val="6"/>
        <rFont val="맑은 고딕"/>
        <family val="3"/>
        <charset val="129"/>
        <scheme val="minor"/>
      </rPr>
      <t>(바이오혼소 반영)</t>
    </r>
    <phoneticPr fontId="12" type="noConversion"/>
  </si>
  <si>
    <t>수력</t>
  </si>
  <si>
    <t>기력</t>
  </si>
  <si>
    <t>복합화력</t>
  </si>
  <si>
    <t>내연력</t>
  </si>
  <si>
    <t>집단</t>
  </si>
  <si>
    <t>총계</t>
    <phoneticPr fontId="12" type="noConversion"/>
  </si>
  <si>
    <r>
      <t xml:space="preserve">발전원
              에너지원
       </t>
    </r>
    <r>
      <rPr>
        <sz val="6"/>
        <rFont val="맑은 고딕"/>
        <family val="3"/>
        <charset val="129"/>
        <scheme val="minor"/>
      </rPr>
      <t>(바이오혼소 반영)</t>
    </r>
    <phoneticPr fontId="12" type="noConversion"/>
  </si>
  <si>
    <t>일반</t>
  </si>
  <si>
    <t>양수</t>
  </si>
  <si>
    <t>소수력</t>
  </si>
  <si>
    <t>유류</t>
    <phoneticPr fontId="12" type="noConversion"/>
  </si>
  <si>
    <t>LNG</t>
  </si>
  <si>
    <t>유류</t>
  </si>
  <si>
    <t>소계</t>
  </si>
  <si>
    <t>태양에너지</t>
  </si>
  <si>
    <t>풍력</t>
  </si>
  <si>
    <t>해양에너지</t>
  </si>
  <si>
    <t>바이오에너지</t>
  </si>
  <si>
    <t>연료전지</t>
  </si>
  <si>
    <t>석탄액화가스</t>
  </si>
  <si>
    <t>신재생 소계</t>
    <phoneticPr fontId="12" type="noConversion"/>
  </si>
  <si>
    <t>총계</t>
  </si>
  <si>
    <t>○ 발전원별 발전설비</t>
    <phoneticPr fontId="12" type="noConversion"/>
  </si>
  <si>
    <t>(단위: kW,%)</t>
    <phoneticPr fontId="12" type="noConversion"/>
  </si>
  <si>
    <t>구   분</t>
    <phoneticPr fontId="12" type="noConversion"/>
  </si>
  <si>
    <t>석탄</t>
  </si>
  <si>
    <t>＊석탄 발전설비(kW) :</t>
    <phoneticPr fontId="12" type="noConversion"/>
  </si>
  <si>
    <t>발전설비</t>
    <phoneticPr fontId="12" type="noConversion"/>
  </si>
  <si>
    <t>(무연탄)</t>
    <phoneticPr fontId="12" type="noConversion"/>
  </si>
  <si>
    <t>+ (유연탄)</t>
    <phoneticPr fontId="12" type="noConversion"/>
  </si>
  <si>
    <t>+ (집단 유연)</t>
    <phoneticPr fontId="12" type="noConversion"/>
  </si>
  <si>
    <t>+ (집단 바이오혼소)</t>
    <phoneticPr fontId="12" type="noConversion"/>
  </si>
  <si>
    <t>점유율</t>
  </si>
  <si>
    <t>＊ LNG 발전설비(kW) :</t>
    <phoneticPr fontId="12" type="noConversion"/>
  </si>
  <si>
    <t xml:space="preserve">  - 집단에너지 별도 분리</t>
    <phoneticPr fontId="12" type="noConversion"/>
  </si>
  <si>
    <t>(기력 LNG)</t>
    <phoneticPr fontId="12" type="noConversion"/>
  </si>
  <si>
    <t>+ (복합 LNG)</t>
    <phoneticPr fontId="12" type="noConversion"/>
  </si>
  <si>
    <t>+ (집단 LNG)</t>
    <phoneticPr fontId="12" type="noConversion"/>
  </si>
  <si>
    <t>＊ 신재생 발전설비(kW) :</t>
    <phoneticPr fontId="12" type="noConversion"/>
  </si>
  <si>
    <t>(일반,소수력)</t>
    <phoneticPr fontId="12" type="noConversion"/>
  </si>
  <si>
    <t>+ (대체 계)</t>
    <phoneticPr fontId="12" type="noConversion"/>
  </si>
  <si>
    <t xml:space="preserve">＊ 유류 발전설비(kW) : </t>
    <phoneticPr fontId="12" type="noConversion"/>
  </si>
  <si>
    <t>(기력 유류)</t>
    <phoneticPr fontId="12" type="noConversion"/>
  </si>
  <si>
    <t>+ (복합 유류)</t>
    <phoneticPr fontId="12" type="noConversion"/>
  </si>
  <si>
    <t>+ (내연력)</t>
    <phoneticPr fontId="12" type="noConversion"/>
  </si>
  <si>
    <t>+ (집단 유류)</t>
    <phoneticPr fontId="12" type="noConversion"/>
  </si>
  <si>
    <t>○ 바이오혼소 반영 발전설비</t>
  </si>
  <si>
    <t xml:space="preserve">  - 바이오혼소 발전설비를 에너지원별로 분리한 설비용량(총 설비용량의 세로값)</t>
  </si>
  <si>
    <t xml:space="preserve">  주1) 발전설비는 자가용을 제외한 사업자용만 집계, 총계는 세부항목에서 반올림되므로 합계와 총계가 일치하지 않는 경우도 있음</t>
    <phoneticPr fontId="12" type="noConversion"/>
  </si>
  <si>
    <t xml:space="preserve">  주3)  '22.1월부터 발전소 바이오 혼소 비율 신재생 설비용량 반영</t>
    <phoneticPr fontId="12" type="noConversion"/>
  </si>
  <si>
    <t>2-2. 발전설비용량 (발전소별)</t>
    <phoneticPr fontId="12" type="noConversion"/>
  </si>
  <si>
    <t xml:space="preserve">       Generation Capacity by Plants</t>
    <phoneticPr fontId="12" type="noConversion"/>
  </si>
  <si>
    <t>2023년 3월</t>
    <phoneticPr fontId="12" type="noConversion"/>
  </si>
  <si>
    <t xml:space="preserve">  (단위 : kW)</t>
    <phoneticPr fontId="12" type="noConversion"/>
  </si>
  <si>
    <t xml:space="preserve">(단위 : kW)  </t>
    <phoneticPr fontId="12" type="noConversion"/>
  </si>
  <si>
    <t>구</t>
    <phoneticPr fontId="12" type="noConversion"/>
  </si>
  <si>
    <t>수력/대체에너지</t>
    <phoneticPr fontId="12" type="noConversion"/>
  </si>
  <si>
    <t>유류/가스/내연</t>
    <phoneticPr fontId="12" type="noConversion"/>
  </si>
  <si>
    <t>복합/집단/기타</t>
    <phoneticPr fontId="12" type="noConversion"/>
  </si>
  <si>
    <t>석탄/복합</t>
    <phoneticPr fontId="12" type="noConversion"/>
  </si>
  <si>
    <t>집단(기타포함)</t>
    <phoneticPr fontId="12" type="noConversion"/>
  </si>
  <si>
    <t>분</t>
    <phoneticPr fontId="12" type="noConversion"/>
  </si>
  <si>
    <t>발전소</t>
    <phoneticPr fontId="12" type="noConversion"/>
  </si>
  <si>
    <t>용량</t>
  </si>
  <si>
    <t>발전소</t>
  </si>
  <si>
    <t>&lt;일반수력&gt;</t>
    <phoneticPr fontId="12" type="noConversion"/>
  </si>
  <si>
    <t>&lt;무연탄&gt;</t>
    <phoneticPr fontId="12" type="noConversion"/>
  </si>
  <si>
    <t>&lt;가스&gt;</t>
    <phoneticPr fontId="12" type="noConversion"/>
  </si>
  <si>
    <t>&lt;복합(LNG)&gt;</t>
    <phoneticPr fontId="12" type="noConversion"/>
  </si>
  <si>
    <t>&lt;원자력&gt;</t>
  </si>
  <si>
    <t>&lt;일반&gt;</t>
  </si>
  <si>
    <t>&lt;석탄&gt;</t>
  </si>
  <si>
    <t>&lt;집단(LNG)&gt;</t>
    <phoneticPr fontId="12" type="noConversion"/>
  </si>
  <si>
    <t>&lt;집단(석탄)&gt;</t>
    <phoneticPr fontId="12" type="noConversion"/>
  </si>
  <si>
    <t>&lt;부생가스&gt;</t>
    <phoneticPr fontId="5" type="noConversion"/>
  </si>
  <si>
    <t>강릉</t>
  </si>
  <si>
    <t>동해#1,2</t>
  </si>
  <si>
    <t>평택#1-4</t>
    <phoneticPr fontId="12" type="noConversion"/>
  </si>
  <si>
    <t>군산C/C</t>
  </si>
  <si>
    <t>고리#2</t>
  </si>
  <si>
    <t>-수자원공사</t>
    <phoneticPr fontId="12" type="noConversion"/>
  </si>
  <si>
    <t>강릉안인#1-2</t>
    <phoneticPr fontId="12" type="noConversion"/>
  </si>
  <si>
    <t>광교열병합</t>
  </si>
  <si>
    <t>구미열병합</t>
  </si>
  <si>
    <t>여수카본열병합</t>
    <phoneticPr fontId="12" type="noConversion"/>
  </si>
  <si>
    <t>의암</t>
  </si>
  <si>
    <t>보령C/C</t>
  </si>
  <si>
    <t>고리#3</t>
  </si>
  <si>
    <t>대청</t>
  </si>
  <si>
    <t>고성#1-2</t>
    <phoneticPr fontId="12" type="noConversion"/>
  </si>
  <si>
    <t>노원열병합</t>
  </si>
  <si>
    <t>금호여수열병합</t>
  </si>
  <si>
    <t>청평</t>
  </si>
  <si>
    <t>부산C/C</t>
  </si>
  <si>
    <t>고리#4</t>
  </si>
  <si>
    <t>소양강</t>
    <phoneticPr fontId="12" type="noConversion"/>
  </si>
  <si>
    <t>북평#1-2</t>
  </si>
  <si>
    <t>논현열병합</t>
  </si>
  <si>
    <t>김천열병합</t>
  </si>
  <si>
    <t>&lt;폐기물에너지&gt;</t>
    <phoneticPr fontId="5" type="noConversion"/>
  </si>
  <si>
    <t>춘천</t>
  </si>
  <si>
    <t>무연탄 소계</t>
    <phoneticPr fontId="12" type="noConversion"/>
  </si>
  <si>
    <t>가스 계</t>
    <phoneticPr fontId="12" type="noConversion"/>
  </si>
  <si>
    <t>분당C/C</t>
  </si>
  <si>
    <t>새울#1</t>
  </si>
  <si>
    <t>안동</t>
  </si>
  <si>
    <t>석탄 계</t>
  </si>
  <si>
    <t>대구그린파워</t>
  </si>
  <si>
    <t>대구염색</t>
  </si>
  <si>
    <t>이에스파워 등</t>
    <phoneticPr fontId="12" type="noConversion"/>
  </si>
  <si>
    <t>칠보</t>
    <phoneticPr fontId="12" type="noConversion"/>
  </si>
  <si>
    <t>&lt;유연탄&gt;</t>
  </si>
  <si>
    <t>&lt;도서내연&gt;</t>
  </si>
  <si>
    <t>서울C/C</t>
  </si>
  <si>
    <t>새울#2</t>
  </si>
  <si>
    <t>용담</t>
  </si>
  <si>
    <t>대전서남부열병합</t>
  </si>
  <si>
    <t>데이원에너지</t>
    <phoneticPr fontId="12" type="noConversion"/>
  </si>
  <si>
    <t>팔당</t>
    <phoneticPr fontId="12" type="noConversion"/>
  </si>
  <si>
    <t>당진#1-10</t>
  </si>
  <si>
    <t>울릉도 등</t>
    <phoneticPr fontId="12" type="noConversion"/>
  </si>
  <si>
    <t>서인천C/C</t>
  </si>
  <si>
    <t>신고리#1</t>
  </si>
  <si>
    <t>임하</t>
  </si>
  <si>
    <t>광양복합</t>
  </si>
  <si>
    <t>동탄열병합</t>
  </si>
  <si>
    <t>반월열병합</t>
  </si>
  <si>
    <t>&lt;기타&gt;</t>
    <phoneticPr fontId="5" type="noConversion"/>
  </si>
  <si>
    <t>화천</t>
  </si>
  <si>
    <t>보령#3-8</t>
  </si>
  <si>
    <t>제주내연#2(중부)</t>
    <phoneticPr fontId="12" type="noConversion"/>
  </si>
  <si>
    <t>신인천C/C</t>
  </si>
  <si>
    <t>신고리#2</t>
  </si>
  <si>
    <t>주암</t>
  </si>
  <si>
    <t>당진복합</t>
  </si>
  <si>
    <t>명품오산열병합</t>
  </si>
  <si>
    <t>부산염색</t>
  </si>
  <si>
    <t>여열회수발전</t>
  </si>
  <si>
    <t>일반수력 소계</t>
    <phoneticPr fontId="12" type="noConversion"/>
  </si>
  <si>
    <t>삼척그린#1,2</t>
  </si>
  <si>
    <t>안동C/C</t>
  </si>
  <si>
    <t>신월성#1</t>
  </si>
  <si>
    <t>충주</t>
  </si>
  <si>
    <t>동두천복합</t>
  </si>
  <si>
    <t>목동열병합</t>
  </si>
  <si>
    <t>상공에너지</t>
  </si>
  <si>
    <t>증류탑폐열</t>
    <phoneticPr fontId="12" type="noConversion"/>
  </si>
  <si>
    <t>한</t>
    <phoneticPr fontId="12" type="noConversion"/>
  </si>
  <si>
    <t>&lt;양수&gt;</t>
  </si>
  <si>
    <t>삼천포#3-6</t>
  </si>
  <si>
    <t>영월C/C</t>
  </si>
  <si>
    <t>신월성#2</t>
  </si>
  <si>
    <t>타</t>
    <phoneticPr fontId="12" type="noConversion"/>
  </si>
  <si>
    <t>합천</t>
  </si>
  <si>
    <t>부산정관에너지</t>
  </si>
  <si>
    <t>별내열병합</t>
  </si>
  <si>
    <t>새만금열병합</t>
  </si>
  <si>
    <t>전</t>
    <phoneticPr fontId="12" type="noConversion"/>
  </si>
  <si>
    <t>무주</t>
  </si>
  <si>
    <t>신보령#1,2</t>
  </si>
  <si>
    <t>울산C/C</t>
  </si>
  <si>
    <t>신한울#1</t>
  </si>
  <si>
    <t>신평택</t>
    <phoneticPr fontId="12" type="noConversion"/>
  </si>
  <si>
    <t>부천복합</t>
  </si>
  <si>
    <t>전북집단에너지</t>
    <phoneticPr fontId="12" type="noConversion"/>
  </si>
  <si>
    <t>산청</t>
    <phoneticPr fontId="12" type="noConversion"/>
  </si>
  <si>
    <t>신서천화력#1</t>
  </si>
  <si>
    <t>인천C/C</t>
  </si>
  <si>
    <t>월성#2</t>
  </si>
  <si>
    <t>안산복합</t>
  </si>
  <si>
    <t>송도복합</t>
  </si>
  <si>
    <t>포천그린</t>
  </si>
  <si>
    <t>삼랑진</t>
  </si>
  <si>
    <t>여수#1-2</t>
  </si>
  <si>
    <t>일산C/C</t>
  </si>
  <si>
    <t>월성#3</t>
  </si>
  <si>
    <t>영남파워</t>
  </si>
  <si>
    <t>수완에너지</t>
  </si>
  <si>
    <t>SGC에너지</t>
    <phoneticPr fontId="12" type="noConversion"/>
  </si>
  <si>
    <t>및</t>
  </si>
  <si>
    <t>양양</t>
    <phoneticPr fontId="12" type="noConversion"/>
  </si>
  <si>
    <t>영흥#1-6</t>
  </si>
  <si>
    <t>제주LNG</t>
  </si>
  <si>
    <t>월성#4</t>
  </si>
  <si>
    <t>소수력 소계</t>
    <phoneticPr fontId="12" type="noConversion"/>
  </si>
  <si>
    <t>오성복합</t>
  </si>
  <si>
    <t>신정열병합</t>
  </si>
  <si>
    <t>예천</t>
    <phoneticPr fontId="12" type="noConversion"/>
  </si>
  <si>
    <t>태안#1-10</t>
  </si>
  <si>
    <t>평택C/C</t>
  </si>
  <si>
    <t>한빛#1</t>
  </si>
  <si>
    <t>율촌복합</t>
  </si>
  <si>
    <t>아산배방열병합</t>
  </si>
  <si>
    <t>&lt;집단(유류)&gt;</t>
    <phoneticPr fontId="12" type="noConversion"/>
  </si>
  <si>
    <t>발</t>
    <phoneticPr fontId="12" type="noConversion"/>
  </si>
  <si>
    <t>청송</t>
    <phoneticPr fontId="12" type="noConversion"/>
  </si>
  <si>
    <t>하동#1-8</t>
  </si>
  <si>
    <t>한림C/C</t>
    <phoneticPr fontId="12" type="noConversion"/>
  </si>
  <si>
    <t>한빛#2</t>
  </si>
  <si>
    <t>수력 계</t>
    <phoneticPr fontId="12" type="noConversion"/>
  </si>
  <si>
    <t>파주문산복합</t>
  </si>
  <si>
    <t>안산열병합</t>
  </si>
  <si>
    <t>대구열병합</t>
  </si>
  <si>
    <t>한빛#3</t>
  </si>
  <si>
    <t>&lt;대체에너지&gt;</t>
  </si>
  <si>
    <t>포스코에너지</t>
  </si>
  <si>
    <t>안양열병합</t>
  </si>
  <si>
    <t>무림파워텍</t>
  </si>
  <si>
    <t>자</t>
    <phoneticPr fontId="12" type="noConversion"/>
  </si>
  <si>
    <t>양수 소계</t>
    <phoneticPr fontId="12" type="noConversion"/>
  </si>
  <si>
    <t>한빛#4</t>
  </si>
  <si>
    <t>태양광</t>
    <phoneticPr fontId="12" type="noConversion"/>
  </si>
  <si>
    <t>포천복합</t>
  </si>
  <si>
    <t>양주열병합</t>
  </si>
  <si>
    <t>수원열병합</t>
  </si>
  <si>
    <t>회</t>
    <phoneticPr fontId="12" type="noConversion"/>
  </si>
  <si>
    <t>추산 소수력</t>
    <phoneticPr fontId="12" type="noConversion"/>
  </si>
  <si>
    <t>&lt;복합(유류)&gt;</t>
    <phoneticPr fontId="12" type="noConversion"/>
  </si>
  <si>
    <t>한빛#5</t>
  </si>
  <si>
    <t>풍력</t>
    <phoneticPr fontId="12" type="noConversion"/>
  </si>
  <si>
    <t>포천천연복합</t>
  </si>
  <si>
    <t>위례열병합</t>
  </si>
  <si>
    <t>청주열병합</t>
    <phoneticPr fontId="12" type="noConversion"/>
  </si>
  <si>
    <t>사</t>
    <phoneticPr fontId="12" type="noConversion"/>
  </si>
  <si>
    <t>기타 소수력</t>
  </si>
  <si>
    <t>남제주C/C</t>
    <phoneticPr fontId="12" type="noConversion"/>
  </si>
  <si>
    <t>한빛#6</t>
  </si>
  <si>
    <t>바이오에너지</t>
    <phoneticPr fontId="12" type="noConversion"/>
  </si>
  <si>
    <t>인천공항</t>
  </si>
  <si>
    <t>유연탄 소계</t>
  </si>
  <si>
    <t>내연 계</t>
    <phoneticPr fontId="12" type="noConversion"/>
  </si>
  <si>
    <t>복합 계</t>
    <phoneticPr fontId="12" type="noConversion"/>
  </si>
  <si>
    <t>한울#1</t>
  </si>
  <si>
    <t>연료전지</t>
    <phoneticPr fontId="12" type="noConversion"/>
  </si>
  <si>
    <t>춘천열병합</t>
  </si>
  <si>
    <t>한울#2</t>
  </si>
  <si>
    <t>해양에너지</t>
    <phoneticPr fontId="12" type="noConversion"/>
  </si>
  <si>
    <t>대산복합</t>
    <phoneticPr fontId="12" type="noConversion"/>
  </si>
  <si>
    <t>파주열병합</t>
  </si>
  <si>
    <t>&lt;집단(기타)&gt;</t>
    <phoneticPr fontId="12" type="noConversion"/>
  </si>
  <si>
    <t>석탄 계</t>
    <phoneticPr fontId="12" type="noConversion"/>
  </si>
  <si>
    <t>세종천연가스</t>
    <phoneticPr fontId="12" type="noConversion"/>
  </si>
  <si>
    <t>한울#3</t>
  </si>
  <si>
    <t>판교열병합</t>
  </si>
  <si>
    <t>대전열병합</t>
  </si>
  <si>
    <t>집단 계</t>
    <phoneticPr fontId="12" type="noConversion"/>
  </si>
  <si>
    <t>한울#4</t>
  </si>
  <si>
    <t>하남열병합</t>
  </si>
  <si>
    <t>한울#5</t>
  </si>
  <si>
    <t>화성복합</t>
  </si>
  <si>
    <t>&lt;기타&gt;</t>
    <phoneticPr fontId="12" type="noConversion"/>
  </si>
  <si>
    <t>한울#6</t>
  </si>
  <si>
    <t>바이오중유</t>
    <phoneticPr fontId="12" type="noConversion"/>
  </si>
  <si>
    <t>폐기물에너지</t>
    <phoneticPr fontId="12" type="noConversion"/>
  </si>
  <si>
    <t>대체 계</t>
    <phoneticPr fontId="12" type="noConversion"/>
  </si>
  <si>
    <t>기타 계</t>
    <phoneticPr fontId="12" type="noConversion"/>
  </si>
  <si>
    <t>원자력 계</t>
    <phoneticPr fontId="12" type="noConversion"/>
  </si>
  <si>
    <t>○ 회사별 설비용량</t>
    <phoneticPr fontId="12" type="noConversion"/>
  </si>
  <si>
    <t>(단위 : kW, %)</t>
    <phoneticPr fontId="12" type="noConversion"/>
  </si>
  <si>
    <t>한전</t>
    <phoneticPr fontId="12" type="noConversion"/>
  </si>
  <si>
    <t>발전자회사</t>
    <phoneticPr fontId="12" type="noConversion"/>
  </si>
  <si>
    <t>한전,발전자회사</t>
    <phoneticPr fontId="12" type="noConversion"/>
  </si>
  <si>
    <t>타 발전회사</t>
    <phoneticPr fontId="12" type="noConversion"/>
  </si>
  <si>
    <t>도서내연</t>
    <phoneticPr fontId="12" type="noConversion"/>
  </si>
  <si>
    <t>신재생</t>
    <phoneticPr fontId="12" type="noConversion"/>
  </si>
  <si>
    <t>소계</t>
    <phoneticPr fontId="12" type="noConversion"/>
  </si>
  <si>
    <t>양수</t>
    <phoneticPr fontId="12" type="noConversion"/>
  </si>
  <si>
    <t>석탄</t>
    <phoneticPr fontId="12" type="noConversion"/>
  </si>
  <si>
    <t>가스/복합</t>
    <phoneticPr fontId="12" type="noConversion"/>
  </si>
  <si>
    <t>집단</t>
    <phoneticPr fontId="12" type="noConversion"/>
  </si>
  <si>
    <t>계</t>
    <phoneticPr fontId="12" type="noConversion"/>
  </si>
  <si>
    <t>복합</t>
    <phoneticPr fontId="12" type="noConversion"/>
  </si>
  <si>
    <t>기타</t>
    <phoneticPr fontId="5" type="noConversion"/>
  </si>
  <si>
    <t xml:space="preserve">주) 신재생=대체에너지+일반수력+소수력            </t>
    <phoneticPr fontId="12" type="noConversion"/>
  </si>
  <si>
    <t xml:space="preserve">3. 발전회사 및 발전원별 발전설비용량(1/2) </t>
    <phoneticPr fontId="12" type="noConversion"/>
  </si>
  <si>
    <t xml:space="preserve">3. 발전회사 및 발전원별 발전설비용량(2/2) </t>
    <phoneticPr fontId="12" type="noConversion"/>
  </si>
  <si>
    <t xml:space="preserve">     Generation Capacity by GENCO's and Plant Type(1/2)</t>
    <phoneticPr fontId="12" type="noConversion"/>
  </si>
  <si>
    <t xml:space="preserve">     Generation Capacity by GENCO's and Plant Type(2/2)</t>
    <phoneticPr fontId="12" type="noConversion"/>
  </si>
  <si>
    <t>(단위 : MW)</t>
    <phoneticPr fontId="12" type="noConversion"/>
  </si>
  <si>
    <t xml:space="preserve">남          동 </t>
  </si>
  <si>
    <t>중         부</t>
    <phoneticPr fontId="12" type="noConversion"/>
  </si>
  <si>
    <t>중           부</t>
    <phoneticPr fontId="12" type="noConversion"/>
  </si>
  <si>
    <t>서          부</t>
  </si>
  <si>
    <t>남         부</t>
    <phoneticPr fontId="12" type="noConversion"/>
  </si>
  <si>
    <t>동</t>
    <phoneticPr fontId="12" type="noConversion"/>
  </si>
  <si>
    <t>서</t>
    <phoneticPr fontId="12" type="noConversion"/>
  </si>
  <si>
    <t>동          서</t>
    <phoneticPr fontId="12" type="noConversion"/>
  </si>
  <si>
    <t>한 국  수 력  원 자 력</t>
    <phoneticPr fontId="12" type="noConversion"/>
  </si>
  <si>
    <t>한  전</t>
    <phoneticPr fontId="12" type="noConversion"/>
  </si>
  <si>
    <t>타사</t>
    <phoneticPr fontId="12" type="noConversion"/>
  </si>
  <si>
    <t>복  합</t>
  </si>
  <si>
    <t>대체에너지</t>
    <phoneticPr fontId="12" type="noConversion"/>
  </si>
  <si>
    <t>가  스</t>
  </si>
  <si>
    <t>내  연</t>
  </si>
  <si>
    <t>기  타</t>
    <phoneticPr fontId="12" type="noConversion"/>
  </si>
  <si>
    <t>가  스</t>
    <phoneticPr fontId="12" type="noConversion"/>
  </si>
  <si>
    <t>복  합</t>
    <phoneticPr fontId="12" type="noConversion"/>
  </si>
  <si>
    <t>내연</t>
    <phoneticPr fontId="12" type="noConversion"/>
  </si>
  <si>
    <t>내 연</t>
    <phoneticPr fontId="12" type="noConversion"/>
  </si>
  <si>
    <t xml:space="preserve">  주1) 2012. 6월부터 신재생 발전설비 분리수록</t>
    <phoneticPr fontId="12" type="noConversion"/>
  </si>
  <si>
    <t xml:space="preserve">  주3) 세종천연가스발전소(집단)은 중부 복합으로 포함</t>
    <phoneticPr fontId="12" type="noConversion"/>
  </si>
  <si>
    <t xml:space="preserve">   주) 타사 세부 발전설비용량은 12, 13page 참고</t>
    <phoneticPr fontId="12" type="noConversion"/>
  </si>
  <si>
    <t xml:space="preserve">  주2) 대체에너지 : 태양광, 풍력 등 신재생에너지(일반수력, 소수력은 수력으로 별도구분)</t>
    <phoneticPr fontId="12" type="noConversion"/>
  </si>
  <si>
    <t xml:space="preserve">  주4) 기타 : 폐기물에너지('20년 1월부터 대체에너지에서 기타로 분류)</t>
    <phoneticPr fontId="12" type="noConversion"/>
  </si>
  <si>
    <t>3-1. 한전 및 발전자회사 상세 발전설비용량</t>
    <phoneticPr fontId="12" type="noConversion"/>
  </si>
  <si>
    <t xml:space="preserve">       Generation Capacity by Companies</t>
    <phoneticPr fontId="12" type="noConversion"/>
  </si>
  <si>
    <t>(단위 : kW)</t>
  </si>
  <si>
    <t xml:space="preserve">남동발전(주) </t>
    <phoneticPr fontId="12" type="noConversion"/>
  </si>
  <si>
    <t xml:space="preserve">남부발전(주) </t>
    <phoneticPr fontId="12" type="noConversion"/>
  </si>
  <si>
    <t>한국수력원자력(주)</t>
    <phoneticPr fontId="12" type="noConversion"/>
  </si>
  <si>
    <t xml:space="preserve"> 연   도</t>
    <phoneticPr fontId="12" type="noConversion"/>
  </si>
  <si>
    <t>X</t>
  </si>
  <si>
    <t xml:space="preserve"> 발  전  소</t>
  </si>
  <si>
    <t>호   기</t>
    <phoneticPr fontId="12" type="noConversion"/>
  </si>
  <si>
    <t>설비용량</t>
  </si>
  <si>
    <t>호   기</t>
  </si>
  <si>
    <t xml:space="preserve"> 연평도</t>
  </si>
  <si>
    <t>1,900*3, 1,000*3</t>
  </si>
  <si>
    <t xml:space="preserve"> 삼천포</t>
    <phoneticPr fontId="12" type="noConversion"/>
  </si>
  <si>
    <t>기</t>
    <phoneticPr fontId="12" type="noConversion"/>
  </si>
  <si>
    <t xml:space="preserve"> 하  동</t>
    <phoneticPr fontId="12" type="noConversion"/>
  </si>
  <si>
    <t xml:space="preserve"> 화  천</t>
    <phoneticPr fontId="12" type="noConversion"/>
  </si>
  <si>
    <t>기</t>
  </si>
  <si>
    <t xml:space="preserve"> 영산도</t>
  </si>
  <si>
    <t xml:space="preserve"> 삼척그린</t>
    <phoneticPr fontId="12" type="noConversion"/>
  </si>
  <si>
    <t xml:space="preserve"> 춘  천</t>
    <phoneticPr fontId="12" type="noConversion"/>
  </si>
  <si>
    <t xml:space="preserve"> 왕등도</t>
  </si>
  <si>
    <t xml:space="preserve"> 영  흥</t>
    <phoneticPr fontId="12" type="noConversion"/>
  </si>
  <si>
    <t>력</t>
    <phoneticPr fontId="12" type="noConversion"/>
  </si>
  <si>
    <t>수</t>
    <phoneticPr fontId="12" type="noConversion"/>
  </si>
  <si>
    <t xml:space="preserve"> 의  암</t>
    <phoneticPr fontId="12" type="noConversion"/>
  </si>
  <si>
    <t xml:space="preserve"> 외   도</t>
  </si>
  <si>
    <t>80*2, 60*1</t>
  </si>
  <si>
    <t>×</t>
    <phoneticPr fontId="12" type="noConversion"/>
  </si>
  <si>
    <t xml:space="preserve"> 신인천</t>
    <phoneticPr fontId="12" type="noConversion"/>
  </si>
  <si>
    <t>GT</t>
  </si>
  <si>
    <t xml:space="preserve"> 청  평</t>
    <phoneticPr fontId="12" type="noConversion"/>
  </si>
  <si>
    <t xml:space="preserve"> 외연도</t>
  </si>
  <si>
    <t>300*1, 150*3</t>
  </si>
  <si>
    <t xml:space="preserve"> 여  수</t>
  </si>
  <si>
    <t>ST</t>
  </si>
  <si>
    <t xml:space="preserve"> 울   도</t>
  </si>
  <si>
    <t xml:space="preserve"> 한림복합</t>
    <phoneticPr fontId="12" type="noConversion"/>
  </si>
  <si>
    <t xml:space="preserve"> 위   도</t>
  </si>
  <si>
    <t>1,000*1, 500*1</t>
  </si>
  <si>
    <t xml:space="preserve"> 팔  당</t>
    <phoneticPr fontId="12" type="noConversion"/>
  </si>
  <si>
    <t>한수원</t>
    <phoneticPr fontId="12" type="noConversion"/>
  </si>
  <si>
    <t>복</t>
    <phoneticPr fontId="12" type="noConversion"/>
  </si>
  <si>
    <t xml:space="preserve"> 분  당</t>
    <phoneticPr fontId="12" type="noConversion"/>
  </si>
  <si>
    <t xml:space="preserve"> 부산복합 </t>
    <phoneticPr fontId="12" type="noConversion"/>
  </si>
  <si>
    <t>GT</t>
    <phoneticPr fontId="12" type="noConversion"/>
  </si>
  <si>
    <t xml:space="preserve"> 칠  보(섬진강)</t>
    <phoneticPr fontId="12" type="noConversion"/>
  </si>
  <si>
    <t xml:space="preserve"> 육   도</t>
  </si>
  <si>
    <t xml:space="preserve">14,400*1, 14,600*1 </t>
    <phoneticPr fontId="12" type="noConversion"/>
  </si>
  <si>
    <t>도</t>
    <phoneticPr fontId="12" type="noConversion"/>
  </si>
  <si>
    <t xml:space="preserve"> 율   도</t>
  </si>
  <si>
    <t>합</t>
    <phoneticPr fontId="12" type="noConversion"/>
  </si>
  <si>
    <t xml:space="preserve"> 영월복합 </t>
    <phoneticPr fontId="12" type="noConversion"/>
  </si>
  <si>
    <t xml:space="preserve"> 강  릉</t>
    <phoneticPr fontId="12" type="noConversion"/>
  </si>
  <si>
    <t xml:space="preserve"> 자월도</t>
  </si>
  <si>
    <t>500*3, 150*1</t>
  </si>
  <si>
    <t xml:space="preserve"> 수력  계</t>
    <phoneticPr fontId="12" type="noConversion"/>
  </si>
  <si>
    <t>대</t>
  </si>
  <si>
    <t xml:space="preserve"> 장고도</t>
  </si>
  <si>
    <t>바이오(영동#1,2)</t>
    <phoneticPr fontId="55" type="noConversion"/>
  </si>
  <si>
    <t xml:space="preserve"> 안동복합</t>
    <phoneticPr fontId="12" type="noConversion"/>
  </si>
  <si>
    <t>신</t>
    <phoneticPr fontId="12" type="noConversion"/>
  </si>
  <si>
    <t>소수력</t>
    <phoneticPr fontId="55" type="noConversion"/>
  </si>
  <si>
    <t xml:space="preserve"> 조   도</t>
  </si>
  <si>
    <t>800*3, 500*2</t>
  </si>
  <si>
    <t>ST</t>
    <phoneticPr fontId="12" type="noConversion"/>
  </si>
  <si>
    <t>재</t>
    <phoneticPr fontId="12" type="noConversion"/>
  </si>
  <si>
    <t>태양광</t>
    <phoneticPr fontId="55" type="noConversion"/>
  </si>
  <si>
    <t xml:space="preserve"> 초   도</t>
  </si>
  <si>
    <t xml:space="preserve"> 남제주복합</t>
    <phoneticPr fontId="12" type="noConversion"/>
  </si>
  <si>
    <t>생</t>
    <phoneticPr fontId="12" type="noConversion"/>
  </si>
  <si>
    <t>풍력</t>
    <phoneticPr fontId="55" type="noConversion"/>
  </si>
  <si>
    <t xml:space="preserve"> 추   도</t>
  </si>
  <si>
    <t>100*2, 80*1</t>
  </si>
  <si>
    <t xml:space="preserve"> 추자도</t>
  </si>
  <si>
    <t>1,000*4, 500*3</t>
  </si>
  <si>
    <t>연료전지</t>
    <phoneticPr fontId="55" type="noConversion"/>
  </si>
  <si>
    <t xml:space="preserve">   합    계</t>
  </si>
  <si>
    <t xml:space="preserve"> 평   도</t>
  </si>
  <si>
    <t xml:space="preserve">   합    계</t>
    <phoneticPr fontId="12" type="noConversion"/>
  </si>
  <si>
    <t>태양광</t>
  </si>
  <si>
    <t>KEPCO</t>
    <phoneticPr fontId="12" type="noConversion"/>
  </si>
  <si>
    <t xml:space="preserve"> 평사도</t>
  </si>
  <si>
    <t xml:space="preserve">중부발전(주) </t>
  </si>
  <si>
    <t>울</t>
  </si>
  <si>
    <t>울릉도</t>
    <phoneticPr fontId="12" type="noConversion"/>
  </si>
  <si>
    <t xml:space="preserve"> 풍   도</t>
  </si>
  <si>
    <t xml:space="preserve"> 보   령</t>
    <phoneticPr fontId="12" type="noConversion"/>
  </si>
  <si>
    <t>릉</t>
  </si>
  <si>
    <t xml:space="preserve"> 하화도</t>
  </si>
  <si>
    <t>바이오중유(남제주#1,2)</t>
    <phoneticPr fontId="12" type="noConversion"/>
  </si>
  <si>
    <t>도</t>
  </si>
  <si>
    <t xml:space="preserve"> 호   도</t>
  </si>
  <si>
    <t xml:space="preserve"> 신보령</t>
    <phoneticPr fontId="12" type="noConversion"/>
  </si>
  <si>
    <t xml:space="preserve"> 홍   도</t>
  </si>
  <si>
    <t>800*2, 500*1</t>
  </si>
  <si>
    <t>동서발전(주)</t>
    <phoneticPr fontId="12" type="noConversion"/>
  </si>
  <si>
    <t xml:space="preserve"> 신서천</t>
    <phoneticPr fontId="12" type="noConversion"/>
  </si>
  <si>
    <t xml:space="preserve"> 당  진</t>
    <phoneticPr fontId="12" type="noConversion"/>
  </si>
  <si>
    <t xml:space="preserve"> 울릉도계</t>
    <phoneticPr fontId="12" type="noConversion"/>
  </si>
  <si>
    <t>대</t>
    <phoneticPr fontId="12" type="noConversion"/>
  </si>
  <si>
    <t xml:space="preserve"> 화   도</t>
  </si>
  <si>
    <t xml:space="preserve"> 보  령</t>
  </si>
  <si>
    <t xml:space="preserve"> 가거도</t>
    <phoneticPr fontId="12" type="noConversion"/>
  </si>
  <si>
    <t>300*1, 500*3</t>
    <phoneticPr fontId="12" type="noConversion"/>
  </si>
  <si>
    <t xml:space="preserve"> 황제도</t>
    <phoneticPr fontId="12" type="noConversion"/>
  </si>
  <si>
    <t xml:space="preserve"> 인  천</t>
  </si>
  <si>
    <t xml:space="preserve"> 가의도</t>
    <phoneticPr fontId="12" type="noConversion"/>
  </si>
  <si>
    <t xml:space="preserve"> 흑산도</t>
  </si>
  <si>
    <t>1,000*2, 750*2</t>
  </si>
  <si>
    <t>력</t>
  </si>
  <si>
    <t xml:space="preserve"> 동  해</t>
  </si>
  <si>
    <t xml:space="preserve"> 가파도</t>
    <phoneticPr fontId="12" type="noConversion"/>
  </si>
  <si>
    <t xml:space="preserve"> 개야도</t>
    <phoneticPr fontId="12" type="noConversion"/>
  </si>
  <si>
    <t>500*2, 250*2</t>
    <phoneticPr fontId="12" type="noConversion"/>
  </si>
  <si>
    <t xml:space="preserve"> 일  산   </t>
    <phoneticPr fontId="12" type="noConversion"/>
  </si>
  <si>
    <t xml:space="preserve"> 거문도</t>
    <phoneticPr fontId="12" type="noConversion"/>
  </si>
  <si>
    <t>1,000*4, 500*1</t>
    <phoneticPr fontId="12" type="noConversion"/>
  </si>
  <si>
    <t xml:space="preserve"> 고대도</t>
    <phoneticPr fontId="12" type="noConversion"/>
  </si>
  <si>
    <t>150*2, 100*1</t>
    <phoneticPr fontId="12" type="noConversion"/>
  </si>
  <si>
    <t xml:space="preserve"> 고사도</t>
    <phoneticPr fontId="12" type="noConversion"/>
  </si>
  <si>
    <t>기타도서소계</t>
    <phoneticPr fontId="12" type="noConversion"/>
  </si>
  <si>
    <t>세종천연가스발전소(집)</t>
  </si>
  <si>
    <t xml:space="preserve"> 울  산</t>
    <phoneticPr fontId="12" type="noConversion"/>
  </si>
  <si>
    <t xml:space="preserve"> 구자도</t>
    <phoneticPr fontId="12" type="noConversion"/>
  </si>
  <si>
    <t>X</t>
    <phoneticPr fontId="55" type="noConversion"/>
  </si>
  <si>
    <t xml:space="preserve">          </t>
  </si>
  <si>
    <t xml:space="preserve"> 낙월도</t>
    <phoneticPr fontId="12" type="noConversion"/>
  </si>
  <si>
    <t>제주LNG복합</t>
    <phoneticPr fontId="55" type="noConversion"/>
  </si>
  <si>
    <t xml:space="preserve"> 내병도</t>
    <phoneticPr fontId="12" type="noConversion"/>
  </si>
  <si>
    <t xml:space="preserve"> 눌옥도</t>
    <phoneticPr fontId="12" type="noConversion"/>
  </si>
  <si>
    <t xml:space="preserve"> 타사 화력</t>
    <phoneticPr fontId="12" type="noConversion"/>
  </si>
  <si>
    <t>서울복합</t>
    <phoneticPr fontId="55" type="noConversion"/>
  </si>
  <si>
    <t xml:space="preserve"> 당사도</t>
    <phoneticPr fontId="12" type="noConversion"/>
  </si>
  <si>
    <t xml:space="preserve"> 집단에너지</t>
    <phoneticPr fontId="12" type="noConversion"/>
  </si>
  <si>
    <t xml:space="preserve"> 대청도</t>
    <phoneticPr fontId="12" type="noConversion"/>
  </si>
  <si>
    <t xml:space="preserve"> 타사 신재생 등</t>
    <phoneticPr fontId="12" type="noConversion"/>
  </si>
  <si>
    <t>제주내연#2</t>
    <phoneticPr fontId="12" type="noConversion"/>
  </si>
  <si>
    <t>500*1, 450*1</t>
    <phoneticPr fontId="12" type="noConversion"/>
  </si>
  <si>
    <t xml:space="preserve"> 덕우도</t>
    <phoneticPr fontId="12" type="noConversion"/>
  </si>
  <si>
    <t>150*1, 80*3</t>
    <phoneticPr fontId="12" type="noConversion"/>
  </si>
  <si>
    <t>신</t>
  </si>
  <si>
    <t xml:space="preserve"> 덕적도</t>
    <phoneticPr fontId="12" type="noConversion"/>
  </si>
  <si>
    <t>500*4, 300*3</t>
    <phoneticPr fontId="12" type="noConversion"/>
  </si>
  <si>
    <t>[ 설비용량 변경내역 ]</t>
    <phoneticPr fontId="56" type="noConversion"/>
  </si>
  <si>
    <t>재</t>
  </si>
  <si>
    <t xml:space="preserve"> 독거도</t>
    <phoneticPr fontId="12" type="noConversion"/>
  </si>
  <si>
    <t>80*1, 40*2</t>
    <phoneticPr fontId="12" type="noConversion"/>
  </si>
  <si>
    <t>1. '23.1.4 : 썬스타트 대평2호 태양광발전소 신설 등(+175.765MW)</t>
    <phoneticPr fontId="12" type="noConversion"/>
  </si>
  <si>
    <t>생</t>
  </si>
  <si>
    <t xml:space="preserve"> 득량도</t>
    <phoneticPr fontId="12" type="noConversion"/>
  </si>
  <si>
    <t>2. '23.1.11 : 영월에코윈드 풍력발전기 신설 등(+86.469MW)</t>
    <phoneticPr fontId="12" type="noConversion"/>
  </si>
  <si>
    <t>바이오중유(제주#2,3)</t>
    <phoneticPr fontId="12" type="noConversion"/>
  </si>
  <si>
    <t xml:space="preserve"> 마라도</t>
    <phoneticPr fontId="12" type="noConversion"/>
  </si>
  <si>
    <t>300*1, 200*2</t>
    <phoneticPr fontId="12" type="noConversion"/>
  </si>
  <si>
    <t>3. '23.1.18 : 해창만 수상태양광 신설 등(+119.608MW)</t>
    <phoneticPr fontId="12" type="noConversion"/>
  </si>
  <si>
    <t xml:space="preserve">                  (제주내연#1)</t>
    <phoneticPr fontId="2" type="noConversion"/>
  </si>
  <si>
    <t>고    리</t>
    <phoneticPr fontId="12" type="noConversion"/>
  </si>
  <si>
    <t xml:space="preserve"> 매물도</t>
  </si>
  <si>
    <t>4. '23.1.27 : 안좌스마트팜앤쏠라시티2 PV 신설 등(+243.893MW)</t>
    <phoneticPr fontId="12" type="noConversion"/>
  </si>
  <si>
    <t>원</t>
    <phoneticPr fontId="12" type="noConversion"/>
  </si>
  <si>
    <t xml:space="preserve"> 문갑도</t>
  </si>
  <si>
    <t>5. '23.2.1 : 주식회사 보원케미칼1태양광발전소 신설 등(+3.916MW)</t>
    <phoneticPr fontId="12" type="noConversion"/>
  </si>
  <si>
    <t>신 고 리</t>
    <phoneticPr fontId="12" type="noConversion"/>
  </si>
  <si>
    <t xml:space="preserve"> 백령도</t>
  </si>
  <si>
    <t>3,000*2, 1,500*6</t>
    <phoneticPr fontId="12" type="noConversion"/>
  </si>
  <si>
    <t>6. '23.2.8 : 팔봉 흑석태양광발전소1호 신설 등(+169.656MW)</t>
    <phoneticPr fontId="12" type="noConversion"/>
  </si>
  <si>
    <t xml:space="preserve"> 비안도</t>
  </si>
  <si>
    <t>7. '23.2.15 : 남부 태양광발전소 신설 등(+23.567MW)</t>
    <phoneticPr fontId="12" type="noConversion"/>
  </si>
  <si>
    <t>서부발전(주)</t>
    <phoneticPr fontId="12" type="noConversion"/>
  </si>
  <si>
    <t>월    성</t>
    <phoneticPr fontId="12" type="noConversion"/>
  </si>
  <si>
    <t xml:space="preserve"> 비양도</t>
  </si>
  <si>
    <t>8. '23.2.22 : 신평1호 태양광발전소 신설 등(+5.828MW)</t>
    <phoneticPr fontId="12" type="noConversion"/>
  </si>
  <si>
    <t xml:space="preserve"> 태  안</t>
    <phoneticPr fontId="12" type="noConversion"/>
  </si>
  <si>
    <t xml:space="preserve"> 삽시도</t>
  </si>
  <si>
    <t>500*2, 300*2</t>
  </si>
  <si>
    <t>9. '23.3.2 : TSP 상개 태양광발전소 신설 등(+13.5MW)</t>
    <phoneticPr fontId="12" type="noConversion"/>
  </si>
  <si>
    <t>신 월 성</t>
    <phoneticPr fontId="12" type="noConversion"/>
  </si>
  <si>
    <t xml:space="preserve"> 상화도</t>
  </si>
  <si>
    <t>10. '23.3.8 : 장선008 태양광발전소 신설 등(+6.555MW)</t>
    <phoneticPr fontId="12" type="noConversion"/>
  </si>
  <si>
    <t xml:space="preserve"> 평  택</t>
    <phoneticPr fontId="12" type="noConversion"/>
  </si>
  <si>
    <t>한    빛</t>
    <phoneticPr fontId="12" type="noConversion"/>
  </si>
  <si>
    <t xml:space="preserve"> 성남도</t>
  </si>
  <si>
    <t>80*1, 40*2</t>
  </si>
  <si>
    <t>11. '23.3.15 : 울주 햇빛상생 연료전지 신설 등(+144.329MW)</t>
  </si>
  <si>
    <t xml:space="preserve"> 소연평도</t>
  </si>
  <si>
    <t>250*2, 100*1</t>
  </si>
  <si>
    <t>12. '23.3.22 : 지구에너지7호 태양광 신설 등(+13.845MW)</t>
  </si>
  <si>
    <t>한    울</t>
    <phoneticPr fontId="12" type="noConversion"/>
  </si>
  <si>
    <t xml:space="preserve"> 소청도</t>
  </si>
  <si>
    <t>13. '23.3.29 : 구래주민 풍력발전기 신설 등(+24.235MW)</t>
  </si>
  <si>
    <t xml:space="preserve"> 서인천</t>
    <phoneticPr fontId="12" type="noConversion"/>
  </si>
  <si>
    <t xml:space="preserve"> 손죽도</t>
  </si>
  <si>
    <t>14. '23.4.5 : 강릉 강동 바이오매스 신설 등(+30.127MW)</t>
  </si>
  <si>
    <t>신 한 울</t>
    <phoneticPr fontId="12" type="noConversion"/>
  </si>
  <si>
    <t>X</t>
    <phoneticPr fontId="12" type="noConversion"/>
  </si>
  <si>
    <t xml:space="preserve"> 송이도</t>
  </si>
  <si>
    <t xml:space="preserve"> 군  산</t>
    <phoneticPr fontId="12" type="noConversion"/>
  </si>
  <si>
    <t>원자력계</t>
    <phoneticPr fontId="12" type="noConversion"/>
  </si>
  <si>
    <t xml:space="preserve"> 수우도</t>
  </si>
  <si>
    <t>무 주</t>
    <phoneticPr fontId="12" type="noConversion"/>
  </si>
  <si>
    <t xml:space="preserve"> 슬  도</t>
  </si>
  <si>
    <t>IGCC</t>
    <phoneticPr fontId="12" type="noConversion"/>
  </si>
  <si>
    <t>양 양</t>
    <phoneticPr fontId="12" type="noConversion"/>
  </si>
  <si>
    <t xml:space="preserve"> 승봉도</t>
  </si>
  <si>
    <t>500*3, 150*3</t>
  </si>
  <si>
    <t>양</t>
    <phoneticPr fontId="12" type="noConversion"/>
  </si>
  <si>
    <t>삼랑진</t>
    <phoneticPr fontId="55" type="noConversion"/>
  </si>
  <si>
    <t xml:space="preserve"> 시산도</t>
  </si>
  <si>
    <t>소수력</t>
    <phoneticPr fontId="12" type="noConversion"/>
  </si>
  <si>
    <t>청    송</t>
    <phoneticPr fontId="12" type="noConversion"/>
  </si>
  <si>
    <t xml:space="preserve"> 어룡도</t>
  </si>
  <si>
    <t>산    청</t>
    <phoneticPr fontId="12" type="noConversion"/>
  </si>
  <si>
    <t xml:space="preserve"> 어의도</t>
  </si>
  <si>
    <t>청    평</t>
    <phoneticPr fontId="12" type="noConversion"/>
  </si>
  <si>
    <t xml:space="preserve"> 어청도</t>
  </si>
  <si>
    <t>500*1, 300*2</t>
  </si>
  <si>
    <t>예    천</t>
    <phoneticPr fontId="12" type="noConversion"/>
  </si>
  <si>
    <t xml:space="preserve"> 여서도</t>
  </si>
  <si>
    <t>양수 계</t>
    <phoneticPr fontId="12" type="noConversion"/>
  </si>
  <si>
    <t xml:space="preserve"> 여자도</t>
  </si>
  <si>
    <t>4. 에너지원별 발전설비용량</t>
    <phoneticPr fontId="12" type="noConversion"/>
  </si>
  <si>
    <t xml:space="preserve">    Generation Capacity by Energy Source </t>
    <phoneticPr fontId="12" type="noConversion"/>
  </si>
  <si>
    <t xml:space="preserve">(단위 : MW) </t>
    <phoneticPr fontId="12" type="noConversion"/>
  </si>
  <si>
    <t>구분</t>
    <phoneticPr fontId="12" type="noConversion"/>
  </si>
  <si>
    <t>가 스</t>
  </si>
  <si>
    <t xml:space="preserve">  주1) 자가용설비 제외, 집단에너지를 발전원별로 분류</t>
    <phoneticPr fontId="12" type="noConversion"/>
  </si>
  <si>
    <t xml:space="preserve">  주2) 신재생에너지는 대체에너지에 일반수력, 소수력 포함(양수발전 제외)</t>
    <phoneticPr fontId="14" type="noConversion"/>
  </si>
  <si>
    <t xml:space="preserve">  주3) 기타 : 증류탑폐열, 여열회수, 천연가스압터빈, 부생가스, 폐기물에너지('20년 1월 이후 신재생에서 기타로 분류)</t>
    <phoneticPr fontId="12" type="noConversion"/>
  </si>
  <si>
    <t>5. 행정구역별 발전설비용량</t>
    <phoneticPr fontId="60" type="noConversion"/>
  </si>
  <si>
    <t xml:space="preserve">     Generation Capacity by Province </t>
    <phoneticPr fontId="12" type="noConversion"/>
  </si>
  <si>
    <t xml:space="preserve">  (단위 : MW) </t>
    <phoneticPr fontId="12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</si>
  <si>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</si>
  <si>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</si>
  <si>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</si>
  <si>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</si>
  <si>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</si>
  <si>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</si>
  <si>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</si>
  <si>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</si>
  <si>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</si>
  <si>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</si>
  <si>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</si>
  <si>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</si>
  <si>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</si>
  <si>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</si>
  <si>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</si>
  <si>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</si>
  <si>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</si>
  <si>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 xml:space="preserve">  주1) 자가용설비 제외</t>
    <phoneticPr fontId="12" type="noConversion"/>
  </si>
  <si>
    <t>6. 발전소 건설현황</t>
    <phoneticPr fontId="12" type="noConversion"/>
  </si>
  <si>
    <t xml:space="preserve">     Power Plants under Construction</t>
    <phoneticPr fontId="12" type="noConversion"/>
  </si>
  <si>
    <t xml:space="preserve">               2022년 12월 기준  </t>
    <phoneticPr fontId="12" type="noConversion"/>
  </si>
  <si>
    <t>구      분</t>
  </si>
  <si>
    <t>발 전 소 명</t>
  </si>
  <si>
    <t>건 설 공 기</t>
    <phoneticPr fontId="12" type="noConversion"/>
  </si>
  <si>
    <t>비      고
(회 사 명)</t>
    <phoneticPr fontId="12" type="noConversion"/>
  </si>
  <si>
    <t>(MW)</t>
    <phoneticPr fontId="12" type="noConversion"/>
  </si>
  <si>
    <t>신한울#1,2</t>
    <phoneticPr fontId="12" type="noConversion"/>
  </si>
  <si>
    <t>1,400×2</t>
  </si>
  <si>
    <t>'10. 04 ∼ '23. 09</t>
    <phoneticPr fontId="12" type="noConversion"/>
  </si>
  <si>
    <t>한국수력원자력(주)</t>
  </si>
  <si>
    <t>새울#3,4</t>
    <phoneticPr fontId="12" type="noConversion"/>
  </si>
  <si>
    <t>'16. 06 ∼ '25. 10</t>
    <phoneticPr fontId="12" type="noConversion"/>
  </si>
  <si>
    <t>복     합</t>
  </si>
  <si>
    <t>여주천연가스발전소</t>
    <phoneticPr fontId="12" type="noConversion"/>
  </si>
  <si>
    <t>GT : 321.3×2 (15°C 기준)
ST : 361.4×1 (15°C 기준)
GT : 327.2×2 (32°C 기준)
ST : 349.6×1 (32°C 기준)</t>
    <phoneticPr fontId="12" type="noConversion"/>
  </si>
  <si>
    <t>'19. 12 ~ '23. 06</t>
    <phoneticPr fontId="12" type="noConversion"/>
  </si>
  <si>
    <t>여주에너지서비스㈜</t>
    <phoneticPr fontId="12" type="noConversion"/>
  </si>
  <si>
    <t>통영 천연가스 복합</t>
    <phoneticPr fontId="12" type="noConversion"/>
  </si>
  <si>
    <t>GT : 331.52x2 (35°C 기준)
ST : 349.022 (35°C 기준)</t>
    <phoneticPr fontId="12" type="noConversion"/>
  </si>
  <si>
    <t>'21. 08 ~ '24. 06</t>
    <phoneticPr fontId="12" type="noConversion"/>
  </si>
  <si>
    <t>통영에코파워</t>
    <phoneticPr fontId="12" type="noConversion"/>
  </si>
  <si>
    <t>울산지피에스복합</t>
    <phoneticPr fontId="12" type="noConversion"/>
  </si>
  <si>
    <t>GT : 413×2 (15°C 기준)
ST : 410×1 (15°C 기준)
GT : 374×2 (32°C 기준)
ST : 371×1 (32°C 기준)</t>
    <phoneticPr fontId="12" type="noConversion"/>
  </si>
  <si>
    <t>'22. 03 ~ '24. 09</t>
    <phoneticPr fontId="12" type="noConversion"/>
  </si>
  <si>
    <t>울산지피에스발전㈜</t>
    <phoneticPr fontId="12" type="noConversion"/>
  </si>
  <si>
    <t>기력(유연탄)</t>
  </si>
  <si>
    <t>강릉안인화력#1,2</t>
  </si>
  <si>
    <t>1,040×2</t>
  </si>
  <si>
    <t>'17. 05 ~ '23. 03</t>
  </si>
  <si>
    <t>강릉에코파워</t>
  </si>
  <si>
    <t>삼척화력#1,2</t>
    <phoneticPr fontId="12" type="noConversion"/>
  </si>
  <si>
    <t>1,050×2</t>
    <phoneticPr fontId="12" type="noConversion"/>
  </si>
  <si>
    <t>'18. 08 ~ '24. 04</t>
    <phoneticPr fontId="12" type="noConversion"/>
  </si>
  <si>
    <t>삼척블루파워</t>
    <phoneticPr fontId="12" type="noConversion"/>
  </si>
  <si>
    <t xml:space="preserve">  주) KPX홈페이지(www.kpx.or.kr) 발전소 건설사업 추진현황 자료 참고</t>
    <phoneticPr fontId="12" type="noConversion"/>
  </si>
  <si>
    <t>Ⅲ. 발전량</t>
    <phoneticPr fontId="5" type="noConversion"/>
  </si>
  <si>
    <t>7.  발전원별</t>
    <phoneticPr fontId="5" type="noConversion"/>
  </si>
  <si>
    <t>8.  발전회사별</t>
    <phoneticPr fontId="5" type="noConversion"/>
  </si>
  <si>
    <t>9.  에너지원별</t>
    <phoneticPr fontId="5" type="noConversion"/>
  </si>
  <si>
    <t>10.  행정구역별</t>
    <phoneticPr fontId="5" type="noConversion"/>
  </si>
  <si>
    <t>11.  연료사용량</t>
    <phoneticPr fontId="5" type="noConversion"/>
  </si>
  <si>
    <t>7. 발전원별 발전량</t>
    <phoneticPr fontId="12" type="noConversion"/>
  </si>
  <si>
    <t xml:space="preserve">    Power Generation by Plant Type</t>
    <phoneticPr fontId="12" type="noConversion"/>
  </si>
  <si>
    <t xml:space="preserve">(단위 : GWh) </t>
    <phoneticPr fontId="12" type="noConversion"/>
  </si>
  <si>
    <t>2022.01~03</t>
  </si>
  <si>
    <t>2023.01~03</t>
  </si>
  <si>
    <t xml:space="preserve">  주1) 대체에너지 : 태양광, 풍력 등 신재생에너지(일반수력, 소수력은 데이터 일관성 유지를 위해 수력으로 별도 구분)</t>
    <phoneticPr fontId="12" type="noConversion"/>
  </si>
  <si>
    <t xml:space="preserve">  주2) 2015년까지 상용자가 발전분중 한전구입분(구역전기, 자가용 사업자가 한전에 판매한 발전량)은 복합으로 분류</t>
    <phoneticPr fontId="12" type="noConversion"/>
  </si>
  <si>
    <t>7-1. 발전전력량 (발전원별/에너지원별)</t>
    <phoneticPr fontId="12" type="noConversion"/>
  </si>
  <si>
    <t xml:space="preserve">       Power Generation by Plant Type and Energy Source</t>
    <phoneticPr fontId="12" type="noConversion"/>
  </si>
  <si>
    <t xml:space="preserve">(단위: MWh)  </t>
    <phoneticPr fontId="12" type="noConversion"/>
  </si>
  <si>
    <t xml:space="preserve">            발전원
에너지원</t>
    <phoneticPr fontId="12" type="noConversion"/>
  </si>
  <si>
    <t>상용자가</t>
  </si>
  <si>
    <t>총발전량</t>
  </si>
  <si>
    <t>발전원
        에너지원</t>
    <phoneticPr fontId="12" type="noConversion"/>
  </si>
  <si>
    <t>중유</t>
  </si>
  <si>
    <t>한전구입분</t>
  </si>
  <si>
    <t>○ 발전원별 발전량</t>
    <phoneticPr fontId="12" type="noConversion"/>
  </si>
  <si>
    <t>(단위: MWh)</t>
    <phoneticPr fontId="12" type="noConversion"/>
  </si>
  <si>
    <t>구  분</t>
    <phoneticPr fontId="12" type="noConversion"/>
  </si>
  <si>
    <t>＊ 석탄 발전량(MWh) :</t>
    <phoneticPr fontId="12" type="noConversion"/>
  </si>
  <si>
    <t>발전량</t>
    <phoneticPr fontId="12" type="noConversion"/>
  </si>
  <si>
    <t>+(집단 유연탄)</t>
    <phoneticPr fontId="12" type="noConversion"/>
  </si>
  <si>
    <t>+(집단 바이오)</t>
    <phoneticPr fontId="12" type="noConversion"/>
  </si>
  <si>
    <t>+(집단 기타)</t>
    <phoneticPr fontId="12" type="noConversion"/>
  </si>
  <si>
    <t>＊ LNG 발전량(MWh) :</t>
    <phoneticPr fontId="12" type="noConversion"/>
  </si>
  <si>
    <t>+(집단 LNG)</t>
    <phoneticPr fontId="12" type="noConversion"/>
  </si>
  <si>
    <t>+ (상용자가)</t>
    <phoneticPr fontId="12" type="noConversion"/>
  </si>
  <si>
    <t>＊ 신재생 발전량(MWh) :</t>
    <phoneticPr fontId="12" type="noConversion"/>
  </si>
  <si>
    <t>＊ 유류 발전량(MWh) :</t>
    <phoneticPr fontId="12" type="noConversion"/>
  </si>
  <si>
    <t>(기력 중유)</t>
    <phoneticPr fontId="12" type="noConversion"/>
  </si>
  <si>
    <t>+(내연력)</t>
    <phoneticPr fontId="12" type="noConversion"/>
  </si>
  <si>
    <t>○ 에너지원별 발전량</t>
    <phoneticPr fontId="12" type="noConversion"/>
  </si>
  <si>
    <t>- 화력발전소의 혼소발전량을 에너지원별로 분리한 발전량(총 발전량의 세로값)</t>
    <phoneticPr fontId="12" type="noConversion"/>
  </si>
  <si>
    <t xml:space="preserve">  주1) 발전량은 자가용을 제외한 사업자용만 집계(한전에서 구입한 상용자가 발전량은 포함)</t>
    <phoneticPr fontId="12" type="noConversion"/>
  </si>
  <si>
    <t xml:space="preserve">  주3) 세부항목은 반올림되므로 합계와 총계의 차이가 있을수 있음</t>
    <phoneticPr fontId="12" type="noConversion"/>
  </si>
  <si>
    <t>7-2. 발전전력량 (발전소별)</t>
    <phoneticPr fontId="12" type="noConversion"/>
  </si>
  <si>
    <t xml:space="preserve">        Power Generation by plants</t>
    <phoneticPr fontId="12" type="noConversion"/>
  </si>
  <si>
    <t xml:space="preserve">(단위 : MWh) </t>
    <phoneticPr fontId="12" type="noConversion"/>
  </si>
  <si>
    <t>&lt;집단(LNG)&gt;</t>
  </si>
  <si>
    <t>&lt;부생가스&gt;</t>
    <phoneticPr fontId="12" type="noConversion"/>
  </si>
  <si>
    <t>평택#1~4</t>
    <phoneticPr fontId="12" type="noConversion"/>
  </si>
  <si>
    <t>강릉안인#1~2</t>
    <phoneticPr fontId="12" type="noConversion"/>
  </si>
  <si>
    <t>김포열병합</t>
    <phoneticPr fontId="12" type="noConversion"/>
  </si>
  <si>
    <t>소양강</t>
  </si>
  <si>
    <t>고성#1-2</t>
  </si>
  <si>
    <t>군장열병합</t>
    <phoneticPr fontId="12" type="noConversion"/>
  </si>
  <si>
    <t>&lt;폐기물에너지&gt;</t>
    <phoneticPr fontId="12" type="noConversion"/>
  </si>
  <si>
    <t>분당C/C</t>
    <phoneticPr fontId="12" type="noConversion"/>
  </si>
  <si>
    <t>&lt;복합(LNG)&gt;</t>
  </si>
  <si>
    <t>당진#1-10</t>
    <phoneticPr fontId="12" type="noConversion"/>
  </si>
  <si>
    <t>서울C/C</t>
    <phoneticPr fontId="12" type="noConversion"/>
  </si>
  <si>
    <t>고려아연복합</t>
    <phoneticPr fontId="12" type="noConversion"/>
  </si>
  <si>
    <t>데이원에너지</t>
  </si>
  <si>
    <t>&lt;기타&gt;</t>
  </si>
  <si>
    <t>보령#3-8</t>
    <phoneticPr fontId="12" type="noConversion"/>
  </si>
  <si>
    <t>제주내연#2(중부)</t>
  </si>
  <si>
    <t>삼척그린#1,2</t>
    <phoneticPr fontId="12" type="noConversion"/>
  </si>
  <si>
    <t>증류탑폐열</t>
  </si>
  <si>
    <t>삼천포#3-6</t>
    <phoneticPr fontId="12" type="noConversion"/>
  </si>
  <si>
    <t>천연가스압터빈</t>
  </si>
  <si>
    <t>신보령#1,2</t>
    <phoneticPr fontId="12" type="noConversion"/>
  </si>
  <si>
    <t>신서천화력#1</t>
    <phoneticPr fontId="12" type="noConversion"/>
  </si>
  <si>
    <t>신평택복합</t>
  </si>
  <si>
    <t>여수열병합</t>
  </si>
  <si>
    <t>인천C/C</t>
    <phoneticPr fontId="12" type="noConversion"/>
  </si>
  <si>
    <t>전북집단에너지</t>
  </si>
  <si>
    <t>&lt;상용자가 구입&gt;</t>
  </si>
  <si>
    <t>여주복합</t>
    <phoneticPr fontId="12" type="noConversion"/>
  </si>
  <si>
    <t>SGC에너지</t>
  </si>
  <si>
    <t>부생가스</t>
  </si>
  <si>
    <t>폐기물</t>
    <phoneticPr fontId="12" type="noConversion"/>
  </si>
  <si>
    <t>한림C/C</t>
  </si>
  <si>
    <t>&lt;집단(유류)&gt;</t>
  </si>
  <si>
    <t>이천SEC복합</t>
  </si>
  <si>
    <t>양산열병합</t>
    <phoneticPr fontId="12" type="noConversion"/>
  </si>
  <si>
    <t>&lt;복합(유류)&gt;</t>
  </si>
  <si>
    <t>남제주복합</t>
    <phoneticPr fontId="12" type="noConversion"/>
  </si>
  <si>
    <t>청주열병합</t>
  </si>
  <si>
    <t>&lt;집단&gt;</t>
    <phoneticPr fontId="12" type="noConversion"/>
  </si>
  <si>
    <t>&lt;집단(부생)&gt;</t>
  </si>
  <si>
    <t>여천NCC</t>
  </si>
  <si>
    <t>대산복합(유)</t>
  </si>
  <si>
    <t>&lt;집단(기타)&gt;</t>
  </si>
  <si>
    <t>폐기물에너지</t>
  </si>
  <si>
    <t>대전열병합</t>
    <phoneticPr fontId="12" type="noConversion"/>
  </si>
  <si>
    <t>○ 회사별 발전량</t>
    <phoneticPr fontId="12" type="noConversion"/>
  </si>
  <si>
    <t xml:space="preserve">(단위 : MWh, %) </t>
    <phoneticPr fontId="12" type="noConversion"/>
  </si>
  <si>
    <t>주1) 신재생 = 대체에너지 + 일반수력 + 소수력</t>
    <phoneticPr fontId="12" type="noConversion"/>
  </si>
  <si>
    <t>주2) 증류탑폐열, 여열회수 등 기타 발전과 부생가스, 폐기물에너지('20년 1월 이후 신재생에서 기타로 분류), 상용자가 한전구입분은 기타로 분류</t>
    <phoneticPr fontId="12" type="noConversion"/>
  </si>
  <si>
    <t>8. 발전회사 및 발전원별 발전량(1/3)</t>
    <phoneticPr fontId="12" type="noConversion"/>
  </si>
  <si>
    <t>8. 발전회사 및 발전원별 발전량(2/3)</t>
    <phoneticPr fontId="12" type="noConversion"/>
  </si>
  <si>
    <t>8. 발전회사 및 발전원별 발전량(3/3)</t>
    <phoneticPr fontId="12" type="noConversion"/>
  </si>
  <si>
    <t xml:space="preserve">     Power Generation by GENCO's and Plant Type (1/3)</t>
    <phoneticPr fontId="12" type="noConversion"/>
  </si>
  <si>
    <t xml:space="preserve">     Power Generation by GENCO's and Plant Type (2/3)</t>
    <phoneticPr fontId="12" type="noConversion"/>
  </si>
  <si>
    <t xml:space="preserve">     Power Generation by GENCO's and Plant Type (3/3)</t>
    <phoneticPr fontId="12" type="noConversion"/>
  </si>
  <si>
    <t xml:space="preserve">   (단위 : GWh)</t>
  </si>
  <si>
    <t xml:space="preserve">남          동 </t>
    <phoneticPr fontId="12" type="noConversion"/>
  </si>
  <si>
    <t>서          부</t>
    <phoneticPr fontId="12" type="noConversion"/>
  </si>
  <si>
    <t>남          부</t>
    <phoneticPr fontId="12" type="noConversion"/>
  </si>
  <si>
    <t>동          서</t>
  </si>
  <si>
    <t>한 수 원</t>
    <phoneticPr fontId="12" type="noConversion"/>
  </si>
  <si>
    <t>타 사</t>
    <phoneticPr fontId="12" type="noConversion"/>
  </si>
  <si>
    <t>수력</t>
    <phoneticPr fontId="12" type="noConversion"/>
  </si>
  <si>
    <t>내  연</t>
    <phoneticPr fontId="12" type="noConversion"/>
  </si>
  <si>
    <t xml:space="preserve">  주1) 대체에너지 : 태양광, 풍력 등 신재생에너지(일반수력, 소수력은 수력으로 별도구분)</t>
    <phoneticPr fontId="12" type="noConversion"/>
  </si>
  <si>
    <t xml:space="preserve">  주2) 기타 : 폐기물에너지('20년 1월부터 대체에너지에서 기타로 분류)</t>
    <phoneticPr fontId="12" type="noConversion"/>
  </si>
  <si>
    <t xml:space="preserve">   주) 타사 세부 발전량은 32, 33page 참고</t>
    <phoneticPr fontId="12" type="noConversion"/>
  </si>
  <si>
    <t>9. 에너지원별 발전량</t>
    <phoneticPr fontId="60" type="noConversion"/>
  </si>
  <si>
    <t xml:space="preserve">    Power Generation by Energy Source </t>
    <phoneticPr fontId="12" type="noConversion"/>
  </si>
  <si>
    <t>(단위 : GWh)</t>
    <phoneticPr fontId="12" type="noConversion"/>
  </si>
  <si>
    <t xml:space="preserve">  주2) 2015년까지 상용자가 발전분중 한전구입분(구역전기, 자가용 사업자가 한전에 판매한 발전량)은 LNG로 분류</t>
  </si>
  <si>
    <t xml:space="preserve">  주3) 2015년까지 발전원별로 구분, 2016년도부터 한전 자회사 혼소발전량을 에너지원별 분류</t>
  </si>
  <si>
    <t xml:space="preserve">  주4) 신재생에너지는 대체에너지에 일반수력, 소수력 포함(양수발전 제외)</t>
    <phoneticPr fontId="12" type="noConversion"/>
  </si>
  <si>
    <t xml:space="preserve">  주5) 기타 : 증류탑폐열, 여열회수, 천연가스압터빈, 부생가스, 폐기물에너지('20년 1월 이후 신재생에서 기타로 분류)</t>
    <phoneticPr fontId="12" type="noConversion"/>
  </si>
  <si>
    <t>9-1. 행정구역별 신재생 발전설비 및 발전량</t>
    <phoneticPr fontId="60" type="noConversion"/>
  </si>
  <si>
    <t xml:space="preserve">         Generation Capacity and Power Generation for New &amp; Renewable energy by Province </t>
    <phoneticPr fontId="12" type="noConversion"/>
  </si>
  <si>
    <t xml:space="preserve">(단위 : MW, GWh)  </t>
    <phoneticPr fontId="12" type="noConversion"/>
  </si>
  <si>
    <t>구    분</t>
    <phoneticPr fontId="12" type="noConversion"/>
  </si>
  <si>
    <t>발전설비(MW)</t>
    <phoneticPr fontId="12" type="noConversion"/>
  </si>
  <si>
    <t>발전량(GWh)</t>
    <phoneticPr fontId="12" type="noConversion"/>
  </si>
  <si>
    <t xml:space="preserve"> </t>
    <phoneticPr fontId="12" type="noConversion"/>
  </si>
  <si>
    <t>바이오</t>
    <phoneticPr fontId="12" type="noConversion"/>
  </si>
  <si>
    <t>해양</t>
    <phoneticPr fontId="12" type="noConversion"/>
  </si>
  <si>
    <t>IGCC</t>
  </si>
  <si>
    <r>
      <t xml:space="preserve">2023
누계
</t>
    </r>
    <r>
      <rPr>
        <sz val="6"/>
        <rFont val="맑은 고딕"/>
        <family val="3"/>
        <charset val="129"/>
        <scheme val="minor"/>
      </rPr>
      <t>(01~03)</t>
    </r>
    <phoneticPr fontId="12" type="noConversion"/>
  </si>
  <si>
    <t>세종</t>
    <phoneticPr fontId="12" type="noConversion"/>
  </si>
  <si>
    <t>2023.
03</t>
    <phoneticPr fontId="12" type="noConversion"/>
  </si>
  <si>
    <t xml:space="preserve">  주1) 자가용설비 제외, 수력에서 양수는 신재생에 포함되지 않음</t>
    <phoneticPr fontId="12" type="noConversion"/>
  </si>
  <si>
    <t>10. 행정구역별 발전량</t>
    <phoneticPr fontId="60" type="noConversion"/>
  </si>
  <si>
    <t xml:space="preserve">      Power Generation by Province </t>
    <phoneticPr fontId="12" type="noConversion"/>
  </si>
  <si>
    <t xml:space="preserve"> 2023년 3월</t>
    <phoneticPr fontId="12" type="noConversion"/>
  </si>
  <si>
    <t>총 계</t>
    <phoneticPr fontId="12" type="noConversion"/>
  </si>
  <si>
    <t xml:space="preserve">  주2) 대체에너지 : 태양광, 풍력 등 신재생에너지(일반수력, 소수력은 수력으로 별도구분)</t>
  </si>
  <si>
    <t>10-1. 행정구역별 발전량(누계)</t>
    <phoneticPr fontId="60" type="noConversion"/>
  </si>
  <si>
    <t xml:space="preserve">        Power Generation by Province </t>
    <phoneticPr fontId="12" type="noConversion"/>
  </si>
  <si>
    <t>(2023.01 ∼ 2023.03)</t>
    <phoneticPr fontId="12" type="noConversion"/>
  </si>
  <si>
    <t>11. 화력발전원별 연료사용량</t>
    <phoneticPr fontId="12" type="noConversion"/>
  </si>
  <si>
    <t xml:space="preserve">      Fuel Consumption by Thermal Power Plant</t>
    <phoneticPr fontId="12" type="noConversion"/>
  </si>
  <si>
    <t xml:space="preserve">          [단위  :  kt (석탄),  t (LNG),  ㎘ (유류)]  </t>
    <phoneticPr fontId="12" type="noConversion"/>
  </si>
  <si>
    <t xml:space="preserve">                                       기                                                 력</t>
  </si>
  <si>
    <t>내   연   발  전  소</t>
    <phoneticPr fontId="12" type="noConversion"/>
  </si>
  <si>
    <t>복   합   화   력  발  전  소</t>
    <phoneticPr fontId="12" type="noConversion"/>
  </si>
  <si>
    <t>무  연  탄  발  전  소</t>
    <phoneticPr fontId="12" type="noConversion"/>
  </si>
  <si>
    <t>유  연  탄  발  전  소</t>
    <phoneticPr fontId="12" type="noConversion"/>
  </si>
  <si>
    <t>중  유  발  전  소</t>
    <phoneticPr fontId="12" type="noConversion"/>
  </si>
  <si>
    <t>L   N   G  발  전  소</t>
    <phoneticPr fontId="12" type="noConversion"/>
  </si>
  <si>
    <t>중 유</t>
    <phoneticPr fontId="12" type="noConversion"/>
  </si>
  <si>
    <t>경 유</t>
  </si>
  <si>
    <t>중 유</t>
  </si>
  <si>
    <t>경유</t>
  </si>
  <si>
    <t xml:space="preserve">   주1) 한전, 자회사, 민간 4개사(포스코에너지, GS EPS, GS POWER, CGN 율촌) 화력발전 연료사용량임</t>
    <phoneticPr fontId="12" type="noConversion"/>
  </si>
  <si>
    <t xml:space="preserve">   ※  기울임체 및 음영표시부분은 잠정실적</t>
  </si>
  <si>
    <t>11-1. 에너지원별 연료사용량</t>
    <phoneticPr fontId="12" type="noConversion"/>
  </si>
  <si>
    <t xml:space="preserve">         Fuel Consumption by Energy Source </t>
    <phoneticPr fontId="12" type="noConversion"/>
  </si>
  <si>
    <t xml:space="preserve">          [단위  :  t (석탄),  t(LNG),  ㎘ (유류)]  </t>
    <phoneticPr fontId="12" type="noConversion"/>
  </si>
  <si>
    <t xml:space="preserve">        석</t>
  </si>
  <si>
    <t>탄</t>
  </si>
  <si>
    <t xml:space="preserve">        (t)</t>
    <phoneticPr fontId="12" type="noConversion"/>
  </si>
  <si>
    <t xml:space="preserve">중 유 </t>
    <phoneticPr fontId="12" type="noConversion"/>
  </si>
  <si>
    <t>경 유</t>
    <phoneticPr fontId="12" type="noConversion"/>
  </si>
  <si>
    <t>LNG</t>
    <phoneticPr fontId="12" type="noConversion"/>
  </si>
  <si>
    <t>무 연 탄</t>
  </si>
  <si>
    <t>유 연 탄</t>
  </si>
  <si>
    <t xml:space="preserve">   주1) 시운전 연료 사용량 포함</t>
    <phoneticPr fontId="12" type="noConversion"/>
  </si>
  <si>
    <t xml:space="preserve">   주2) 한전, 자회사, 민간 4개사(포스코에너지, GS EPS, GS POWER, CGN 율촌) 화력발전 연료사용량임</t>
    <phoneticPr fontId="12" type="noConversion"/>
  </si>
  <si>
    <t xml:space="preserve">   주3) 기울임체 및 음영표시부분은 잠정실적</t>
    <phoneticPr fontId="12" type="noConversion"/>
  </si>
  <si>
    <t>Ⅳ. 전력 구입</t>
    <phoneticPr fontId="5" type="noConversion"/>
  </si>
  <si>
    <t>12.  전력구입실적 종합</t>
    <phoneticPr fontId="5" type="noConversion"/>
  </si>
  <si>
    <t>13.  발전원별</t>
    <phoneticPr fontId="5" type="noConversion"/>
  </si>
  <si>
    <t>14.  발전회사별</t>
    <phoneticPr fontId="5" type="noConversion"/>
  </si>
  <si>
    <t>15. 전력시장 가격 및 정산단가</t>
    <phoneticPr fontId="5" type="noConversion"/>
  </si>
  <si>
    <r>
      <t xml:space="preserve">16.  PPA </t>
    </r>
    <r>
      <rPr>
        <sz val="13"/>
        <color theme="1"/>
        <rFont val="KoPub돋움체 Bold"/>
        <family val="1"/>
        <charset val="129"/>
      </rPr>
      <t>(Power Purchase Agreement)</t>
    </r>
    <phoneticPr fontId="5" type="noConversion"/>
  </si>
  <si>
    <t>12. 전력구입실적 종합 (잠정)</t>
    <phoneticPr fontId="12" type="noConversion"/>
  </si>
  <si>
    <t xml:space="preserve">      Summary of Power Purchase Results (Market &amp; PPA)</t>
    <phoneticPr fontId="30" type="noConversion"/>
  </si>
  <si>
    <t>단  위</t>
    <phoneticPr fontId="12" type="noConversion"/>
  </si>
  <si>
    <t>증 감 률 (%)</t>
    <phoneticPr fontId="30" type="noConversion"/>
  </si>
  <si>
    <t>점 유 율 (%)</t>
    <phoneticPr fontId="30" type="noConversion"/>
  </si>
  <si>
    <t>03월</t>
  </si>
  <si>
    <t>1~03월</t>
  </si>
  <si>
    <t>구 입 량</t>
  </si>
  <si>
    <t>전 력 
시 장</t>
    <phoneticPr fontId="82" type="noConversion"/>
  </si>
  <si>
    <t>기  저</t>
    <phoneticPr fontId="82" type="noConversion"/>
  </si>
  <si>
    <t>MWh</t>
  </si>
  <si>
    <t>일  반</t>
    <phoneticPr fontId="82" type="noConversion"/>
  </si>
  <si>
    <t>"</t>
  </si>
  <si>
    <t>소   계</t>
    <phoneticPr fontId="82" type="noConversion"/>
  </si>
  <si>
    <t>P P A</t>
    <phoneticPr fontId="82" type="noConversion"/>
  </si>
  <si>
    <t>"</t>
    <phoneticPr fontId="82" type="noConversion"/>
  </si>
  <si>
    <t>구 입 금 액</t>
  </si>
  <si>
    <t>백만원</t>
    <phoneticPr fontId="82" type="noConversion"/>
  </si>
  <si>
    <t>"</t>
    <phoneticPr fontId="30" type="noConversion"/>
  </si>
  <si>
    <t>구 입 단 가</t>
  </si>
  <si>
    <t>원/kWh</t>
    <phoneticPr fontId="82" type="noConversion"/>
  </si>
  <si>
    <t xml:space="preserve">     평   균     </t>
    <phoneticPr fontId="82" type="noConversion"/>
  </si>
  <si>
    <t>한계가격</t>
    <phoneticPr fontId="82" type="noConversion"/>
  </si>
  <si>
    <t>SMP</t>
    <phoneticPr fontId="82" type="noConversion"/>
  </si>
  <si>
    <t>구입단가
발전원별</t>
    <phoneticPr fontId="30" type="noConversion"/>
  </si>
  <si>
    <t>발전원</t>
    <phoneticPr fontId="30" type="noConversion"/>
  </si>
  <si>
    <t>원자력</t>
    <phoneticPr fontId="30" type="noConversion"/>
  </si>
  <si>
    <t>유연탄</t>
    <phoneticPr fontId="30" type="noConversion"/>
  </si>
  <si>
    <t>무연탄</t>
    <phoneticPr fontId="30" type="noConversion"/>
  </si>
  <si>
    <t>유류</t>
    <phoneticPr fontId="30" type="noConversion"/>
  </si>
  <si>
    <t>LNG 복합</t>
    <phoneticPr fontId="30" type="noConversion"/>
  </si>
  <si>
    <t>수력</t>
    <phoneticPr fontId="30" type="noConversion"/>
  </si>
  <si>
    <t>양수</t>
    <phoneticPr fontId="30" type="noConversion"/>
  </si>
  <si>
    <t>대체에너지</t>
    <phoneticPr fontId="30" type="noConversion"/>
  </si>
  <si>
    <t>기타</t>
    <phoneticPr fontId="30" type="noConversion"/>
  </si>
  <si>
    <t>당월
(원/kWh)</t>
    <phoneticPr fontId="30" type="noConversion"/>
  </si>
  <si>
    <t>누계
(원/kWh)</t>
    <phoneticPr fontId="30" type="noConversion"/>
  </si>
  <si>
    <t>주1) 기저발전기는 원자력, 석탄(유연탄), 국내탄(무연탄) 발전기를 말함</t>
    <phoneticPr fontId="82" type="noConversion"/>
  </si>
  <si>
    <t>주2) 시장 구입금액은 제약비 양수 정산금(COFPE)이 반영된 금액임</t>
    <phoneticPr fontId="30" type="noConversion"/>
  </si>
  <si>
    <t>주3) PPA는 2001.4월 발전분리 이전 민간발전사업자로 전력구입계약분(Power Purchase Agreement) 포함임</t>
    <phoneticPr fontId="30" type="noConversion"/>
  </si>
  <si>
    <t xml:space="preserve">주4) '07. 2월 이후 구역전기사업자 시장구입분 포함  </t>
    <phoneticPr fontId="30" type="noConversion"/>
  </si>
  <si>
    <t>주5) 구입단가의 점유율은 평균 구입단가(기준=100) 대비 비율로 표시</t>
  </si>
  <si>
    <t>주6) 정산기준, RPS 제외</t>
    <phoneticPr fontId="12" type="noConversion"/>
  </si>
  <si>
    <t>주7) 대체에너지 : 태양광, 풍력 등 신재생에너지(일반수력, 소수력은 수력으로 별도 구분)</t>
    <phoneticPr fontId="12" type="noConversion"/>
  </si>
  <si>
    <t>13. 전력시장 발전원별 전력구입실적 (1/3)</t>
    <phoneticPr fontId="12" type="noConversion"/>
  </si>
  <si>
    <t>13. 전력시장 발전원별 전력구입실적 (2/3)</t>
    <phoneticPr fontId="12" type="noConversion"/>
  </si>
  <si>
    <t>13. 전력시장 발전원별 전력구입실적 (3/3)</t>
    <phoneticPr fontId="12" type="noConversion"/>
  </si>
  <si>
    <t xml:space="preserve">     Market Power Purchase Results by Plant Type (1/3)</t>
    <phoneticPr fontId="12" type="noConversion"/>
  </si>
  <si>
    <t xml:space="preserve">      Market Power Purchase Results by Plant Type (2/3)</t>
    <phoneticPr fontId="12" type="noConversion"/>
  </si>
  <si>
    <t xml:space="preserve">      Market Power Purchase Results by Plant Type (3/3)</t>
    <phoneticPr fontId="12" type="noConversion"/>
  </si>
  <si>
    <t xml:space="preserve"> (단위 : GWh) </t>
    <phoneticPr fontId="12" type="noConversion"/>
  </si>
  <si>
    <t xml:space="preserve">   (단위 : 억원) </t>
    <phoneticPr fontId="12" type="noConversion"/>
  </si>
  <si>
    <t xml:space="preserve">(단위 : 원/kWh) </t>
    <phoneticPr fontId="12" type="noConversion"/>
  </si>
  <si>
    <t>구   분</t>
  </si>
  <si>
    <t>구        입        량</t>
    <phoneticPr fontId="12" type="noConversion"/>
  </si>
  <si>
    <t>구       입       금       액</t>
    <phoneticPr fontId="12" type="noConversion"/>
  </si>
  <si>
    <t>구       입       단       가</t>
    <phoneticPr fontId="12" type="noConversion"/>
  </si>
  <si>
    <t xml:space="preserve">합   계 </t>
  </si>
  <si>
    <t>대체에너지</t>
  </si>
  <si>
    <t xml:space="preserve">합  계 </t>
    <phoneticPr fontId="12" type="noConversion"/>
  </si>
  <si>
    <t xml:space="preserve">   주1) '07. 2월 이후 구역전기사업자 시장구입분 포함  </t>
    <phoneticPr fontId="12" type="noConversion"/>
  </si>
  <si>
    <t>주1) 구입금액은 제약비양수 정산금(COFPE)이 반영된 금액임</t>
    <phoneticPr fontId="12" type="noConversion"/>
  </si>
  <si>
    <t xml:space="preserve">   주2) 대체에너지 : 태양광, 풍력 등 신재생에너지(일반수력, 소수력은 수력으로 별도 구분)</t>
    <phoneticPr fontId="12" type="noConversion"/>
  </si>
  <si>
    <t>주2) 전력기반기금의 지원금액 제외</t>
    <phoneticPr fontId="12" type="noConversion"/>
  </si>
  <si>
    <t xml:space="preserve">   주3) 기타 : 포항제철, 동양제철화학, 광양제철, LG석유여수, 대한유화열병합 등 </t>
    <phoneticPr fontId="12" type="noConversion"/>
  </si>
  <si>
    <t>주3) 정산기준, RPS 제외</t>
    <phoneticPr fontId="12" type="noConversion"/>
  </si>
  <si>
    <t>14. 전력시장 발전회사별 전력구입실적 (1/3)</t>
    <phoneticPr fontId="12" type="noConversion"/>
  </si>
  <si>
    <t>14. 전력시장 발전회사별 전력구입실적 (2/3)</t>
    <phoneticPr fontId="12" type="noConversion"/>
  </si>
  <si>
    <t>14. 전력시장 발전회사별 전력구입실적 (3/3)</t>
    <phoneticPr fontId="12" type="noConversion"/>
  </si>
  <si>
    <t xml:space="preserve">      Market Power Purchase Results by Companies (1/3)</t>
    <phoneticPr fontId="12" type="noConversion"/>
  </si>
  <si>
    <t xml:space="preserve">      Market Power Purchase Results by Companies (2/3)</t>
    <phoneticPr fontId="12" type="noConversion"/>
  </si>
  <si>
    <t xml:space="preserve">      Market Power Purchase Results by Companies (3/3)</t>
    <phoneticPr fontId="12" type="noConversion"/>
  </si>
  <si>
    <t xml:space="preserve">        (단위 : GWh) </t>
    <phoneticPr fontId="12" type="noConversion"/>
  </si>
  <si>
    <t xml:space="preserve">         (단위 : 억원) </t>
    <phoneticPr fontId="12" type="noConversion"/>
  </si>
  <si>
    <t xml:space="preserve">     (단위 : 원/kWh) </t>
    <phoneticPr fontId="12" type="noConversion"/>
  </si>
  <si>
    <t>남   동</t>
    <phoneticPr fontId="12" type="noConversion"/>
  </si>
  <si>
    <t>중   부</t>
    <phoneticPr fontId="12" type="noConversion"/>
  </si>
  <si>
    <t>서   부</t>
    <phoneticPr fontId="12" type="noConversion"/>
  </si>
  <si>
    <t>남   부</t>
    <phoneticPr fontId="12" type="noConversion"/>
  </si>
  <si>
    <t>동   서</t>
    <phoneticPr fontId="12" type="noConversion"/>
  </si>
  <si>
    <t>기   타</t>
    <phoneticPr fontId="12" type="noConversion"/>
  </si>
  <si>
    <t>평  균</t>
    <phoneticPr fontId="12" type="noConversion"/>
  </si>
  <si>
    <t>주1) 거래금액은 제약비양수 정산금(COFPE)이 반영된 금액임</t>
    <phoneticPr fontId="12" type="noConversion"/>
  </si>
  <si>
    <t xml:space="preserve">   주2) 기타 : IPP중 전력시장에 참여하고 있는 발전사업자</t>
    <phoneticPr fontId="12" type="noConversion"/>
  </si>
  <si>
    <t>15. 전력시장 가격 및 정산단가</t>
    <phoneticPr fontId="12" type="noConversion"/>
  </si>
  <si>
    <t xml:space="preserve">      Market Price &amp;  Unit Cost of Settlement </t>
    <phoneticPr fontId="12" type="noConversion"/>
  </si>
  <si>
    <t xml:space="preserve">               (단위 : 원/kWh, 원/kW-h) </t>
  </si>
  <si>
    <t>시  장  가  격</t>
    <phoneticPr fontId="12" type="noConversion"/>
  </si>
  <si>
    <t>가 격 결 정 요 소 별    정 산 단 가</t>
    <phoneticPr fontId="12" type="noConversion"/>
  </si>
  <si>
    <t>S M P</t>
    <phoneticPr fontId="12" type="noConversion"/>
  </si>
  <si>
    <t>S E P + M E P</t>
    <phoneticPr fontId="12" type="noConversion"/>
  </si>
  <si>
    <t>C P</t>
    <phoneticPr fontId="12" type="noConversion"/>
  </si>
  <si>
    <t xml:space="preserve">계 </t>
  </si>
  <si>
    <t xml:space="preserve">   주1) 가격결정요소 정산단가는 SMP, 정산보정계수 등으로 산출됨</t>
    <phoneticPr fontId="12" type="noConversion"/>
  </si>
  <si>
    <t xml:space="preserve">   주2) SEP/MEP(원/kWh) : 각 발전기의 거래시간별 전력량에 대한 정산금액</t>
  </si>
  <si>
    <t xml:space="preserve">         CP(원/kW-h) : 공급가능용량에 대하여 지급하는 정산금(용량정산금)</t>
  </si>
  <si>
    <t xml:space="preserve">         기타(원/kWh) : CON, COFF, XPRG, EBCO, A/S 등(~22.8월까지) / MWP, MAP, LOCRP 등(22.9월~)</t>
  </si>
  <si>
    <t xml:space="preserve">   주3) 정산기준, RPS, ETS, ECR 제외</t>
  </si>
  <si>
    <t>16. 전력구입실적 (PPA)</t>
    <phoneticPr fontId="10" type="noConversion"/>
  </si>
  <si>
    <t xml:space="preserve">      Power Purchase Results (PPA)</t>
    <phoneticPr fontId="10" type="noConversion"/>
  </si>
  <si>
    <t>원  별</t>
    <phoneticPr fontId="10" type="noConversion"/>
  </si>
  <si>
    <t>구  분</t>
    <phoneticPr fontId="10" type="noConversion"/>
  </si>
  <si>
    <t>단위</t>
    <phoneticPr fontId="10" type="noConversion"/>
  </si>
  <si>
    <t>2022년</t>
    <phoneticPr fontId="10" type="noConversion"/>
  </si>
  <si>
    <t>2023년</t>
    <phoneticPr fontId="10" type="noConversion"/>
  </si>
  <si>
    <t>3월</t>
    <phoneticPr fontId="10" type="noConversion"/>
  </si>
  <si>
    <t>1~3월</t>
    <phoneticPr fontId="10" type="noConversion"/>
  </si>
  <si>
    <t>2023년 3월</t>
    <phoneticPr fontId="10" type="noConversion"/>
  </si>
  <si>
    <t>복    합
화    력</t>
    <phoneticPr fontId="10" type="noConversion"/>
  </si>
  <si>
    <t>시설용량</t>
    <phoneticPr fontId="10" type="noConversion"/>
  </si>
  <si>
    <t>MW</t>
    <phoneticPr fontId="10" type="noConversion"/>
  </si>
  <si>
    <t>발전기 수</t>
  </si>
  <si>
    <t>개</t>
    <phoneticPr fontId="10" type="noConversion"/>
  </si>
  <si>
    <t>구입전력량</t>
  </si>
  <si>
    <t>MWh</t>
    <phoneticPr fontId="10" type="noConversion"/>
  </si>
  <si>
    <t>백만원</t>
    <phoneticPr fontId="10" type="noConversion"/>
  </si>
  <si>
    <t>단가</t>
    <phoneticPr fontId="10" type="noConversion"/>
  </si>
  <si>
    <t>원/kWh</t>
  </si>
  <si>
    <t>신
재
생</t>
    <phoneticPr fontId="10" type="noConversion"/>
  </si>
  <si>
    <t>소
수
력</t>
    <phoneticPr fontId="10" type="noConversion"/>
  </si>
  <si>
    <t>바
이
오</t>
    <phoneticPr fontId="10" type="noConversion"/>
  </si>
  <si>
    <t>풍
력</t>
    <phoneticPr fontId="10" type="noConversion"/>
  </si>
  <si>
    <t>연
료
전
지</t>
    <phoneticPr fontId="10" type="noConversion"/>
  </si>
  <si>
    <t>해
양</t>
    <phoneticPr fontId="10" type="noConversion"/>
  </si>
  <si>
    <t>태
양
광</t>
    <phoneticPr fontId="10" type="noConversion"/>
  </si>
  <si>
    <t>소
계</t>
    <phoneticPr fontId="10" type="noConversion"/>
  </si>
  <si>
    <t>구    역
전    기</t>
    <phoneticPr fontId="10" type="noConversion"/>
  </si>
  <si>
    <t>기
타</t>
    <phoneticPr fontId="10" type="noConversion"/>
  </si>
  <si>
    <t>총     계</t>
    <phoneticPr fontId="10" type="noConversion"/>
  </si>
  <si>
    <t xml:space="preserve">   주1) 정산기준, PPA 실적은 익월 확정</t>
    <phoneticPr fontId="12" type="noConversion"/>
  </si>
  <si>
    <t xml:space="preserve">   주2) 구역전기 : 허가받은 공급구역 내 전기와 열을 동시에 공급</t>
    <phoneticPr fontId="12" type="noConversion"/>
  </si>
  <si>
    <t xml:space="preserve">   주3) 구입단가의 점유율은 평균 구입단가(기준=100) 대비 비율로 표시</t>
  </si>
  <si>
    <t xml:space="preserve">   주4) 기타 : 폐기물에너지('20년 1월부터 신재생에서 기타로 분류)</t>
    <phoneticPr fontId="10" type="noConversion"/>
  </si>
  <si>
    <t xml:space="preserve">   주5) '23년 1월 이후 신재생에 제3자PPA 포함</t>
    <phoneticPr fontId="10" type="noConversion"/>
  </si>
  <si>
    <t>16-1.  태양광 발전량 추계정보</t>
    <phoneticPr fontId="12" type="noConversion"/>
  </si>
  <si>
    <t>○ 태양광 발전량(추계치)</t>
    <phoneticPr fontId="12" type="noConversion"/>
  </si>
  <si>
    <t xml:space="preserve">(단위: MWh) </t>
    <phoneticPr fontId="12" type="noConversion"/>
  </si>
  <si>
    <t>전력시장 참여(실적)</t>
    <phoneticPr fontId="12" type="noConversion"/>
  </si>
  <si>
    <t>한전PPA(실적)</t>
    <phoneticPr fontId="12" type="noConversion"/>
  </si>
  <si>
    <t>자가용태양광(추계)</t>
    <phoneticPr fontId="12" type="noConversion"/>
  </si>
  <si>
    <t xml:space="preserve">   주1) 해당 정보는 `21.7월부터 작성</t>
    <phoneticPr fontId="12" type="noConversion"/>
  </si>
  <si>
    <t xml:space="preserve">   주2) 전력시장 참여(실적)은 전력시장 작성시점의 잠정치로, 연간 전력시장통계 확정시점까지 변경될 수 있음</t>
    <phoneticPr fontId="12" type="noConversion"/>
  </si>
  <si>
    <t xml:space="preserve">   주3) '23.4월 한전PPA 전력구입량은 전력거래소의 추계기법을 통한 추정치</t>
    <phoneticPr fontId="12" type="noConversion"/>
  </si>
  <si>
    <t xml:space="preserve">   주4) 자가용태양광은 전력거래소에서 추정치로 공표</t>
    <phoneticPr fontId="12" type="noConversion"/>
  </si>
  <si>
    <t xml:space="preserve">   주5) 정산기준, PPA 전력구입량 실적은 16. PPA 실적으로 확인필요</t>
    <phoneticPr fontId="12" type="noConversion"/>
  </si>
  <si>
    <t>Ⅴ. 전력 판매</t>
    <phoneticPr fontId="5" type="noConversion"/>
  </si>
  <si>
    <t>17.  전력판매실적 (종합)</t>
    <phoneticPr fontId="5" type="noConversion"/>
  </si>
  <si>
    <t>18.  계약종별 (판매량, 호수, 판매수입)</t>
    <phoneticPr fontId="5" type="noConversion"/>
  </si>
  <si>
    <t>19.  용도별 (판매량, 호수, 판매수입)</t>
    <phoneticPr fontId="5" type="noConversion"/>
  </si>
  <si>
    <t>20.  행정구역별 (판매량, 호수, 판매수입)</t>
    <phoneticPr fontId="5" type="noConversion"/>
  </si>
  <si>
    <t>21.  산업분류 및 행정구역별</t>
    <phoneticPr fontId="5" type="noConversion"/>
  </si>
  <si>
    <t>17. 전력판매실적 종합</t>
    <phoneticPr fontId="12" type="noConversion"/>
  </si>
  <si>
    <t xml:space="preserve">      Summary of Customers and Power Sold </t>
    <phoneticPr fontId="12" type="noConversion"/>
  </si>
  <si>
    <t xml:space="preserve"> </t>
  </si>
  <si>
    <t>고 객 호 수  (1,000호)</t>
    <phoneticPr fontId="12" type="noConversion"/>
  </si>
  <si>
    <t>*요금적용
전력(MW)</t>
    <phoneticPr fontId="12" type="noConversion"/>
  </si>
  <si>
    <t xml:space="preserve">       판                  매                  량           </t>
    <phoneticPr fontId="12" type="noConversion"/>
  </si>
  <si>
    <t xml:space="preserve">    (MWh)</t>
    <phoneticPr fontId="12" type="noConversion"/>
  </si>
  <si>
    <t>판      매      수      입     (백만원)</t>
    <phoneticPr fontId="12" type="noConversion"/>
  </si>
  <si>
    <t>판  매  단  가  (원/kWh)</t>
    <phoneticPr fontId="12" type="noConversion"/>
  </si>
  <si>
    <t>저  압</t>
    <phoneticPr fontId="12" type="noConversion"/>
  </si>
  <si>
    <t>고  압</t>
    <phoneticPr fontId="12" type="noConversion"/>
  </si>
  <si>
    <t>증감률(%)</t>
    <phoneticPr fontId="12" type="noConversion"/>
  </si>
  <si>
    <t xml:space="preserve">   주) 요금적용전력 : 순수주택용 및 심야(갑)을 제외한 그 밖의 종별에 있어서 기본요금의 계산기준이 되는 전력</t>
    <phoneticPr fontId="12" type="noConversion"/>
  </si>
  <si>
    <t>18. 계약종별 판매량</t>
    <phoneticPr fontId="12" type="noConversion"/>
  </si>
  <si>
    <t xml:space="preserve">      Power Sold by Segments </t>
    <phoneticPr fontId="12" type="noConversion"/>
  </si>
  <si>
    <t xml:space="preserve">          (단위 : MWh, %) </t>
    <phoneticPr fontId="12" type="noConversion"/>
  </si>
  <si>
    <t>주 택 용</t>
    <phoneticPr fontId="12" type="noConversion"/>
  </si>
  <si>
    <t>일 반 용</t>
    <phoneticPr fontId="12" type="noConversion"/>
  </si>
  <si>
    <t>교 육 용</t>
    <phoneticPr fontId="12" type="noConversion"/>
  </si>
  <si>
    <t>산 업 용</t>
    <phoneticPr fontId="12" type="noConversion"/>
  </si>
  <si>
    <t>농 사 용</t>
    <phoneticPr fontId="12" type="noConversion"/>
  </si>
  <si>
    <t>가 로 등</t>
    <phoneticPr fontId="12" type="noConversion"/>
  </si>
  <si>
    <t>심    야</t>
    <phoneticPr fontId="12" type="noConversion"/>
  </si>
  <si>
    <t xml:space="preserve">   주)  증감률은 전년 동기 대비</t>
    <phoneticPr fontId="12" type="noConversion"/>
  </si>
  <si>
    <t>18-1. 계약종별 수용호수</t>
    <phoneticPr fontId="12" type="noConversion"/>
  </si>
  <si>
    <t xml:space="preserve">         Customers by Segments </t>
    <phoneticPr fontId="12" type="noConversion"/>
  </si>
  <si>
    <t xml:space="preserve">          (단위 : 호, %) </t>
    <phoneticPr fontId="12" type="noConversion"/>
  </si>
  <si>
    <t>18-2. 계약종별 판매수입</t>
    <phoneticPr fontId="12" type="noConversion"/>
  </si>
  <si>
    <t xml:space="preserve">         Revenues from Sales by Segments </t>
    <phoneticPr fontId="12" type="noConversion"/>
  </si>
  <si>
    <t xml:space="preserve">(단위 : 백만원, %) </t>
    <phoneticPr fontId="12" type="noConversion"/>
  </si>
  <si>
    <t>산 업 용</t>
  </si>
  <si>
    <t xml:space="preserve">   주)  증감률은 전년 동기 대비,   '02. 1월부터 전력산업기반기금 제외</t>
    <phoneticPr fontId="12" type="noConversion"/>
  </si>
  <si>
    <t>19. 용도별 판매량</t>
    <phoneticPr fontId="12" type="noConversion"/>
  </si>
  <si>
    <t xml:space="preserve">      Power Sold by Use &amp; Industry </t>
    <phoneticPr fontId="12" type="noConversion"/>
  </si>
  <si>
    <t>가정용 (증감률)</t>
  </si>
  <si>
    <t>공 공   및   서 비 스 부 문</t>
    <phoneticPr fontId="12" type="noConversion"/>
  </si>
  <si>
    <t>생               산               부               문</t>
    <phoneticPr fontId="12" type="noConversion"/>
  </si>
  <si>
    <t>합   계  (증감률)</t>
  </si>
  <si>
    <t>공공용 (증감률)</t>
  </si>
  <si>
    <t>서비스업 및 기타 (증감률)</t>
    <phoneticPr fontId="12" type="noConversion"/>
  </si>
  <si>
    <t>소   계  (증감률)</t>
  </si>
  <si>
    <t>농수산업(증감률)</t>
    <phoneticPr fontId="12" type="noConversion"/>
  </si>
  <si>
    <t>광  업 (증감률)</t>
    <phoneticPr fontId="12" type="noConversion"/>
  </si>
  <si>
    <t>제조업 (증감률)</t>
    <phoneticPr fontId="12" type="noConversion"/>
  </si>
  <si>
    <t>소 계  (증감률)</t>
  </si>
  <si>
    <t xml:space="preserve">  주1)  증감률은 전년 동기 대비  </t>
    <phoneticPr fontId="12" type="noConversion"/>
  </si>
  <si>
    <t xml:space="preserve">  주2)  제10차 한국표준산업분류 개정으로 새 분류표 적용('18년 이후)</t>
    <phoneticPr fontId="12" type="noConversion"/>
  </si>
  <si>
    <t>19-1. 용도별 수용호수</t>
    <phoneticPr fontId="12" type="noConversion"/>
  </si>
  <si>
    <t xml:space="preserve">         Customers by Use &amp; Industry </t>
    <phoneticPr fontId="12" type="noConversion"/>
  </si>
  <si>
    <t xml:space="preserve">(단위 : 호, %) </t>
    <phoneticPr fontId="12" type="noConversion"/>
  </si>
  <si>
    <t>19-2. 용도별 판매수입</t>
    <phoneticPr fontId="12" type="noConversion"/>
  </si>
  <si>
    <t xml:space="preserve">         Revenues from Sales by Use &amp; Industry </t>
    <phoneticPr fontId="12" type="noConversion"/>
  </si>
  <si>
    <t>20. 행정구역별 판매량</t>
    <phoneticPr fontId="12" type="noConversion"/>
  </si>
  <si>
    <t xml:space="preserve">      Power Sold by Province </t>
    <phoneticPr fontId="12" type="noConversion"/>
  </si>
  <si>
    <t xml:space="preserve">                  (단위 : MWh) </t>
    <phoneticPr fontId="12" type="noConversion"/>
  </si>
  <si>
    <t>서  울</t>
    <phoneticPr fontId="12" type="noConversion"/>
  </si>
  <si>
    <t>부  산</t>
    <phoneticPr fontId="12" type="noConversion"/>
  </si>
  <si>
    <t>대  구</t>
    <phoneticPr fontId="12" type="noConversion"/>
  </si>
  <si>
    <t>인  천</t>
    <phoneticPr fontId="12" type="noConversion"/>
  </si>
  <si>
    <t>광  주</t>
    <phoneticPr fontId="12" type="noConversion"/>
  </si>
  <si>
    <t>대  전</t>
    <phoneticPr fontId="12" type="noConversion"/>
  </si>
  <si>
    <t>울  산</t>
    <phoneticPr fontId="12" type="noConversion"/>
  </si>
  <si>
    <t>세  종</t>
    <phoneticPr fontId="12" type="noConversion"/>
  </si>
  <si>
    <t>경  기</t>
  </si>
  <si>
    <t>강  원</t>
  </si>
  <si>
    <t>충  북</t>
  </si>
  <si>
    <t>충  남</t>
  </si>
  <si>
    <t>전  북</t>
  </si>
  <si>
    <t>전  남</t>
  </si>
  <si>
    <t>경  북</t>
  </si>
  <si>
    <t>경  남</t>
  </si>
  <si>
    <t>제  주</t>
  </si>
  <si>
    <t>황  북</t>
    <phoneticPr fontId="12" type="noConversion"/>
  </si>
  <si>
    <t>합   계</t>
  </si>
  <si>
    <t xml:space="preserve">   주1)  2012년 10월부터 세종시 실적을 충남에서 분리</t>
    <phoneticPr fontId="12" type="noConversion"/>
  </si>
  <si>
    <t>20-1. 행정구역별 수용호수</t>
    <phoneticPr fontId="12" type="noConversion"/>
  </si>
  <si>
    <t xml:space="preserve">         Customers by Province </t>
    <phoneticPr fontId="12" type="noConversion"/>
  </si>
  <si>
    <t xml:space="preserve">                  (단위 : 호) </t>
    <phoneticPr fontId="12" type="noConversion"/>
  </si>
  <si>
    <t>황 북</t>
    <phoneticPr fontId="12" type="noConversion"/>
  </si>
  <si>
    <t>20-2. 행정구역별 판매수입</t>
    <phoneticPr fontId="12" type="noConversion"/>
  </si>
  <si>
    <t xml:space="preserve">         Revenues from Sales by Province </t>
    <phoneticPr fontId="12" type="noConversion"/>
  </si>
  <si>
    <t xml:space="preserve">                   (단위 : 백만원) </t>
    <phoneticPr fontId="12" type="noConversion"/>
  </si>
  <si>
    <t>20-3. 행정구역별 계약종별 판매량</t>
    <phoneticPr fontId="12" type="noConversion"/>
  </si>
  <si>
    <t xml:space="preserve">       Power Sold by Province &amp; Segments</t>
    <phoneticPr fontId="12" type="noConversion"/>
  </si>
  <si>
    <t xml:space="preserve">      (단위 : MWh) </t>
    <phoneticPr fontId="12" type="noConversion"/>
  </si>
  <si>
    <t>구              분</t>
  </si>
  <si>
    <t>서  울</t>
  </si>
  <si>
    <r>
      <t>황 북</t>
    </r>
    <r>
      <rPr>
        <vertAlign val="superscript"/>
        <sz val="8"/>
        <rFont val="맑은 고딕"/>
        <family val="3"/>
        <charset val="129"/>
        <scheme val="minor"/>
      </rPr>
      <t xml:space="preserve"> </t>
    </r>
    <phoneticPr fontId="12" type="noConversion"/>
  </si>
  <si>
    <t>합    계</t>
  </si>
  <si>
    <t>2022.
누계
(01~03)</t>
    <phoneticPr fontId="12" type="noConversion"/>
  </si>
  <si>
    <t>주택용</t>
  </si>
  <si>
    <t>일반용</t>
  </si>
  <si>
    <t>교육용</t>
  </si>
  <si>
    <t>산업용</t>
  </si>
  <si>
    <t>농사용</t>
  </si>
  <si>
    <t>가로등</t>
  </si>
  <si>
    <t>심야</t>
  </si>
  <si>
    <t>2023.
누계
(01~03)</t>
    <phoneticPr fontId="12" type="noConversion"/>
  </si>
  <si>
    <t>2022.
03</t>
    <phoneticPr fontId="12" type="noConversion"/>
  </si>
  <si>
    <t>21. 산업분류별 판매량</t>
    <phoneticPr fontId="12" type="noConversion"/>
  </si>
  <si>
    <t xml:space="preserve">      Power Sold by Industry </t>
    <phoneticPr fontId="12" type="noConversion"/>
  </si>
  <si>
    <t>가      정      용</t>
  </si>
  <si>
    <t>공      공      용</t>
    <phoneticPr fontId="12" type="noConversion"/>
  </si>
  <si>
    <t>서비스업 및 기타</t>
    <phoneticPr fontId="12" type="noConversion"/>
  </si>
  <si>
    <t>농   림   어   업</t>
    <phoneticPr fontId="12" type="noConversion"/>
  </si>
  <si>
    <t>광               업</t>
    <phoneticPr fontId="12" type="noConversion"/>
  </si>
  <si>
    <t>소     계</t>
    <phoneticPr fontId="12" type="noConversion"/>
  </si>
  <si>
    <t>식 료 품</t>
    <phoneticPr fontId="12" type="noConversion"/>
  </si>
  <si>
    <t>음     료</t>
    <phoneticPr fontId="12" type="noConversion"/>
  </si>
  <si>
    <t>담     배</t>
    <phoneticPr fontId="12" type="noConversion"/>
  </si>
  <si>
    <t>제</t>
    <phoneticPr fontId="12" type="noConversion"/>
  </si>
  <si>
    <t>섬유제품</t>
    <phoneticPr fontId="12" type="noConversion"/>
  </si>
  <si>
    <t>의복·모피</t>
    <phoneticPr fontId="12" type="noConversion"/>
  </si>
  <si>
    <t>가죽·가방</t>
    <phoneticPr fontId="12" type="noConversion"/>
  </si>
  <si>
    <t>목재·나무</t>
    <phoneticPr fontId="12" type="noConversion"/>
  </si>
  <si>
    <t>펄프·종이</t>
    <phoneticPr fontId="12" type="noConversion"/>
  </si>
  <si>
    <t>인쇄·매체</t>
    <phoneticPr fontId="12" type="noConversion"/>
  </si>
  <si>
    <t>연탄·석유</t>
    <phoneticPr fontId="12" type="noConversion"/>
  </si>
  <si>
    <t>조</t>
    <phoneticPr fontId="12" type="noConversion"/>
  </si>
  <si>
    <t>화     학</t>
    <phoneticPr fontId="12" type="noConversion"/>
  </si>
  <si>
    <t>의료·의약</t>
    <phoneticPr fontId="12" type="noConversion"/>
  </si>
  <si>
    <t>플라스틱</t>
    <phoneticPr fontId="12" type="noConversion"/>
  </si>
  <si>
    <t>비 금 속</t>
    <phoneticPr fontId="12" type="noConversion"/>
  </si>
  <si>
    <t>1차 금속</t>
    <phoneticPr fontId="12" type="noConversion"/>
  </si>
  <si>
    <t>금속가공</t>
    <phoneticPr fontId="12" type="noConversion"/>
  </si>
  <si>
    <t>전자·통신</t>
    <phoneticPr fontId="12" type="noConversion"/>
  </si>
  <si>
    <t>업</t>
    <phoneticPr fontId="12" type="noConversion"/>
  </si>
  <si>
    <t>의료·광학</t>
    <phoneticPr fontId="12" type="noConversion"/>
  </si>
  <si>
    <t>전기장비</t>
    <phoneticPr fontId="12" type="noConversion"/>
  </si>
  <si>
    <t>기타기계</t>
    <phoneticPr fontId="12" type="noConversion"/>
  </si>
  <si>
    <t>자 동 차</t>
    <phoneticPr fontId="12" type="noConversion"/>
  </si>
  <si>
    <t>기타운송</t>
    <phoneticPr fontId="12" type="noConversion"/>
  </si>
  <si>
    <t>가     구</t>
    <phoneticPr fontId="12" type="noConversion"/>
  </si>
  <si>
    <t>기타 제품</t>
    <phoneticPr fontId="12" type="noConversion"/>
  </si>
  <si>
    <t>산업기계</t>
    <phoneticPr fontId="12" type="noConversion"/>
  </si>
  <si>
    <t>합            계</t>
  </si>
  <si>
    <t xml:space="preserve">  주)  제10차 한국표준산업분류 개정으로 새 분류표 적용('18년 이후)</t>
    <phoneticPr fontId="12" type="noConversion"/>
  </si>
  <si>
    <t>21-1. 산업분류별 행정구역별 판매량</t>
    <phoneticPr fontId="12" type="noConversion"/>
  </si>
  <si>
    <t xml:space="preserve">        Power Sold by Industry &amp; Province </t>
    <phoneticPr fontId="12" type="noConversion"/>
  </si>
  <si>
    <t>(2023.03)</t>
    <phoneticPr fontId="12" type="noConversion"/>
  </si>
  <si>
    <t>부  산</t>
  </si>
  <si>
    <t>대  구</t>
  </si>
  <si>
    <t>인  천</t>
  </si>
  <si>
    <t>광  주</t>
  </si>
  <si>
    <t>대  전</t>
  </si>
  <si>
    <t>울  산</t>
  </si>
  <si>
    <t>세  종</t>
  </si>
  <si>
    <t>황  북</t>
  </si>
  <si>
    <t xml:space="preserve">  주1)  제10차 한국표준산업분류 개정으로 새 분류표 적용('18년 이후)</t>
    <phoneticPr fontId="12" type="noConversion"/>
  </si>
  <si>
    <t xml:space="preserve">  주2)  개성지사 판매 부분</t>
    <phoneticPr fontId="12" type="noConversion"/>
  </si>
  <si>
    <t>21-2. 산업분류별 행정구역별 판매량(누계)</t>
    <phoneticPr fontId="12" type="noConversion"/>
  </si>
  <si>
    <t>(2023. 01 ∼ 2023. 03)</t>
    <phoneticPr fontId="12" type="noConversion"/>
  </si>
  <si>
    <t>Ⅵ. 기    타</t>
    <phoneticPr fontId="5" type="noConversion"/>
  </si>
  <si>
    <t>22.  전력수급실적</t>
    <phoneticPr fontId="5" type="noConversion"/>
  </si>
  <si>
    <t>23.  인원</t>
    <phoneticPr fontId="5" type="noConversion"/>
  </si>
  <si>
    <t>22. 전력수급실적 (월별)</t>
    <phoneticPr fontId="12" type="noConversion"/>
  </si>
  <si>
    <t xml:space="preserve">     Power Supply &amp; Demand by Month</t>
    <phoneticPr fontId="12" type="noConversion"/>
  </si>
  <si>
    <t xml:space="preserve"> (단위 : MW, %) </t>
    <phoneticPr fontId="12" type="noConversion"/>
  </si>
  <si>
    <t>설비용량</t>
    <phoneticPr fontId="12" type="noConversion"/>
  </si>
  <si>
    <t>공급능력</t>
    <phoneticPr fontId="12" type="noConversion"/>
  </si>
  <si>
    <t>최대전력</t>
    <phoneticPr fontId="12" type="noConversion"/>
  </si>
  <si>
    <t>평균전력</t>
    <phoneticPr fontId="12" type="noConversion"/>
  </si>
  <si>
    <t>평   균
부하율</t>
    <phoneticPr fontId="12" type="noConversion"/>
  </si>
  <si>
    <t>평   균
이용률</t>
    <phoneticPr fontId="12" type="noConversion"/>
  </si>
  <si>
    <t>7. 24(화)</t>
  </si>
  <si>
    <t>8. 26(수)</t>
  </si>
  <si>
    <t>7. 27(화)</t>
  </si>
  <si>
    <t xml:space="preserve">   ※  기울임체는 잠정실적</t>
    <phoneticPr fontId="12" type="noConversion"/>
  </si>
  <si>
    <t xml:space="preserve">   주1)  상기 실적은 최대전력 발생시점 기준임. 단, 평균전력, 평균부하율, 평균이용률은 최대전력 발생시점 기준이 아닌 해당월 전체 평균값임</t>
    <phoneticPr fontId="12" type="noConversion"/>
  </si>
  <si>
    <t xml:space="preserve">   주2)  설비예비율[%] = (설비용량-최대전력) / 최대전력×100</t>
    <phoneticPr fontId="12" type="noConversion"/>
  </si>
  <si>
    <t xml:space="preserve">   주3)  공급예비율[%] = (공급능력-최대전력) / 최대전력×100</t>
    <phoneticPr fontId="12" type="noConversion"/>
  </si>
  <si>
    <t xml:space="preserve">   주4)  부하율 [%] = (평균전력 / 최대전력)×100</t>
    <phoneticPr fontId="12" type="noConversion"/>
  </si>
  <si>
    <t xml:space="preserve">   주5)  이용률 [%] = (평균전력 / 설비용량)×100</t>
    <phoneticPr fontId="12" type="noConversion"/>
  </si>
  <si>
    <t>설   비
예비력</t>
    <phoneticPr fontId="12" type="noConversion"/>
  </si>
  <si>
    <t xml:space="preserve">            2</t>
  </si>
  <si>
    <t xml:space="preserve">            4</t>
  </si>
  <si>
    <t xml:space="preserve">            5</t>
  </si>
  <si>
    <t xml:space="preserve">            6</t>
  </si>
  <si>
    <t xml:space="preserve">            7</t>
  </si>
  <si>
    <t xml:space="preserve">            8</t>
  </si>
  <si>
    <t xml:space="preserve">            9</t>
  </si>
  <si>
    <t>최대전력</t>
  </si>
  <si>
    <t xml:space="preserve">             4</t>
  </si>
  <si>
    <t xml:space="preserve">             5</t>
  </si>
  <si>
    <t xml:space="preserve">             6</t>
  </si>
  <si>
    <t xml:space="preserve">             7</t>
  </si>
  <si>
    <t xml:space="preserve">             8</t>
  </si>
  <si>
    <t xml:space="preserve">             9</t>
  </si>
  <si>
    <t>22-1. 전력수급실적 (일별)</t>
    <phoneticPr fontId="12" type="noConversion"/>
  </si>
  <si>
    <t xml:space="preserve">        Power Supply &amp; Demand by Day</t>
    <phoneticPr fontId="12" type="noConversion"/>
  </si>
  <si>
    <t>설   비
예비율</t>
    <phoneticPr fontId="12" type="noConversion"/>
  </si>
  <si>
    <t>공   급
예비력</t>
    <phoneticPr fontId="12" type="noConversion"/>
  </si>
  <si>
    <t>공   급
예비율</t>
    <phoneticPr fontId="12" type="noConversion"/>
  </si>
  <si>
    <t>구     분</t>
  </si>
  <si>
    <t>03월01일</t>
  </si>
  <si>
    <t>수</t>
  </si>
  <si>
    <t>03월02일</t>
  </si>
  <si>
    <t>목</t>
  </si>
  <si>
    <t>03월03일</t>
  </si>
  <si>
    <t>금</t>
  </si>
  <si>
    <t>03월04일</t>
  </si>
  <si>
    <t>토</t>
  </si>
  <si>
    <t>03월05일</t>
  </si>
  <si>
    <t>일</t>
  </si>
  <si>
    <t>03월06일</t>
  </si>
  <si>
    <t>월</t>
  </si>
  <si>
    <t>03월07일</t>
  </si>
  <si>
    <t>화</t>
  </si>
  <si>
    <t>03월08일</t>
  </si>
  <si>
    <t>03월09일</t>
  </si>
  <si>
    <t>03월10일</t>
  </si>
  <si>
    <t>03월11일</t>
  </si>
  <si>
    <t>03월12일</t>
  </si>
  <si>
    <t>03월13일</t>
  </si>
  <si>
    <t>03월14일</t>
  </si>
  <si>
    <t>03월15일</t>
  </si>
  <si>
    <t>03월16일</t>
  </si>
  <si>
    <t>03월17일</t>
  </si>
  <si>
    <t>03월18일</t>
  </si>
  <si>
    <t>03월19일</t>
  </si>
  <si>
    <t>03월20일</t>
  </si>
  <si>
    <t>03월21일</t>
  </si>
  <si>
    <t>03월22일</t>
  </si>
  <si>
    <t>03월23일</t>
  </si>
  <si>
    <t>03월24일</t>
  </si>
  <si>
    <t>03월25일</t>
  </si>
  <si>
    <t>03월26일</t>
  </si>
  <si>
    <t>03월27일</t>
  </si>
  <si>
    <t>03월28일</t>
  </si>
  <si>
    <t>03월29일</t>
  </si>
  <si>
    <t>03월30일</t>
  </si>
  <si>
    <t>03월31일</t>
  </si>
  <si>
    <t xml:space="preserve">   ※ 음영부분은 일별 최대전력 중 가장 높은 수치임</t>
    <phoneticPr fontId="12" type="noConversion"/>
  </si>
  <si>
    <t>23. 인원 (회사별)</t>
    <phoneticPr fontId="12" type="noConversion"/>
  </si>
  <si>
    <t xml:space="preserve">      Employees  </t>
    <phoneticPr fontId="12" type="noConversion"/>
  </si>
  <si>
    <t xml:space="preserve">(단위 : 명, %) </t>
    <phoneticPr fontId="12" type="noConversion"/>
  </si>
  <si>
    <t>한</t>
  </si>
  <si>
    <t xml:space="preserve">          </t>
    <phoneticPr fontId="12" type="noConversion"/>
  </si>
  <si>
    <t>전</t>
  </si>
  <si>
    <t>발 전 자 회 사   및   거 래 소</t>
    <phoneticPr fontId="12" type="noConversion"/>
  </si>
  <si>
    <t>합  계</t>
  </si>
  <si>
    <t>증감률</t>
  </si>
  <si>
    <t>임원</t>
  </si>
  <si>
    <t>직속기구</t>
  </si>
  <si>
    <t>기획본부</t>
  </si>
  <si>
    <t>관리본부</t>
  </si>
  <si>
    <t>영업본부</t>
  </si>
  <si>
    <t>협력안전본부</t>
  </si>
  <si>
    <t>신성장동력본부</t>
  </si>
  <si>
    <t>전력계통
본부</t>
  </si>
  <si>
    <t>해외
사업본부</t>
  </si>
  <si>
    <t>원전수출
본부</t>
  </si>
  <si>
    <t>지역본부</t>
  </si>
  <si>
    <t>남 동</t>
  </si>
  <si>
    <t>중 부</t>
  </si>
  <si>
    <t>서 부</t>
  </si>
  <si>
    <t>남 부</t>
  </si>
  <si>
    <t>동 서</t>
  </si>
  <si>
    <t>수력
원자력</t>
  </si>
  <si>
    <t>발전
소계</t>
  </si>
  <si>
    <t>전력
거래소</t>
  </si>
  <si>
    <t>한전</t>
  </si>
  <si>
    <t>전 체</t>
    <phoneticPr fontId="12" type="noConversion"/>
  </si>
  <si>
    <t>임원</t>
    <phoneticPr fontId="12" type="noConversion"/>
  </si>
  <si>
    <t>직속기구</t>
    <phoneticPr fontId="12" type="noConversion"/>
  </si>
  <si>
    <t>기획본부</t>
    <phoneticPr fontId="12" type="noConversion"/>
  </si>
  <si>
    <t>관리본부</t>
    <phoneticPr fontId="12" type="noConversion"/>
  </si>
  <si>
    <t>영업본부</t>
    <phoneticPr fontId="12" type="noConversion"/>
  </si>
  <si>
    <t>상생협력본부</t>
    <phoneticPr fontId="12" type="noConversion"/>
  </si>
  <si>
    <t>기술본부</t>
    <phoneticPr fontId="12" type="noConversion"/>
  </si>
  <si>
    <t>전력계통
본부</t>
    <phoneticPr fontId="12" type="noConversion"/>
  </si>
  <si>
    <t>해외
사업본부</t>
    <phoneticPr fontId="12" type="noConversion"/>
  </si>
  <si>
    <t>원전수출
본부</t>
    <phoneticPr fontId="12" type="noConversion"/>
  </si>
  <si>
    <t>지역본부</t>
    <phoneticPr fontId="12" type="noConversion"/>
  </si>
  <si>
    <t>수력
원자력</t>
    <phoneticPr fontId="12" type="noConversion"/>
  </si>
  <si>
    <t>발전
소계</t>
    <phoneticPr fontId="12" type="noConversion"/>
  </si>
  <si>
    <t>전력
거래소</t>
    <phoneticPr fontId="12" type="noConversion"/>
  </si>
  <si>
    <t>전 체</t>
  </si>
  <si>
    <t>상생발전본부</t>
    <phoneticPr fontId="12" type="noConversion"/>
  </si>
  <si>
    <t>기술혁신
본부</t>
    <phoneticPr fontId="12" type="noConversion"/>
  </si>
  <si>
    <t>전력그리드
본부</t>
    <phoneticPr fontId="12" type="noConversion"/>
  </si>
  <si>
    <t>원전사업
본부</t>
    <phoneticPr fontId="12" type="noConversion"/>
  </si>
  <si>
    <t>경영지원
총괄본부</t>
    <phoneticPr fontId="12" type="noConversion"/>
  </si>
  <si>
    <t>사업총괄본부</t>
    <phoneticPr fontId="12" type="noConversion"/>
  </si>
  <si>
    <t>상생발전  본부</t>
  </si>
  <si>
    <t>기술혁신
본부</t>
  </si>
  <si>
    <t>전력그리드
본부</t>
  </si>
  <si>
    <t>해외사업
본부</t>
  </si>
  <si>
    <t>미래전략기획본부</t>
  </si>
  <si>
    <t>전력혁신본부</t>
  </si>
  <si>
    <t>상생관리본부</t>
  </si>
  <si>
    <t>해외원전
본부</t>
    <phoneticPr fontId="12" type="noConversion"/>
  </si>
  <si>
    <t>전력솔루션
본부</t>
  </si>
  <si>
    <t>신성장&amp;해외사업본부</t>
    <phoneticPr fontId="12" type="noConversion"/>
  </si>
  <si>
    <t xml:space="preserve">   주1)  발전부문 및 전력거래소 분리 (2001. 4. 2)</t>
    <phoneticPr fontId="12" type="noConversion"/>
  </si>
  <si>
    <t xml:space="preserve">   주2)  2018년 7월 이후 별정·청경 포함</t>
    <phoneticPr fontId="12" type="noConversion"/>
  </si>
  <si>
    <t xml:space="preserve"> 한전(도서)계      [0.1 %]</t>
  </si>
  <si>
    <t xml:space="preserve"> 자회사 계         [59.4 %]</t>
  </si>
  <si>
    <t xml:space="preserve"> 한전,자회사 계   [59.5 %]</t>
  </si>
  <si>
    <t xml:space="preserve"> 타사발전계        [40.5 %]</t>
  </si>
  <si>
    <t xml:space="preserve"> 발전  총계         [100 %]</t>
  </si>
  <si>
    <t>3월</t>
  </si>
  <si>
    <t>1~3월</t>
  </si>
  <si>
    <t>4. 13(수)</t>
  </si>
  <si>
    <t>5. 30(월)</t>
  </si>
  <si>
    <t>6. 27(월)</t>
  </si>
  <si>
    <t>7. 7(목)</t>
  </si>
  <si>
    <t>8. 8(월)</t>
  </si>
  <si>
    <t>9. 16(금)</t>
  </si>
  <si>
    <t xml:space="preserve">            1</t>
  </si>
  <si>
    <t>2. 3(금)</t>
  </si>
  <si>
    <t xml:space="preserve">   2022    3</t>
  </si>
  <si>
    <t>2023       1</t>
  </si>
  <si>
    <t>1. 3(목)</t>
    <phoneticPr fontId="2" type="noConversion"/>
  </si>
  <si>
    <t>2. 9(월)</t>
    <phoneticPr fontId="2" type="noConversion"/>
  </si>
  <si>
    <t>8. 13(화)</t>
    <phoneticPr fontId="2" type="noConversion"/>
  </si>
  <si>
    <t>3. 23(수)</t>
    <phoneticPr fontId="2" type="noConversion"/>
  </si>
  <si>
    <t>12. 17(수)</t>
    <phoneticPr fontId="2" type="noConversion"/>
  </si>
  <si>
    <t>12. 26(수)</t>
    <phoneticPr fontId="2" type="noConversion"/>
  </si>
  <si>
    <t>8. 12(금)</t>
    <phoneticPr fontId="2" type="noConversion"/>
  </si>
  <si>
    <t>11. 30(수)</t>
    <phoneticPr fontId="2" type="noConversion"/>
  </si>
  <si>
    <t>12. 12(화)</t>
    <phoneticPr fontId="2" type="noConversion"/>
  </si>
  <si>
    <t>12. 23(금)</t>
    <phoneticPr fontId="2" type="noConversion"/>
  </si>
  <si>
    <t>구입단가
(RPS 제외)</t>
    <phoneticPr fontId="2" type="noConversion"/>
  </si>
  <si>
    <t>구입단가
(RPS 포함)</t>
    <phoneticPr fontId="2" type="noConversion"/>
  </si>
  <si>
    <t>주1) 대체에너지 : 태양광, 풍력 등 신재생에너지(일반수력, 소수력은 수력으로 별도구분)</t>
    <phoneticPr fontId="5" type="noConversion"/>
  </si>
  <si>
    <t xml:space="preserve">주2) 기타 : 포항제철, 동양제철화학, 광양제철, LG석유여수, 대한유화열병합 등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</si>
</sst>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0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#,##0.0_ "/>
    <numFmt numFmtId="178" formatCode="\(0.0\);\(\-0.0\)"/>
    <numFmt numFmtId="179" formatCode="_-* #,##0.0_-;\-* #,##0.0_-;_-* &quot;-&quot;_-;_-@_-"/>
    <numFmt numFmtId="180" formatCode="#,##0.0"/>
    <numFmt numFmtId="181" formatCode="0_);[Red]\(0\)"/>
    <numFmt numFmtId="182" formatCode="0.0%"/>
    <numFmt numFmtId="183" formatCode="#,##0.00_ "/>
    <numFmt numFmtId="184" formatCode="_(* #,##0_);_(* \(#,##0\);_(* &quot;-&quot;_);_(@_)"/>
    <numFmt numFmtId="185" formatCode="_-* #,##0.00_-;\-* #,##0.00_-;_-* &quot;-&quot;_-;_-@_-"/>
    <numFmt numFmtId="186" formatCode="#,##0.00_);[Red]\(#,##0.00\)"/>
    <numFmt numFmtId="187" formatCode="_ * #,##0_ ;_ * \-#,##0_ ;_ * &quot;-&quot;_ ;_ @_ "/>
    <numFmt numFmtId="188" formatCode="h:mm;@"/>
    <numFmt numFmtId="189" formatCode="_-* #,##0.0_-;\-* #,##0.0_-;_-* &quot;-&quot;?_-;_-@_-"/>
    <numFmt numFmtId="190" formatCode="0.0"/>
    <numFmt numFmtId="191" formatCode="#,##0_);[Red]\(#,##0\)"/>
    <numFmt numFmtId="192" formatCode="0.0_ "/>
    <numFmt numFmtId="193" formatCode="_-* #,##0.0000_-;\-* #,##0.0000_-;_-* &quot;-&quot;_-;_-@_-"/>
    <numFmt numFmtId="194" formatCode="#,##0.000_ "/>
    <numFmt numFmtId="195" formatCode="_-* #,##0.000_-;\-* #,##0.000_-;_-* &quot;-&quot;??_-;_-@_-"/>
    <numFmt numFmtId="196" formatCode="0.0_);[Red]\(0.0\)"/>
    <numFmt numFmtId="197" formatCode="0_ "/>
    <numFmt numFmtId="198" formatCode="0.00_ "/>
    <numFmt numFmtId="199" formatCode="#,##0.000000_ "/>
    <numFmt numFmtId="200" formatCode="_-* #,##0.000_-;\-* #,##0.000_-;_-* &quot;-&quot;_-;_-@_-"/>
    <numFmt numFmtId="201" formatCode="#,##0.000_);[Red]\(#,##0.000\)"/>
    <numFmt numFmtId="202" formatCode="mm&quot;월&quot;\ dd&quot;일&quot;"/>
    <numFmt numFmtId="203" formatCode="#,##0.0_);[Red]\(#,##0.0\)"/>
    <numFmt numFmtId="204" formatCode="_ * #,##0.00_ ;_ * \-#,##0.00_ ;_ * &quot;-&quot;_ ;_ @_ "/>
    <numFmt numFmtId="205" formatCode="_-* #,##0_-;\-* #,##0_-;_-* &quot;-&quot;??_-;_-@_-"/>
    <numFmt numFmtId="206" formatCode="#,##0_);\(#,##0\)"/>
    <numFmt numFmtId="207" formatCode="#,##0.000000_);[Red]\(#,##0.000000\)"/>
    <numFmt numFmtId="208" formatCode="_(* #,##0.0_);_(* \(#,##0.0\);_(* &quot;-&quot;_);_(@_)"/>
    <numFmt numFmtId="209" formatCode="#,##0.0000_);[Red]\(#,##0.0000\)"/>
    <numFmt numFmtId="210" formatCode="#,##0.0_);\(#,##0.0\)"/>
    <numFmt numFmtId="211" formatCode="0.000"/>
    <numFmt numFmtId="212" formatCode="0.000_ "/>
  </numFmts>
  <fonts count="10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"/>
      <color rgb="FF000000"/>
      <name val="맑은 고딕"/>
      <family val="3"/>
      <charset val="129"/>
      <scheme val="minor"/>
    </font>
    <font>
      <b/>
      <sz val="27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6"/>
      <color theme="1"/>
      <name val="KoPub돋움체 Bold"/>
      <family val="1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22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6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4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.5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i/>
      <sz val="8"/>
      <name val="맑은 고딕"/>
      <family val="3"/>
      <charset val="129"/>
      <scheme val="minor"/>
    </font>
    <font>
      <b/>
      <sz val="8.5"/>
      <name val="맑은 고딕"/>
      <family val="3"/>
      <charset val="129"/>
      <scheme val="minor"/>
    </font>
    <font>
      <b/>
      <i/>
      <sz val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i/>
      <sz val="1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2"/>
      <name val="뼻뮝"/>
      <family val="3"/>
      <charset val="129"/>
    </font>
    <font>
      <sz val="8"/>
      <color theme="1"/>
      <name val="맑은 고딕"/>
      <family val="3"/>
      <charset val="129"/>
      <scheme val="minor"/>
    </font>
    <font>
      <sz val="6"/>
      <color rgb="FFFF0000"/>
      <name val="맑은 고딕"/>
      <family val="3"/>
      <charset val="129"/>
      <scheme val="minor"/>
    </font>
    <font>
      <i/>
      <sz val="6"/>
      <color rgb="FFFF0000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6"/>
      <color rgb="FFFFFF00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KoPub돋움체 Bold"/>
      <family val="1"/>
      <charset val="129"/>
    </font>
    <font>
      <sz val="11"/>
      <name val="바탕"/>
      <family val="1"/>
      <charset val="129"/>
    </font>
    <font>
      <sz val="12"/>
      <name val="돋움"/>
      <family val="3"/>
      <charset val="129"/>
    </font>
    <font>
      <sz val="7"/>
      <color theme="1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  <font>
      <sz val="9"/>
      <name val="바탕"/>
      <family val="1"/>
      <charset val="129"/>
    </font>
    <font>
      <sz val="10"/>
      <name val="돋움"/>
      <family val="3"/>
      <charset val="129"/>
    </font>
    <font>
      <sz val="6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b/>
      <sz val="7"/>
      <name val="맑은 고딕"/>
      <family val="3"/>
      <charset val="129"/>
      <scheme val="minor"/>
    </font>
    <font>
      <sz val="7.5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8"/>
      <name val="바탕체"/>
      <family val="1"/>
      <charset val="129"/>
    </font>
    <font>
      <sz val="12"/>
      <name val="돋움체"/>
      <family val="3"/>
      <charset val="129"/>
    </font>
    <font>
      <b/>
      <sz val="6"/>
      <name val="맑은 고딕"/>
      <family val="3"/>
      <charset val="129"/>
      <scheme val="minor"/>
    </font>
    <font>
      <sz val="16"/>
      <name val="바탕"/>
      <family val="1"/>
      <charset val="129"/>
    </font>
    <font>
      <sz val="9"/>
      <name val="돋움"/>
      <family val="3"/>
      <charset val="129"/>
    </font>
    <font>
      <sz val="7"/>
      <name val="바탕"/>
      <family val="1"/>
      <charset val="129"/>
    </font>
    <font>
      <sz val="7"/>
      <name val="돋움"/>
      <family val="3"/>
      <charset val="129"/>
    </font>
    <font>
      <i/>
      <sz val="11"/>
      <name val="돋움"/>
      <family val="3"/>
      <charset val="129"/>
    </font>
    <font>
      <i/>
      <sz val="11"/>
      <color rgb="FFFF0000"/>
      <name val="돋움"/>
      <family val="3"/>
      <charset val="129"/>
    </font>
    <font>
      <i/>
      <sz val="7"/>
      <name val="맑은 고딕"/>
      <family val="3"/>
      <charset val="129"/>
      <scheme val="minor"/>
    </font>
    <font>
      <sz val="11"/>
      <name val="Times New Roman"/>
      <family val="1"/>
    </font>
    <font>
      <sz val="8"/>
      <name val="바탕"/>
      <family val="1"/>
      <charset val="129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6"/>
      <name val="돋움"/>
      <family val="3"/>
      <charset val="129"/>
    </font>
    <font>
      <sz val="7"/>
      <name val="맑은 고딕"/>
      <family val="3"/>
      <charset val="129"/>
    </font>
    <font>
      <b/>
      <sz val="7"/>
      <name val="맑은 고딕"/>
      <family val="3"/>
      <charset val="129"/>
    </font>
    <font>
      <b/>
      <sz val="8"/>
      <name val="바탕"/>
      <family val="1"/>
      <charset val="129"/>
    </font>
    <font>
      <sz val="7.5"/>
      <name val="Times New Roman"/>
      <family val="1"/>
    </font>
    <font>
      <sz val="5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2"/>
      <name val="굴림체"/>
      <family val="3"/>
      <charset val="129"/>
    </font>
    <font>
      <i/>
      <sz val="9"/>
      <name val="맑은 고딕"/>
      <family val="3"/>
      <charset val="129"/>
      <scheme val="minor"/>
    </font>
    <font>
      <sz val="9"/>
      <name val="Times New Roman"/>
      <family val="1"/>
    </font>
    <font>
      <sz val="10"/>
      <color rgb="FFFF0000"/>
      <name val="맑은 고딕"/>
      <family val="3"/>
      <charset val="129"/>
      <scheme val="minor"/>
    </font>
    <font>
      <i/>
      <sz val="8"/>
      <name val="맑은 고딕"/>
      <family val="3"/>
      <charset val="129"/>
    </font>
    <font>
      <sz val="13"/>
      <color theme="1"/>
      <name val="KoPub돋움체 Bold"/>
      <family val="1"/>
      <charset val="129"/>
    </font>
    <font>
      <b/>
      <sz val="18"/>
      <color indexed="8"/>
      <name val="궁서체"/>
      <family val="1"/>
      <charset val="129"/>
    </font>
    <font>
      <sz val="12"/>
      <color rgb="FFFF0000"/>
      <name val="맑은 고딕"/>
      <family val="3"/>
      <charset val="129"/>
      <scheme val="minor"/>
    </font>
    <font>
      <u/>
      <sz val="11"/>
      <color theme="10"/>
      <name val="돋움"/>
      <family val="3"/>
      <charset val="129"/>
    </font>
    <font>
      <u/>
      <sz val="11"/>
      <name val="맑은 고딕"/>
      <family val="3"/>
      <charset val="129"/>
      <scheme val="minor"/>
    </font>
    <font>
      <sz val="14"/>
      <name val="맑은 고딕"/>
      <family val="3"/>
      <charset val="129"/>
    </font>
    <font>
      <sz val="12"/>
      <name val="맑은 고딕"/>
      <family val="3"/>
      <charset val="129"/>
    </font>
    <font>
      <b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9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22"/>
      <color theme="0"/>
      <name val="돋움"/>
      <family val="3"/>
      <charset val="129"/>
    </font>
    <font>
      <sz val="16"/>
      <color theme="1"/>
      <name val="KBIZ한마음고딕 M"/>
      <family val="1"/>
      <charset val="129"/>
    </font>
    <font>
      <sz val="14"/>
      <color theme="1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vertAlign val="superscript"/>
      <sz val="8"/>
      <name val="맑은 고딕"/>
      <family val="3"/>
      <charset val="129"/>
      <scheme val="minor"/>
    </font>
    <font>
      <sz val="9.5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9DCCF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68">
    <border>
      <left/>
      <right/>
      <top/>
      <bottom/>
      <diagonal/>
    </border>
    <border>
      <left style="thin">
        <color rgb="FF9DCCF7"/>
      </left>
      <right style="thin">
        <color rgb="FF9DCCF7"/>
      </right>
      <top style="thin">
        <color rgb="FF9DCCF7"/>
      </top>
      <bottom style="thin">
        <color rgb="FF9DCCF7"/>
      </bottom>
      <diagonal/>
    </border>
    <border>
      <left style="thin">
        <color rgb="FF9DCCF7"/>
      </left>
      <right/>
      <top style="thin">
        <color rgb="FF9DCCF7"/>
      </top>
      <bottom style="thin">
        <color rgb="FF9DCCF7"/>
      </bottom>
      <diagonal/>
    </border>
    <border>
      <left/>
      <right/>
      <top style="thin">
        <color rgb="FF9DCCF7"/>
      </top>
      <bottom/>
      <diagonal/>
    </border>
    <border>
      <left style="thin">
        <color theme="1"/>
      </left>
      <right style="hair">
        <color theme="1"/>
      </right>
      <top style="thin">
        <color theme="1"/>
      </top>
      <bottom/>
      <diagonal/>
    </border>
    <border>
      <left style="hair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/>
      <diagonal/>
    </border>
    <border>
      <left style="hair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hair">
        <color theme="1"/>
      </right>
      <top/>
      <bottom style="thin">
        <color theme="1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theme="1"/>
      </bottom>
      <diagonal/>
    </border>
    <border>
      <left style="hair">
        <color indexed="64"/>
      </left>
      <right style="thin">
        <color indexed="64"/>
      </right>
      <top/>
      <bottom style="thin">
        <color theme="1"/>
      </bottom>
      <diagonal/>
    </border>
    <border>
      <left style="hair">
        <color theme="1"/>
      </left>
      <right style="hair">
        <color indexed="64"/>
      </right>
      <top/>
      <bottom style="hair">
        <color theme="1"/>
      </bottom>
      <diagonal/>
    </border>
    <border>
      <left style="hair">
        <color indexed="64"/>
      </left>
      <right style="hair">
        <color indexed="64"/>
      </right>
      <top/>
      <bottom style="hair">
        <color theme="1"/>
      </bottom>
      <diagonal/>
    </border>
    <border>
      <left style="hair">
        <color indexed="64"/>
      </left>
      <right style="thin">
        <color indexed="64"/>
      </right>
      <top/>
      <bottom style="hair">
        <color theme="1"/>
      </bottom>
      <diagonal/>
    </border>
    <border>
      <left style="thin">
        <color theme="1"/>
      </left>
      <right style="hair">
        <color theme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theme="1"/>
      </right>
      <top style="thin">
        <color auto="1"/>
      </top>
      <bottom/>
      <diagonal/>
    </border>
    <border>
      <left style="hair">
        <color auto="1"/>
      </left>
      <right style="thin">
        <color theme="1"/>
      </right>
      <top/>
      <bottom style="thin">
        <color indexed="64"/>
      </bottom>
      <diagonal/>
    </border>
    <border>
      <left style="hair">
        <color auto="1"/>
      </left>
      <right style="thin">
        <color theme="1"/>
      </right>
      <top/>
      <bottom/>
      <diagonal/>
    </border>
    <border>
      <left style="hair">
        <color auto="1"/>
      </left>
      <right style="thin">
        <color theme="1"/>
      </right>
      <top/>
      <bottom style="hair">
        <color indexed="64"/>
      </bottom>
      <diagonal/>
    </border>
    <border>
      <left style="hair">
        <color auto="1"/>
      </left>
      <right style="thin">
        <color theme="1"/>
      </right>
      <top style="hair">
        <color indexed="64"/>
      </top>
      <bottom/>
      <diagonal/>
    </border>
    <border>
      <left style="hair">
        <color auto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thin">
        <color theme="1"/>
      </right>
      <top/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thin">
        <color theme="1"/>
      </right>
      <top style="hair">
        <color theme="1"/>
      </top>
      <bottom/>
      <diagonal/>
    </border>
    <border>
      <left style="thin">
        <color theme="1"/>
      </left>
      <right style="hair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thin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auto="1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/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hair">
        <color indexed="64"/>
      </diagonal>
    </border>
    <border diagonalDown="1">
      <left/>
      <right/>
      <top style="thin">
        <color indexed="64"/>
      </top>
      <bottom/>
      <diagonal style="hair">
        <color indexed="64"/>
      </diagonal>
    </border>
    <border diagonalDown="1">
      <left/>
      <right style="hair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hair">
        <color indexed="64"/>
      </diagonal>
    </border>
    <border diagonalDown="1">
      <left/>
      <right/>
      <top/>
      <bottom style="thin">
        <color indexed="64"/>
      </bottom>
      <diagonal style="hair">
        <color indexed="64"/>
      </diagonal>
    </border>
    <border diagonalDown="1">
      <left/>
      <right style="hair">
        <color indexed="64"/>
      </right>
      <top/>
      <bottom style="thin">
        <color indexed="64"/>
      </bottom>
      <diagonal style="hair">
        <color indexed="64"/>
      </diagonal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77111117893"/>
      </top>
      <bottom/>
      <diagonal/>
    </border>
  </borders>
  <cellStyleXfs count="22">
    <xf numFmtId="0" fontId="0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184" fontId="10" fillId="0" borderId="0" applyFont="0" applyFill="0" applyBorder="0" applyAlignment="0" applyProtection="0"/>
    <xf numFmtId="0" fontId="10" fillId="0" borderId="0"/>
    <xf numFmtId="41" fontId="10" fillId="0" borderId="0" applyFont="0" applyFill="0" applyBorder="0" applyAlignment="0" applyProtection="0"/>
    <xf numFmtId="187" fontId="37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84" fillId="0" borderId="0" applyNumberFormat="0" applyFill="0" applyBorder="0" applyAlignment="0" applyProtection="0">
      <alignment vertical="top"/>
      <protection locked="0"/>
    </xf>
    <xf numFmtId="184" fontId="10" fillId="0" borderId="0" applyFont="0" applyFill="0" applyBorder="0" applyAlignment="0" applyProtection="0"/>
    <xf numFmtId="42" fontId="10" fillId="0" borderId="0" applyFont="0" applyFill="0" applyBorder="0" applyAlignment="0" applyProtection="0">
      <alignment vertical="center"/>
    </xf>
    <xf numFmtId="0" fontId="39" fillId="0" borderId="0">
      <alignment vertical="center"/>
    </xf>
    <xf numFmtId="41" fontId="39" fillId="0" borderId="0" applyFont="0" applyFill="0" applyBorder="0" applyAlignment="0" applyProtection="0">
      <alignment vertical="center"/>
    </xf>
  </cellStyleXfs>
  <cellXfs count="3183">
    <xf numFmtId="0" fontId="0" fillId="0" borderId="0" xfId="0">
      <alignment vertical="center"/>
    </xf>
    <xf numFmtId="0" fontId="1" fillId="0" borderId="0" xfId="1">
      <alignment vertical="center"/>
    </xf>
    <xf numFmtId="0" fontId="3" fillId="2" borderId="1" xfId="1" applyFont="1" applyFill="1" applyBorder="1" applyAlignment="1">
      <alignment horizontal="right" vertical="center" wrapText="1"/>
    </xf>
    <xf numFmtId="0" fontId="3" fillId="2" borderId="2" xfId="1" applyFont="1" applyFill="1" applyBorder="1" applyAlignment="1">
      <alignment horizontal="right" vertical="center" wrapText="1"/>
    </xf>
    <xf numFmtId="0" fontId="3" fillId="0" borderId="3" xfId="1" applyFont="1" applyBorder="1" applyAlignment="1">
      <alignment horizontal="justify" vertical="center" wrapText="1"/>
    </xf>
    <xf numFmtId="0" fontId="4" fillId="0" borderId="0" xfId="1" applyFont="1">
      <alignment vertical="center"/>
    </xf>
    <xf numFmtId="0" fontId="6" fillId="0" borderId="0" xfId="1" applyFont="1">
      <alignment vertical="center"/>
    </xf>
    <xf numFmtId="0" fontId="7" fillId="0" borderId="0" xfId="1" applyFont="1" applyFill="1">
      <alignment vertical="center"/>
    </xf>
    <xf numFmtId="0" fontId="8" fillId="0" borderId="0" xfId="1" applyFont="1" applyFill="1">
      <alignment vertical="center"/>
    </xf>
    <xf numFmtId="0" fontId="1" fillId="3" borderId="0" xfId="1" applyFill="1">
      <alignment vertical="center"/>
    </xf>
    <xf numFmtId="0" fontId="9" fillId="0" borderId="0" xfId="1" applyFont="1" applyFill="1">
      <alignment vertical="center"/>
    </xf>
    <xf numFmtId="0" fontId="1" fillId="0" borderId="0" xfId="1" applyFont="1">
      <alignment vertical="center"/>
    </xf>
    <xf numFmtId="0" fontId="8" fillId="0" borderId="0" xfId="2" applyFont="1"/>
    <xf numFmtId="0" fontId="10" fillId="0" borderId="0" xfId="2"/>
    <xf numFmtId="0" fontId="8" fillId="0" borderId="0" xfId="2" applyFont="1" applyFill="1"/>
    <xf numFmtId="0" fontId="10" fillId="0" borderId="0" xfId="2" applyFill="1"/>
    <xf numFmtId="0" fontId="11" fillId="0" borderId="0" xfId="2" applyFont="1" applyFill="1" applyAlignment="1">
      <alignment horizontal="left"/>
    </xf>
    <xf numFmtId="0" fontId="7" fillId="0" borderId="0" xfId="2" applyFont="1" applyFill="1"/>
    <xf numFmtId="0" fontId="13" fillId="0" borderId="0" xfId="1" applyFont="1">
      <alignment vertical="center"/>
    </xf>
    <xf numFmtId="0" fontId="8" fillId="0" borderId="0" xfId="1" applyFont="1">
      <alignment vertical="center"/>
    </xf>
    <xf numFmtId="0" fontId="15" fillId="0" borderId="0" xfId="1" applyFont="1">
      <alignment vertical="center"/>
    </xf>
    <xf numFmtId="0" fontId="16" fillId="0" borderId="0" xfId="1" applyFont="1" applyFill="1">
      <alignment vertical="center"/>
    </xf>
    <xf numFmtId="0" fontId="17" fillId="0" borderId="0" xfId="1" applyFont="1" applyFill="1" applyAlignment="1">
      <alignment horizontal="right" vertical="center"/>
    </xf>
    <xf numFmtId="0" fontId="17" fillId="0" borderId="4" xfId="1" applyFont="1" applyFill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2" fontId="5" fillId="0" borderId="6" xfId="1" applyNumberFormat="1" applyFont="1" applyFill="1" applyBorder="1" applyAlignment="1">
      <alignment horizontal="center" vertical="center"/>
    </xf>
    <xf numFmtId="0" fontId="18" fillId="0" borderId="0" xfId="1" applyFont="1" applyFill="1" applyBorder="1">
      <alignment vertical="center"/>
    </xf>
    <xf numFmtId="0" fontId="19" fillId="4" borderId="4" xfId="1" applyFont="1" applyFill="1" applyBorder="1" applyAlignment="1">
      <alignment horizontal="center" vertical="center"/>
    </xf>
    <xf numFmtId="176" fontId="20" fillId="4" borderId="7" xfId="1" applyNumberFormat="1" applyFont="1" applyFill="1" applyBorder="1">
      <alignment vertical="center"/>
    </xf>
    <xf numFmtId="176" fontId="20" fillId="4" borderId="8" xfId="1" applyNumberFormat="1" applyFont="1" applyFill="1" applyBorder="1">
      <alignment vertical="center"/>
    </xf>
    <xf numFmtId="177" fontId="20" fillId="4" borderId="0" xfId="1" applyNumberFormat="1" applyFont="1" applyFill="1" applyBorder="1">
      <alignment vertical="center"/>
    </xf>
    <xf numFmtId="0" fontId="17" fillId="4" borderId="9" xfId="1" applyFont="1" applyFill="1" applyBorder="1" applyAlignment="1">
      <alignment horizontal="center" vertical="center"/>
    </xf>
    <xf numFmtId="178" fontId="5" fillId="4" borderId="10" xfId="3" applyNumberFormat="1" applyFont="1" applyFill="1" applyBorder="1" applyAlignment="1">
      <alignment horizontal="right" vertical="center"/>
    </xf>
    <xf numFmtId="178" fontId="5" fillId="4" borderId="11" xfId="3" applyNumberFormat="1" applyFont="1" applyFill="1" applyBorder="1" applyAlignment="1">
      <alignment horizontal="right" vertical="center"/>
    </xf>
    <xf numFmtId="176" fontId="5" fillId="0" borderId="12" xfId="3" applyNumberFormat="1" applyFont="1" applyFill="1" applyBorder="1" applyAlignment="1">
      <alignment horizontal="right" vertical="center"/>
    </xf>
    <xf numFmtId="176" fontId="5" fillId="0" borderId="13" xfId="3" applyNumberFormat="1" applyFont="1" applyFill="1" applyBorder="1" applyAlignment="1">
      <alignment horizontal="right" vertical="center"/>
    </xf>
    <xf numFmtId="0" fontId="17" fillId="0" borderId="14" xfId="1" applyFont="1" applyFill="1" applyBorder="1" applyAlignment="1">
      <alignment horizontal="center" vertical="center"/>
    </xf>
    <xf numFmtId="178" fontId="5" fillId="0" borderId="15" xfId="3" applyNumberFormat="1" applyFont="1" applyFill="1" applyBorder="1" applyAlignment="1">
      <alignment horizontal="right" vertical="center"/>
    </xf>
    <xf numFmtId="178" fontId="5" fillId="0" borderId="16" xfId="3" applyNumberFormat="1" applyFont="1" applyFill="1" applyBorder="1" applyAlignment="1">
      <alignment horizontal="right" vertical="center"/>
    </xf>
    <xf numFmtId="0" fontId="17" fillId="0" borderId="17" xfId="1" applyFont="1" applyFill="1" applyBorder="1" applyAlignment="1">
      <alignment horizontal="center" vertical="center"/>
    </xf>
    <xf numFmtId="176" fontId="5" fillId="0" borderId="18" xfId="3" applyNumberFormat="1" applyFont="1" applyFill="1" applyBorder="1" applyAlignment="1">
      <alignment horizontal="right" vertical="center"/>
    </xf>
    <xf numFmtId="176" fontId="5" fillId="0" borderId="19" xfId="3" applyNumberFormat="1" applyFont="1" applyFill="1" applyBorder="1" applyAlignment="1">
      <alignment horizontal="right" vertical="center"/>
    </xf>
    <xf numFmtId="0" fontId="17" fillId="0" borderId="9" xfId="1" applyFont="1" applyFill="1" applyBorder="1" applyAlignment="1">
      <alignment horizontal="center" vertical="center"/>
    </xf>
    <xf numFmtId="178" fontId="5" fillId="0" borderId="20" xfId="3" applyNumberFormat="1" applyFont="1" applyFill="1" applyBorder="1" applyAlignment="1">
      <alignment horizontal="right" vertical="center"/>
    </xf>
    <xf numFmtId="178" fontId="5" fillId="0" borderId="21" xfId="3" applyNumberFormat="1" applyFont="1" applyFill="1" applyBorder="1" applyAlignment="1">
      <alignment horizontal="right" vertical="center"/>
    </xf>
    <xf numFmtId="0" fontId="21" fillId="0" borderId="0" xfId="1" applyFont="1" applyFill="1" applyBorder="1" applyAlignment="1">
      <alignment vertical="center"/>
    </xf>
    <xf numFmtId="178" fontId="5" fillId="0" borderId="0" xfId="3" applyNumberFormat="1" applyFont="1" applyFill="1" applyBorder="1" applyAlignment="1">
      <alignment horizontal="right" vertical="center"/>
    </xf>
    <xf numFmtId="0" fontId="21" fillId="0" borderId="0" xfId="1" applyFont="1" applyFill="1">
      <alignment vertical="center"/>
    </xf>
    <xf numFmtId="0" fontId="17" fillId="0" borderId="0" xfId="1" applyFont="1" applyFill="1">
      <alignment vertical="center"/>
    </xf>
    <xf numFmtId="0" fontId="8" fillId="0" borderId="0" xfId="3" applyFont="1">
      <alignment vertical="center"/>
    </xf>
    <xf numFmtId="0" fontId="15" fillId="0" borderId="0" xfId="3" applyFont="1" applyFill="1">
      <alignment vertical="center"/>
    </xf>
    <xf numFmtId="0" fontId="8" fillId="0" borderId="0" xfId="3" applyFont="1" applyFill="1">
      <alignment vertical="center"/>
    </xf>
    <xf numFmtId="0" fontId="16" fillId="0" borderId="0" xfId="3" applyFont="1" applyFill="1">
      <alignment vertical="center"/>
    </xf>
    <xf numFmtId="0" fontId="17" fillId="0" borderId="0" xfId="3" applyFont="1" applyFill="1" applyAlignment="1">
      <alignment horizontal="right" vertical="center"/>
    </xf>
    <xf numFmtId="0" fontId="7" fillId="0" borderId="0" xfId="3" applyFont="1" applyFill="1">
      <alignment vertical="center"/>
    </xf>
    <xf numFmtId="0" fontId="17" fillId="0" borderId="4" xfId="3" applyFont="1" applyFill="1" applyBorder="1" applyAlignment="1">
      <alignment horizontal="center" vertical="center"/>
    </xf>
    <xf numFmtId="2" fontId="5" fillId="0" borderId="5" xfId="3" applyNumberFormat="1" applyFont="1" applyFill="1" applyBorder="1" applyAlignment="1">
      <alignment horizontal="center" vertical="center"/>
    </xf>
    <xf numFmtId="2" fontId="5" fillId="0" borderId="6" xfId="3" applyNumberFormat="1" applyFont="1" applyFill="1" applyBorder="1" applyAlignment="1">
      <alignment horizontal="center" vertical="center"/>
    </xf>
    <xf numFmtId="0" fontId="18" fillId="0" borderId="0" xfId="3" applyFont="1" applyFill="1" applyBorder="1" applyAlignment="1">
      <alignment horizontal="center" vertical="center"/>
    </xf>
    <xf numFmtId="0" fontId="19" fillId="4" borderId="4" xfId="3" applyFont="1" applyFill="1" applyBorder="1" applyAlignment="1">
      <alignment horizontal="center" vertical="center"/>
    </xf>
    <xf numFmtId="176" fontId="20" fillId="4" borderId="7" xfId="3" applyNumberFormat="1" applyFont="1" applyFill="1" applyBorder="1">
      <alignment vertical="center"/>
    </xf>
    <xf numFmtId="176" fontId="20" fillId="4" borderId="8" xfId="3" applyNumberFormat="1" applyFont="1" applyFill="1" applyBorder="1">
      <alignment vertical="center"/>
    </xf>
    <xf numFmtId="176" fontId="20" fillId="4" borderId="0" xfId="3" applyNumberFormat="1" applyFont="1" applyFill="1" applyBorder="1">
      <alignment vertical="center"/>
    </xf>
    <xf numFmtId="0" fontId="17" fillId="4" borderId="9" xfId="3" applyFont="1" applyFill="1" applyBorder="1" applyAlignment="1">
      <alignment horizontal="center" vertical="center"/>
    </xf>
    <xf numFmtId="177" fontId="20" fillId="4" borderId="0" xfId="3" applyNumberFormat="1" applyFont="1" applyFill="1" applyBorder="1">
      <alignment vertical="center"/>
    </xf>
    <xf numFmtId="176" fontId="5" fillId="0" borderId="0" xfId="3" applyNumberFormat="1" applyFont="1" applyFill="1" applyBorder="1">
      <alignment vertical="center"/>
    </xf>
    <xf numFmtId="0" fontId="17" fillId="0" borderId="14" xfId="3" applyFont="1" applyFill="1" applyBorder="1" applyAlignment="1">
      <alignment horizontal="center" vertical="center"/>
    </xf>
    <xf numFmtId="0" fontId="17" fillId="0" borderId="17" xfId="3" applyFont="1" applyFill="1" applyBorder="1" applyAlignment="1">
      <alignment horizontal="center" vertical="center"/>
    </xf>
    <xf numFmtId="178" fontId="5" fillId="0" borderId="22" xfId="3" applyNumberFormat="1" applyFont="1" applyFill="1" applyBorder="1" applyAlignment="1">
      <alignment horizontal="right" vertical="center"/>
    </xf>
    <xf numFmtId="178" fontId="5" fillId="0" borderId="23" xfId="3" applyNumberFormat="1" applyFont="1" applyFill="1" applyBorder="1" applyAlignment="1">
      <alignment horizontal="right" vertical="center"/>
    </xf>
    <xf numFmtId="178" fontId="5" fillId="0" borderId="24" xfId="3" applyNumberFormat="1" applyFont="1" applyFill="1" applyBorder="1" applyAlignment="1">
      <alignment horizontal="right" vertical="center"/>
    </xf>
    <xf numFmtId="0" fontId="17" fillId="0" borderId="25" xfId="3" applyFont="1" applyFill="1" applyBorder="1" applyAlignment="1">
      <alignment horizontal="center" vertical="center"/>
    </xf>
    <xf numFmtId="176" fontId="5" fillId="0" borderId="12" xfId="3" quotePrefix="1" applyNumberFormat="1" applyFont="1" applyFill="1" applyBorder="1" applyAlignment="1">
      <alignment horizontal="right" vertical="center"/>
    </xf>
    <xf numFmtId="0" fontId="17" fillId="0" borderId="9" xfId="3" applyFont="1" applyFill="1" applyBorder="1" applyAlignment="1">
      <alignment horizontal="center" vertical="center"/>
    </xf>
    <xf numFmtId="178" fontId="5" fillId="0" borderId="20" xfId="3" quotePrefix="1" applyNumberFormat="1" applyFont="1" applyFill="1" applyBorder="1" applyAlignment="1">
      <alignment horizontal="right" vertical="center"/>
    </xf>
    <xf numFmtId="178" fontId="5" fillId="0" borderId="21" xfId="3" quotePrefix="1" applyNumberFormat="1" applyFont="1" applyFill="1" applyBorder="1" applyAlignment="1">
      <alignment horizontal="right" vertical="center"/>
    </xf>
    <xf numFmtId="0" fontId="21" fillId="0" borderId="0" xfId="3" applyFont="1" applyFill="1">
      <alignment vertical="center"/>
    </xf>
    <xf numFmtId="0" fontId="18" fillId="0" borderId="26" xfId="3" applyFont="1" applyFill="1" applyBorder="1" applyAlignment="1">
      <alignment horizontal="center" vertical="center"/>
    </xf>
    <xf numFmtId="2" fontId="5" fillId="0" borderId="27" xfId="3" applyNumberFormat="1" applyFont="1" applyFill="1" applyBorder="1" applyAlignment="1">
      <alignment horizontal="center" vertical="center"/>
    </xf>
    <xf numFmtId="2" fontId="22" fillId="0" borderId="28" xfId="3" applyNumberFormat="1" applyFont="1" applyFill="1" applyBorder="1" applyAlignment="1">
      <alignment horizontal="center" vertical="center"/>
    </xf>
    <xf numFmtId="0" fontId="23" fillId="4" borderId="26" xfId="3" applyFont="1" applyFill="1" applyBorder="1" applyAlignment="1">
      <alignment horizontal="center" vertical="center"/>
    </xf>
    <xf numFmtId="176" fontId="20" fillId="4" borderId="27" xfId="3" applyNumberFormat="1" applyFont="1" applyFill="1" applyBorder="1" applyAlignment="1">
      <alignment horizontal="right" vertical="center"/>
    </xf>
    <xf numFmtId="176" fontId="24" fillId="4" borderId="29" xfId="3" applyNumberFormat="1" applyFont="1" applyFill="1" applyBorder="1" applyAlignment="1">
      <alignment horizontal="right" vertical="center"/>
    </xf>
    <xf numFmtId="0" fontId="18" fillId="4" borderId="30" xfId="3" applyFont="1" applyFill="1" applyBorder="1" applyAlignment="1">
      <alignment horizontal="center" vertical="center"/>
    </xf>
    <xf numFmtId="178" fontId="22" fillId="4" borderId="11" xfId="3" applyNumberFormat="1" applyFont="1" applyFill="1" applyBorder="1" applyAlignment="1">
      <alignment horizontal="right" vertical="center"/>
    </xf>
    <xf numFmtId="177" fontId="8" fillId="0" borderId="0" xfId="4" applyNumberFormat="1" applyFont="1">
      <alignment vertical="center"/>
    </xf>
    <xf numFmtId="0" fontId="18" fillId="0" borderId="31" xfId="3" applyFont="1" applyFill="1" applyBorder="1" applyAlignment="1">
      <alignment horizontal="center" vertical="center"/>
    </xf>
    <xf numFmtId="176" fontId="22" fillId="0" borderId="13" xfId="3" applyNumberFormat="1" applyFont="1" applyFill="1" applyBorder="1" applyAlignment="1">
      <alignment horizontal="right" vertical="center"/>
    </xf>
    <xf numFmtId="0" fontId="18" fillId="0" borderId="32" xfId="3" applyFont="1" applyFill="1" applyBorder="1" applyAlignment="1">
      <alignment horizontal="center" vertical="center"/>
    </xf>
    <xf numFmtId="178" fontId="22" fillId="0" borderId="16" xfId="3" applyNumberFormat="1" applyFont="1" applyFill="1" applyBorder="1" applyAlignment="1">
      <alignment horizontal="right" vertical="center"/>
    </xf>
    <xf numFmtId="0" fontId="18" fillId="0" borderId="33" xfId="3" applyFont="1" applyFill="1" applyBorder="1" applyAlignment="1">
      <alignment horizontal="center" vertical="center"/>
    </xf>
    <xf numFmtId="176" fontId="22" fillId="0" borderId="19" xfId="3" applyNumberFormat="1" applyFont="1" applyFill="1" applyBorder="1" applyAlignment="1">
      <alignment horizontal="right" vertical="center"/>
    </xf>
    <xf numFmtId="178" fontId="5" fillId="0" borderId="12" xfId="3" applyNumberFormat="1" applyFont="1" applyFill="1" applyBorder="1" applyAlignment="1">
      <alignment horizontal="right" vertical="center"/>
    </xf>
    <xf numFmtId="178" fontId="22" fillId="0" borderId="13" xfId="3" applyNumberFormat="1" applyFont="1" applyFill="1" applyBorder="1" applyAlignment="1">
      <alignment horizontal="right" vertical="center"/>
    </xf>
    <xf numFmtId="0" fontId="18" fillId="0" borderId="30" xfId="3" applyFont="1" applyFill="1" applyBorder="1" applyAlignment="1">
      <alignment horizontal="center" vertical="center"/>
    </xf>
    <xf numFmtId="178" fontId="5" fillId="0" borderId="10" xfId="3" applyNumberFormat="1" applyFont="1" applyFill="1" applyBorder="1" applyAlignment="1">
      <alignment horizontal="right" vertical="center"/>
    </xf>
    <xf numFmtId="178" fontId="22" fillId="0" borderId="11" xfId="3" applyNumberFormat="1" applyFont="1" applyFill="1" applyBorder="1" applyAlignment="1">
      <alignment horizontal="right" vertical="center"/>
    </xf>
    <xf numFmtId="0" fontId="21" fillId="0" borderId="0" xfId="3" applyFont="1">
      <alignment vertical="center"/>
    </xf>
    <xf numFmtId="179" fontId="8" fillId="0" borderId="0" xfId="4" applyNumberFormat="1" applyFont="1">
      <alignment vertical="center"/>
    </xf>
    <xf numFmtId="0" fontId="17" fillId="0" borderId="0" xfId="3" applyFont="1">
      <alignment vertical="center"/>
    </xf>
    <xf numFmtId="176" fontId="8" fillId="0" borderId="0" xfId="3" applyNumberFormat="1" applyFont="1">
      <alignment vertical="center"/>
    </xf>
    <xf numFmtId="0" fontId="15" fillId="0" borderId="0" xfId="3" applyFont="1">
      <alignment vertical="center"/>
    </xf>
    <xf numFmtId="0" fontId="5" fillId="0" borderId="27" xfId="3" applyFont="1" applyFill="1" applyBorder="1" applyAlignment="1">
      <alignment horizontal="center" vertical="center"/>
    </xf>
    <xf numFmtId="49" fontId="5" fillId="0" borderId="27" xfId="3" applyNumberFormat="1" applyFont="1" applyFill="1" applyBorder="1" applyAlignment="1">
      <alignment horizontal="center" vertical="center"/>
    </xf>
    <xf numFmtId="2" fontId="22" fillId="0" borderId="34" xfId="3" applyNumberFormat="1" applyFont="1" applyFill="1" applyBorder="1" applyAlignment="1">
      <alignment horizontal="center" vertical="center"/>
    </xf>
    <xf numFmtId="176" fontId="24" fillId="4" borderId="35" xfId="3" applyNumberFormat="1" applyFont="1" applyFill="1" applyBorder="1" applyAlignment="1">
      <alignment horizontal="right" vertical="center"/>
    </xf>
    <xf numFmtId="176" fontId="22" fillId="4" borderId="0" xfId="3" applyNumberFormat="1" applyFont="1" applyFill="1" applyBorder="1" applyAlignment="1">
      <alignment horizontal="right" vertical="center"/>
    </xf>
    <xf numFmtId="178" fontId="22" fillId="4" borderId="36" xfId="3" applyNumberFormat="1" applyFont="1" applyFill="1" applyBorder="1" applyAlignment="1">
      <alignment horizontal="right" vertical="center"/>
    </xf>
    <xf numFmtId="176" fontId="22" fillId="0" borderId="37" xfId="3" applyNumberFormat="1" applyFont="1" applyFill="1" applyBorder="1" applyAlignment="1">
      <alignment horizontal="right" vertical="center"/>
    </xf>
    <xf numFmtId="178" fontId="22" fillId="0" borderId="38" xfId="3" applyNumberFormat="1" applyFont="1" applyFill="1" applyBorder="1" applyAlignment="1">
      <alignment horizontal="right" vertical="center"/>
    </xf>
    <xf numFmtId="176" fontId="22" fillId="0" borderId="39" xfId="3" applyNumberFormat="1" applyFont="1" applyFill="1" applyBorder="1" applyAlignment="1">
      <alignment horizontal="right" vertical="center"/>
    </xf>
    <xf numFmtId="0" fontId="18" fillId="0" borderId="32" xfId="3" applyFont="1" applyBorder="1" applyAlignment="1">
      <alignment horizontal="center" vertical="center"/>
    </xf>
    <xf numFmtId="178" fontId="5" fillId="0" borderId="15" xfId="3" applyNumberFormat="1" applyFont="1" applyBorder="1" applyAlignment="1">
      <alignment horizontal="right" vertical="center"/>
    </xf>
    <xf numFmtId="178" fontId="22" fillId="0" borderId="38" xfId="3" applyNumberFormat="1" applyFont="1" applyBorder="1" applyAlignment="1">
      <alignment horizontal="right" vertical="center"/>
    </xf>
    <xf numFmtId="178" fontId="22" fillId="0" borderId="36" xfId="3" applyNumberFormat="1" applyFont="1" applyFill="1" applyBorder="1" applyAlignment="1">
      <alignment horizontal="right" vertical="center"/>
    </xf>
    <xf numFmtId="0" fontId="26" fillId="0" borderId="0" xfId="3" applyFont="1">
      <alignment vertical="center"/>
    </xf>
    <xf numFmtId="49" fontId="8" fillId="0" borderId="0" xfId="3" applyNumberFormat="1" applyFont="1">
      <alignment vertical="center"/>
    </xf>
    <xf numFmtId="2" fontId="5" fillId="0" borderId="28" xfId="3" applyNumberFormat="1" applyFont="1" applyFill="1" applyBorder="1" applyAlignment="1">
      <alignment horizontal="center" vertical="center"/>
    </xf>
    <xf numFmtId="176" fontId="20" fillId="4" borderId="40" xfId="3" applyNumberFormat="1" applyFont="1" applyFill="1" applyBorder="1" applyAlignment="1">
      <alignment horizontal="right" vertical="center"/>
    </xf>
    <xf numFmtId="178" fontId="5" fillId="4" borderId="11" xfId="5" applyNumberFormat="1" applyFont="1" applyFill="1" applyBorder="1" applyAlignment="1">
      <alignment horizontal="right" vertical="center"/>
    </xf>
    <xf numFmtId="179" fontId="8" fillId="0" borderId="0" xfId="5" applyNumberFormat="1" applyFont="1">
      <alignment vertical="center"/>
    </xf>
    <xf numFmtId="0" fontId="18" fillId="0" borderId="30" xfId="3" applyFont="1" applyBorder="1" applyAlignment="1">
      <alignment horizontal="center" vertical="center"/>
    </xf>
    <xf numFmtId="178" fontId="5" fillId="0" borderId="10" xfId="3" applyNumberFormat="1" applyFont="1" applyBorder="1" applyAlignment="1">
      <alignment horizontal="right" vertical="center"/>
    </xf>
    <xf numFmtId="178" fontId="5" fillId="0" borderId="11" xfId="3" applyNumberFormat="1" applyFont="1" applyFill="1" applyBorder="1" applyAlignment="1">
      <alignment horizontal="right" vertical="center"/>
    </xf>
    <xf numFmtId="49" fontId="5" fillId="0" borderId="41" xfId="3" applyNumberFormat="1" applyFont="1" applyFill="1" applyBorder="1" applyAlignment="1">
      <alignment horizontal="right" vertical="center"/>
    </xf>
    <xf numFmtId="178" fontId="5" fillId="0" borderId="13" xfId="3" applyNumberFormat="1" applyFont="1" applyFill="1" applyBorder="1" applyAlignment="1">
      <alignment horizontal="right" vertical="center"/>
    </xf>
    <xf numFmtId="0" fontId="18" fillId="0" borderId="33" xfId="3" applyFont="1" applyBorder="1" applyAlignment="1">
      <alignment horizontal="center" vertical="center"/>
    </xf>
    <xf numFmtId="176" fontId="5" fillId="0" borderId="18" xfId="3" applyNumberFormat="1" applyFont="1" applyBorder="1" applyAlignment="1">
      <alignment horizontal="right" vertical="center"/>
    </xf>
    <xf numFmtId="176" fontId="5" fillId="0" borderId="19" xfId="3" applyNumberFormat="1" applyFont="1" applyBorder="1" applyAlignment="1">
      <alignment horizontal="right" vertical="center"/>
    </xf>
    <xf numFmtId="0" fontId="1" fillId="0" borderId="0" xfId="3" applyFont="1">
      <alignment vertical="center"/>
    </xf>
    <xf numFmtId="2" fontId="5" fillId="0" borderId="7" xfId="3" applyNumberFormat="1" applyFont="1" applyFill="1" applyBorder="1" applyAlignment="1">
      <alignment horizontal="center" vertical="center"/>
    </xf>
    <xf numFmtId="2" fontId="5" fillId="0" borderId="42" xfId="3" applyNumberFormat="1" applyFont="1" applyFill="1" applyBorder="1" applyAlignment="1">
      <alignment horizontal="center" vertical="center"/>
    </xf>
    <xf numFmtId="0" fontId="19" fillId="4" borderId="45" xfId="3" applyFont="1" applyFill="1" applyBorder="1" applyAlignment="1">
      <alignment horizontal="center" vertical="center"/>
    </xf>
    <xf numFmtId="176" fontId="20" fillId="4" borderId="5" xfId="3" applyNumberFormat="1" applyFont="1" applyFill="1" applyBorder="1">
      <alignment vertical="center"/>
    </xf>
    <xf numFmtId="176" fontId="20" fillId="4" borderId="42" xfId="3" applyNumberFormat="1" applyFont="1" applyFill="1" applyBorder="1">
      <alignment vertical="center"/>
    </xf>
    <xf numFmtId="176" fontId="5" fillId="0" borderId="49" xfId="3" applyNumberFormat="1" applyFont="1" applyFill="1" applyBorder="1">
      <alignment vertical="center"/>
    </xf>
    <xf numFmtId="176" fontId="5" fillId="0" borderId="50" xfId="3" applyNumberFormat="1" applyFont="1" applyFill="1" applyBorder="1">
      <alignment vertical="center"/>
    </xf>
    <xf numFmtId="41" fontId="5" fillId="0" borderId="12" xfId="6" applyFont="1" applyBorder="1" applyAlignment="1">
      <alignment vertical="center"/>
    </xf>
    <xf numFmtId="41" fontId="5" fillId="0" borderId="12" xfId="6" applyFont="1" applyBorder="1" applyAlignment="1">
      <alignment horizontal="center" vertical="center"/>
    </xf>
    <xf numFmtId="20" fontId="5" fillId="0" borderId="12" xfId="6" quotePrefix="1" applyNumberFormat="1" applyFont="1" applyBorder="1" applyAlignment="1">
      <alignment horizontal="right" vertical="center"/>
    </xf>
    <xf numFmtId="41" fontId="5" fillId="0" borderId="12" xfId="6" quotePrefix="1" applyFont="1" applyFill="1" applyBorder="1" applyAlignment="1">
      <alignment horizontal="right" vertical="center"/>
    </xf>
    <xf numFmtId="177" fontId="5" fillId="0" borderId="12" xfId="6" quotePrefix="1" applyNumberFormat="1" applyFont="1" applyFill="1" applyBorder="1" applyAlignment="1">
      <alignment horizontal="right" vertical="center"/>
    </xf>
    <xf numFmtId="179" fontId="5" fillId="0" borderId="12" xfId="6" quotePrefix="1" applyNumberFormat="1" applyFont="1" applyFill="1" applyBorder="1" applyAlignment="1">
      <alignment horizontal="right" vertical="center"/>
    </xf>
    <xf numFmtId="179" fontId="5" fillId="0" borderId="13" xfId="6" quotePrefix="1" applyNumberFormat="1" applyFont="1" applyFill="1" applyBorder="1" applyAlignment="1">
      <alignment horizontal="right" vertical="center"/>
    </xf>
    <xf numFmtId="0" fontId="17" fillId="0" borderId="51" xfId="3" applyFont="1" applyFill="1" applyBorder="1" applyAlignment="1">
      <alignment horizontal="center" vertical="center"/>
    </xf>
    <xf numFmtId="176" fontId="5" fillId="0" borderId="52" xfId="3" applyNumberFormat="1" applyFont="1" applyFill="1" applyBorder="1">
      <alignment vertical="center"/>
    </xf>
    <xf numFmtId="176" fontId="5" fillId="0" borderId="53" xfId="3" applyNumberFormat="1" applyFont="1" applyFill="1" applyBorder="1">
      <alignment vertical="center"/>
    </xf>
    <xf numFmtId="176" fontId="22" fillId="0" borderId="53" xfId="3" applyNumberFormat="1" applyFont="1" applyFill="1" applyBorder="1">
      <alignment vertical="center"/>
    </xf>
    <xf numFmtId="0" fontId="27" fillId="0" borderId="0" xfId="3" applyFont="1" applyAlignment="1">
      <alignment vertical="center"/>
    </xf>
    <xf numFmtId="177" fontId="5" fillId="0" borderId="54" xfId="3" applyNumberFormat="1" applyFont="1" applyFill="1" applyBorder="1">
      <alignment vertical="center"/>
    </xf>
    <xf numFmtId="177" fontId="5" fillId="0" borderId="55" xfId="3" applyNumberFormat="1" applyFont="1" applyFill="1" applyBorder="1">
      <alignment vertical="center"/>
    </xf>
    <xf numFmtId="0" fontId="17" fillId="0" borderId="56" xfId="3" applyFont="1" applyFill="1" applyBorder="1" applyAlignment="1">
      <alignment horizontal="center" vertical="center"/>
    </xf>
    <xf numFmtId="177" fontId="5" fillId="0" borderId="57" xfId="3" applyNumberFormat="1" applyFont="1" applyFill="1" applyBorder="1">
      <alignment vertical="center"/>
    </xf>
    <xf numFmtId="177" fontId="22" fillId="0" borderId="58" xfId="3" applyNumberFormat="1" applyFont="1" applyFill="1" applyBorder="1">
      <alignment vertical="center"/>
    </xf>
    <xf numFmtId="0" fontId="16" fillId="0" borderId="0" xfId="3" applyFont="1">
      <alignment vertical="center"/>
    </xf>
    <xf numFmtId="2" fontId="21" fillId="0" borderId="63" xfId="3" applyNumberFormat="1" applyFont="1" applyBorder="1" applyAlignment="1">
      <alignment horizontal="center" vertical="center"/>
    </xf>
    <xf numFmtId="2" fontId="21" fillId="0" borderId="64" xfId="3" applyNumberFormat="1" applyFont="1" applyBorder="1" applyAlignment="1">
      <alignment horizontal="center" vertical="center"/>
    </xf>
    <xf numFmtId="0" fontId="21" fillId="0" borderId="64" xfId="3" applyFont="1" applyBorder="1" applyAlignment="1">
      <alignment horizontal="center" vertical="center"/>
    </xf>
    <xf numFmtId="0" fontId="21" fillId="0" borderId="65" xfId="3" applyFont="1" applyBorder="1" applyAlignment="1">
      <alignment horizontal="center" vertical="center"/>
    </xf>
    <xf numFmtId="0" fontId="21" fillId="0" borderId="66" xfId="3" applyFont="1" applyBorder="1" applyAlignment="1">
      <alignment horizontal="center" vertical="center"/>
    </xf>
    <xf numFmtId="0" fontId="21" fillId="0" borderId="0" xfId="3" applyFont="1" applyFill="1" applyBorder="1" applyAlignment="1">
      <alignment horizontal="center" vertical="center"/>
    </xf>
    <xf numFmtId="0" fontId="21" fillId="0" borderId="16" xfId="3" applyFont="1" applyBorder="1" applyAlignment="1">
      <alignment horizontal="center" vertical="center"/>
    </xf>
    <xf numFmtId="41" fontId="21" fillId="0" borderId="32" xfId="5" applyFont="1" applyBorder="1" applyAlignment="1">
      <alignment horizontal="center" vertical="center"/>
    </xf>
    <xf numFmtId="41" fontId="21" fillId="0" borderId="15" xfId="5" applyFont="1" applyBorder="1" applyAlignment="1">
      <alignment horizontal="center" vertical="center"/>
    </xf>
    <xf numFmtId="182" fontId="21" fillId="0" borderId="16" xfId="7" applyNumberFormat="1" applyFont="1" applyBorder="1" applyAlignment="1">
      <alignment horizontal="center" vertical="center"/>
    </xf>
    <xf numFmtId="41" fontId="21" fillId="0" borderId="67" xfId="5" applyFont="1" applyBorder="1" applyAlignment="1">
      <alignment horizontal="center" vertical="center"/>
    </xf>
    <xf numFmtId="0" fontId="21" fillId="0" borderId="70" xfId="3" applyFont="1" applyBorder="1" applyAlignment="1">
      <alignment horizontal="center" vertical="center"/>
    </xf>
    <xf numFmtId="41" fontId="21" fillId="0" borderId="68" xfId="5" applyFont="1" applyBorder="1" applyAlignment="1">
      <alignment horizontal="center" vertical="center"/>
    </xf>
    <xf numFmtId="41" fontId="21" fillId="0" borderId="69" xfId="5" applyFont="1" applyBorder="1" applyAlignment="1">
      <alignment horizontal="center" vertical="center"/>
    </xf>
    <xf numFmtId="182" fontId="21" fillId="0" borderId="70" xfId="7" applyNumberFormat="1" applyFont="1" applyBorder="1" applyAlignment="1">
      <alignment horizontal="center" vertical="center"/>
    </xf>
    <xf numFmtId="41" fontId="21" fillId="0" borderId="68" xfId="5" applyFont="1" applyFill="1" applyBorder="1" applyAlignment="1">
      <alignment horizontal="center" vertical="center"/>
    </xf>
    <xf numFmtId="41" fontId="21" fillId="0" borderId="71" xfId="5" applyFont="1" applyFill="1" applyBorder="1" applyAlignment="1">
      <alignment horizontal="center" vertical="center"/>
    </xf>
    <xf numFmtId="0" fontId="21" fillId="5" borderId="32" xfId="3" applyFont="1" applyFill="1" applyBorder="1" applyAlignment="1">
      <alignment horizontal="center" vertical="center"/>
    </xf>
    <xf numFmtId="179" fontId="21" fillId="0" borderId="68" xfId="5" applyNumberFormat="1" applyFont="1" applyBorder="1" applyAlignment="1">
      <alignment horizontal="center" vertical="center"/>
    </xf>
    <xf numFmtId="179" fontId="21" fillId="0" borderId="69" xfId="5" applyNumberFormat="1" applyFont="1" applyBorder="1" applyAlignment="1">
      <alignment horizontal="center" vertical="center"/>
    </xf>
    <xf numFmtId="179" fontId="21" fillId="0" borderId="68" xfId="5" applyNumberFormat="1" applyFont="1" applyFill="1" applyBorder="1" applyAlignment="1">
      <alignment horizontal="center" vertical="center"/>
    </xf>
    <xf numFmtId="179" fontId="21" fillId="0" borderId="71" xfId="5" applyNumberFormat="1" applyFont="1" applyFill="1" applyBorder="1" applyAlignment="1">
      <alignment horizontal="center" vertical="center"/>
    </xf>
    <xf numFmtId="176" fontId="21" fillId="0" borderId="69" xfId="5" applyNumberFormat="1" applyFont="1" applyBorder="1" applyAlignment="1">
      <alignment horizontal="right" vertical="center"/>
    </xf>
    <xf numFmtId="0" fontId="21" fillId="5" borderId="30" xfId="3" applyFont="1" applyFill="1" applyBorder="1" applyAlignment="1">
      <alignment horizontal="center" vertical="center"/>
    </xf>
    <xf numFmtId="0" fontId="21" fillId="0" borderId="64" xfId="3" applyFont="1" applyBorder="1" applyAlignment="1">
      <alignment horizontal="left" vertical="center"/>
    </xf>
    <xf numFmtId="179" fontId="21" fillId="0" borderId="63" xfId="5" applyNumberFormat="1" applyFont="1" applyBorder="1" applyAlignment="1">
      <alignment horizontal="center" vertical="center"/>
    </xf>
    <xf numFmtId="179" fontId="21" fillId="0" borderId="64" xfId="5" applyNumberFormat="1" applyFont="1" applyBorder="1" applyAlignment="1">
      <alignment horizontal="center" vertical="center"/>
    </xf>
    <xf numFmtId="182" fontId="21" fillId="0" borderId="65" xfId="7" applyNumberFormat="1" applyFont="1" applyBorder="1" applyAlignment="1">
      <alignment horizontal="center" vertical="center"/>
    </xf>
    <xf numFmtId="179" fontId="21" fillId="0" borderId="63" xfId="5" applyNumberFormat="1" applyFont="1" applyFill="1" applyBorder="1" applyAlignment="1">
      <alignment horizontal="center" vertical="center"/>
    </xf>
    <xf numFmtId="179" fontId="21" fillId="0" borderId="66" xfId="5" applyNumberFormat="1" applyFont="1" applyFill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41" fontId="21" fillId="0" borderId="0" xfId="5" applyFont="1">
      <alignment vertical="center"/>
    </xf>
    <xf numFmtId="41" fontId="21" fillId="0" borderId="76" xfId="5" applyFont="1" applyBorder="1">
      <alignment vertical="center"/>
    </xf>
    <xf numFmtId="182" fontId="21" fillId="0" borderId="76" xfId="7" applyNumberFormat="1" applyFont="1" applyBorder="1">
      <alignment vertical="center"/>
    </xf>
    <xf numFmtId="0" fontId="21" fillId="0" borderId="61" xfId="3" applyFont="1" applyBorder="1" applyAlignment="1">
      <alignment horizontal="center" vertical="center"/>
    </xf>
    <xf numFmtId="41" fontId="21" fillId="0" borderId="59" xfId="5" applyFont="1" applyBorder="1">
      <alignment vertical="center"/>
    </xf>
    <xf numFmtId="41" fontId="21" fillId="0" borderId="60" xfId="5" applyFont="1" applyBorder="1">
      <alignment vertical="center"/>
    </xf>
    <xf numFmtId="41" fontId="21" fillId="0" borderId="68" xfId="5" applyFont="1" applyBorder="1">
      <alignment vertical="center"/>
    </xf>
    <xf numFmtId="41" fontId="21" fillId="0" borderId="69" xfId="5" applyFont="1" applyBorder="1">
      <alignment vertical="center"/>
    </xf>
    <xf numFmtId="41" fontId="21" fillId="0" borderId="71" xfId="5" applyFont="1" applyBorder="1" applyAlignment="1">
      <alignment horizontal="center" vertical="center"/>
    </xf>
    <xf numFmtId="0" fontId="21" fillId="5" borderId="31" xfId="3" applyFont="1" applyFill="1" applyBorder="1">
      <alignment vertical="center"/>
    </xf>
    <xf numFmtId="0" fontId="21" fillId="0" borderId="69" xfId="3" applyFont="1" applyBorder="1">
      <alignment vertical="center"/>
    </xf>
    <xf numFmtId="179" fontId="21" fillId="0" borderId="68" xfId="5" applyNumberFormat="1" applyFont="1" applyBorder="1">
      <alignment vertical="center"/>
    </xf>
    <xf numFmtId="179" fontId="21" fillId="0" borderId="69" xfId="5" applyNumberFormat="1" applyFont="1" applyBorder="1">
      <alignment vertical="center"/>
    </xf>
    <xf numFmtId="179" fontId="21" fillId="0" borderId="71" xfId="5" applyNumberFormat="1" applyFont="1" applyBorder="1" applyAlignment="1">
      <alignment horizontal="center" vertical="center"/>
    </xf>
    <xf numFmtId="0" fontId="21" fillId="5" borderId="32" xfId="3" applyFont="1" applyFill="1" applyBorder="1">
      <alignment vertical="center"/>
    </xf>
    <xf numFmtId="41" fontId="21" fillId="0" borderId="63" xfId="5" applyFont="1" applyBorder="1">
      <alignment vertical="center"/>
    </xf>
    <xf numFmtId="41" fontId="21" fillId="0" borderId="64" xfId="5" applyFont="1" applyBorder="1">
      <alignment vertical="center"/>
    </xf>
    <xf numFmtId="41" fontId="21" fillId="0" borderId="64" xfId="5" applyFont="1" applyBorder="1" applyAlignment="1">
      <alignment horizontal="center" vertical="center"/>
    </xf>
    <xf numFmtId="41" fontId="21" fillId="0" borderId="63" xfId="5" applyFont="1" applyBorder="1" applyAlignment="1">
      <alignment horizontal="center" vertical="center"/>
    </xf>
    <xf numFmtId="41" fontId="21" fillId="0" borderId="66" xfId="5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21" fillId="0" borderId="0" xfId="3" applyFont="1" applyBorder="1" applyAlignment="1">
      <alignment horizontal="center" vertical="center"/>
    </xf>
    <xf numFmtId="0" fontId="8" fillId="0" borderId="0" xfId="3" applyFont="1" applyBorder="1">
      <alignment vertical="center"/>
    </xf>
    <xf numFmtId="0" fontId="34" fillId="0" borderId="0" xfId="3" applyFont="1">
      <alignment vertical="center"/>
    </xf>
    <xf numFmtId="0" fontId="28" fillId="3" borderId="59" xfId="3" applyFont="1" applyFill="1" applyBorder="1" applyAlignment="1">
      <alignment horizontal="center" vertical="center"/>
    </xf>
    <xf numFmtId="0" fontId="28" fillId="3" borderId="60" xfId="3" applyFont="1" applyFill="1" applyBorder="1" applyAlignment="1">
      <alignment horizontal="center" vertical="center"/>
    </xf>
    <xf numFmtId="0" fontId="28" fillId="3" borderId="78" xfId="3" applyFont="1" applyFill="1" applyBorder="1" applyAlignment="1">
      <alignment horizontal="center" vertical="center"/>
    </xf>
    <xf numFmtId="0" fontId="28" fillId="3" borderId="61" xfId="3" applyFont="1" applyFill="1" applyBorder="1" applyAlignment="1">
      <alignment horizontal="center" vertical="center" wrapText="1"/>
    </xf>
    <xf numFmtId="0" fontId="21" fillId="3" borderId="31" xfId="3" applyFont="1" applyFill="1" applyBorder="1">
      <alignment vertical="center"/>
    </xf>
    <xf numFmtId="0" fontId="21" fillId="0" borderId="79" xfId="3" applyFont="1" applyBorder="1" applyAlignment="1">
      <alignment horizontal="center" vertical="center" wrapText="1"/>
    </xf>
    <xf numFmtId="185" fontId="21" fillId="0" borderId="68" xfId="5" applyNumberFormat="1" applyFont="1" applyBorder="1">
      <alignment vertical="center"/>
    </xf>
    <xf numFmtId="185" fontId="21" fillId="0" borderId="71" xfId="5" applyNumberFormat="1" applyFont="1" applyBorder="1">
      <alignment vertical="center"/>
    </xf>
    <xf numFmtId="4" fontId="21" fillId="0" borderId="69" xfId="3" applyNumberFormat="1" applyFont="1" applyBorder="1">
      <alignment vertical="center"/>
    </xf>
    <xf numFmtId="185" fontId="21" fillId="0" borderId="80" xfId="5" applyNumberFormat="1" applyFont="1" applyBorder="1">
      <alignment vertical="center"/>
    </xf>
    <xf numFmtId="0" fontId="7" fillId="0" borderId="0" xfId="3" applyFont="1" applyBorder="1">
      <alignment vertical="center"/>
    </xf>
    <xf numFmtId="0" fontId="7" fillId="0" borderId="0" xfId="3" applyFont="1" applyBorder="1" applyAlignment="1">
      <alignment horizontal="center" vertical="center"/>
    </xf>
    <xf numFmtId="0" fontId="21" fillId="3" borderId="30" xfId="3" applyFont="1" applyFill="1" applyBorder="1">
      <alignment vertical="center"/>
    </xf>
    <xf numFmtId="0" fontId="21" fillId="0" borderId="81" xfId="3" applyFont="1" applyBorder="1" applyAlignment="1">
      <alignment horizontal="center" vertical="center" wrapText="1"/>
    </xf>
    <xf numFmtId="185" fontId="21" fillId="0" borderId="63" xfId="5" applyNumberFormat="1" applyFont="1" applyBorder="1">
      <alignment vertical="center"/>
    </xf>
    <xf numFmtId="185" fontId="21" fillId="0" borderId="66" xfId="5" applyNumberFormat="1" applyFont="1" applyBorder="1">
      <alignment vertical="center"/>
    </xf>
    <xf numFmtId="4" fontId="21" fillId="0" borderId="64" xfId="3" applyNumberFormat="1" applyFont="1" applyBorder="1">
      <alignment vertical="center"/>
    </xf>
    <xf numFmtId="185" fontId="21" fillId="0" borderId="75" xfId="5" applyNumberFormat="1" applyFont="1" applyBorder="1">
      <alignment vertical="center"/>
    </xf>
    <xf numFmtId="3" fontId="29" fillId="0" borderId="0" xfId="3" applyNumberFormat="1" applyFont="1" applyBorder="1" applyAlignment="1">
      <alignment horizontal="center" vertical="center"/>
    </xf>
    <xf numFmtId="0" fontId="29" fillId="0" borderId="0" xfId="3" applyFont="1" applyBorder="1" applyAlignment="1">
      <alignment horizontal="center" vertical="center"/>
    </xf>
    <xf numFmtId="1" fontId="29" fillId="0" borderId="0" xfId="3" applyNumberFormat="1" applyFont="1" applyBorder="1" applyAlignment="1">
      <alignment horizontal="center" vertical="center"/>
    </xf>
    <xf numFmtId="0" fontId="29" fillId="0" borderId="0" xfId="3" applyFont="1" applyBorder="1">
      <alignment vertical="center"/>
    </xf>
    <xf numFmtId="2" fontId="29" fillId="0" borderId="0" xfId="3" applyNumberFormat="1" applyFont="1" applyBorder="1">
      <alignment vertical="center"/>
    </xf>
    <xf numFmtId="186" fontId="5" fillId="0" borderId="0" xfId="3" quotePrefix="1" applyNumberFormat="1" applyFont="1" applyFill="1" applyBorder="1" applyAlignment="1">
      <alignment horizontal="center" vertical="center"/>
    </xf>
    <xf numFmtId="0" fontId="5" fillId="0" borderId="0" xfId="3" applyFont="1" applyBorder="1">
      <alignment vertical="center"/>
    </xf>
    <xf numFmtId="4" fontId="5" fillId="0" borderId="0" xfId="9" applyNumberFormat="1" applyFont="1" applyBorder="1" applyAlignment="1">
      <alignment horizontal="center" vertical="center"/>
    </xf>
    <xf numFmtId="4" fontId="29" fillId="0" borderId="0" xfId="9" applyNumberFormat="1" applyFont="1" applyBorder="1" applyAlignment="1">
      <alignment horizontal="center" vertical="center"/>
    </xf>
    <xf numFmtId="4" fontId="29" fillId="0" borderId="0" xfId="3" applyNumberFormat="1" applyFont="1" applyBorder="1" applyAlignment="1">
      <alignment horizontal="center" vertical="center"/>
    </xf>
    <xf numFmtId="0" fontId="35" fillId="0" borderId="0" xfId="3" applyFont="1">
      <alignment vertical="center"/>
    </xf>
    <xf numFmtId="0" fontId="5" fillId="0" borderId="0" xfId="9" applyFont="1" applyBorder="1" applyAlignment="1">
      <alignment horizontal="center" vertical="center"/>
    </xf>
    <xf numFmtId="176" fontId="5" fillId="0" borderId="84" xfId="3" applyNumberFormat="1" applyFont="1" applyFill="1" applyBorder="1">
      <alignment vertical="center"/>
    </xf>
    <xf numFmtId="2" fontId="22" fillId="0" borderId="27" xfId="3" applyNumberFormat="1" applyFont="1" applyFill="1" applyBorder="1" applyAlignment="1">
      <alignment horizontal="center" vertical="center"/>
    </xf>
    <xf numFmtId="176" fontId="24" fillId="4" borderId="27" xfId="3" applyNumberFormat="1" applyFont="1" applyFill="1" applyBorder="1" applyAlignment="1">
      <alignment horizontal="right" vertical="center"/>
    </xf>
    <xf numFmtId="178" fontId="22" fillId="4" borderId="10" xfId="3" applyNumberFormat="1" applyFont="1" applyFill="1" applyBorder="1" applyAlignment="1">
      <alignment horizontal="right" vertical="center"/>
    </xf>
    <xf numFmtId="176" fontId="22" fillId="0" borderId="12" xfId="3" applyNumberFormat="1" applyFont="1" applyFill="1" applyBorder="1" applyAlignment="1">
      <alignment horizontal="right" vertical="center"/>
    </xf>
    <xf numFmtId="178" fontId="22" fillId="0" borderId="15" xfId="3" applyNumberFormat="1" applyFont="1" applyFill="1" applyBorder="1" applyAlignment="1">
      <alignment horizontal="right" vertical="center"/>
    </xf>
    <xf numFmtId="176" fontId="22" fillId="0" borderId="18" xfId="3" applyNumberFormat="1" applyFont="1" applyFill="1" applyBorder="1" applyAlignment="1">
      <alignment horizontal="right" vertical="center"/>
    </xf>
    <xf numFmtId="178" fontId="22" fillId="0" borderId="12" xfId="3" applyNumberFormat="1" applyFont="1" applyFill="1" applyBorder="1" applyAlignment="1">
      <alignment horizontal="right" vertical="center"/>
    </xf>
    <xf numFmtId="178" fontId="22" fillId="0" borderId="10" xfId="3" applyNumberFormat="1" applyFont="1" applyFill="1" applyBorder="1" applyAlignment="1">
      <alignment horizontal="right" vertical="center"/>
    </xf>
    <xf numFmtId="178" fontId="22" fillId="0" borderId="15" xfId="3" applyNumberFormat="1" applyFont="1" applyBorder="1" applyAlignment="1">
      <alignment horizontal="right" vertical="center"/>
    </xf>
    <xf numFmtId="176" fontId="22" fillId="0" borderId="12" xfId="3" quotePrefix="1" applyNumberFormat="1" applyFont="1" applyFill="1" applyBorder="1" applyAlignment="1">
      <alignment horizontal="right" vertical="center"/>
    </xf>
    <xf numFmtId="178" fontId="22" fillId="0" borderId="20" xfId="3" quotePrefix="1" applyNumberFormat="1" applyFont="1" applyFill="1" applyBorder="1" applyAlignment="1">
      <alignment horizontal="right" vertical="center"/>
    </xf>
    <xf numFmtId="176" fontId="22" fillId="0" borderId="52" xfId="3" applyNumberFormat="1" applyFont="1" applyFill="1" applyBorder="1">
      <alignment vertical="center"/>
    </xf>
    <xf numFmtId="177" fontId="22" fillId="0" borderId="57" xfId="3" applyNumberFormat="1" applyFont="1" applyFill="1" applyBorder="1">
      <alignment vertical="center"/>
    </xf>
    <xf numFmtId="3" fontId="31" fillId="0" borderId="0" xfId="9" applyNumberFormat="1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49" fontId="22" fillId="0" borderId="27" xfId="3" applyNumberFormat="1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right" vertical="center" wrapText="1"/>
    </xf>
    <xf numFmtId="0" fontId="3" fillId="2" borderId="2" xfId="3" applyFont="1" applyFill="1" applyBorder="1" applyAlignment="1">
      <alignment horizontal="right" vertical="center" wrapText="1"/>
    </xf>
    <xf numFmtId="0" fontId="3" fillId="0" borderId="3" xfId="3" applyFont="1" applyBorder="1" applyAlignment="1">
      <alignment horizontal="justify" vertical="center" wrapText="1"/>
    </xf>
    <xf numFmtId="0" fontId="4" fillId="0" borderId="0" xfId="3" applyFont="1">
      <alignment vertical="center"/>
    </xf>
    <xf numFmtId="0" fontId="6" fillId="0" borderId="0" xfId="3" applyFont="1">
      <alignment vertical="center"/>
    </xf>
    <xf numFmtId="0" fontId="40" fillId="0" borderId="0" xfId="3" applyFont="1">
      <alignment vertical="center"/>
    </xf>
    <xf numFmtId="0" fontId="15" fillId="0" borderId="0" xfId="2" applyFont="1" applyAlignment="1" applyProtection="1">
      <alignment vertical="center"/>
      <protection locked="0"/>
    </xf>
    <xf numFmtId="0" fontId="8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0" fontId="16" fillId="0" borderId="0" xfId="2" applyFont="1" applyAlignment="1">
      <alignment vertical="center"/>
    </xf>
    <xf numFmtId="176" fontId="16" fillId="0" borderId="0" xfId="2" applyNumberFormat="1" applyFont="1" applyAlignment="1">
      <alignment vertical="center"/>
    </xf>
    <xf numFmtId="0" fontId="42" fillId="0" borderId="0" xfId="2" applyFont="1" applyAlignment="1">
      <alignment vertical="center"/>
    </xf>
    <xf numFmtId="41" fontId="21" fillId="0" borderId="0" xfId="2" applyNumberFormat="1" applyFont="1" applyAlignment="1">
      <alignment vertical="center"/>
    </xf>
    <xf numFmtId="43" fontId="21" fillId="0" borderId="0" xfId="2" applyNumberFormat="1" applyFont="1" applyAlignment="1">
      <alignment vertical="center"/>
    </xf>
    <xf numFmtId="176" fontId="21" fillId="0" borderId="0" xfId="2" applyNumberFormat="1" applyFont="1" applyAlignment="1">
      <alignment vertical="center"/>
    </xf>
    <xf numFmtId="0" fontId="21" fillId="0" borderId="0" xfId="2" applyFont="1" applyAlignment="1">
      <alignment vertical="top"/>
    </xf>
    <xf numFmtId="0" fontId="5" fillId="0" borderId="0" xfId="2" applyFont="1" applyAlignment="1">
      <alignment horizontal="right" vertical="center"/>
    </xf>
    <xf numFmtId="0" fontId="10" fillId="0" borderId="0" xfId="2" applyFont="1" applyAlignment="1">
      <alignment vertical="center"/>
    </xf>
    <xf numFmtId="0" fontId="5" fillId="0" borderId="64" xfId="2" applyFont="1" applyBorder="1" applyAlignment="1">
      <alignment horizontal="center" vertical="center"/>
    </xf>
    <xf numFmtId="0" fontId="31" fillId="0" borderId="85" xfId="2" quotePrefix="1" applyFont="1" applyBorder="1" applyAlignment="1">
      <alignment horizontal="center" vertical="center"/>
    </xf>
    <xf numFmtId="41" fontId="43" fillId="0" borderId="31" xfId="10" quotePrefix="1" applyFont="1" applyBorder="1" applyAlignment="1">
      <alignment horizontal="right" vertical="center"/>
    </xf>
    <xf numFmtId="41" fontId="43" fillId="0" borderId="12" xfId="10" quotePrefix="1" applyFont="1" applyBorder="1" applyAlignment="1">
      <alignment horizontal="right" vertical="center"/>
    </xf>
    <xf numFmtId="41" fontId="44" fillId="0" borderId="12" xfId="10" applyFont="1" applyBorder="1" applyAlignment="1">
      <alignment horizontal="right" vertical="center"/>
    </xf>
    <xf numFmtId="41" fontId="43" fillId="0" borderId="13" xfId="10" quotePrefix="1" applyFont="1" applyBorder="1" applyAlignment="1">
      <alignment horizontal="right" vertical="center"/>
    </xf>
    <xf numFmtId="41" fontId="43" fillId="0" borderId="82" xfId="10" quotePrefix="1" applyFont="1" applyBorder="1" applyAlignment="1">
      <alignment horizontal="right" vertical="center"/>
    </xf>
    <xf numFmtId="41" fontId="43" fillId="0" borderId="89" xfId="10" quotePrefix="1" applyFont="1" applyBorder="1" applyAlignment="1">
      <alignment horizontal="right" vertical="center"/>
    </xf>
    <xf numFmtId="41" fontId="43" fillId="0" borderId="0" xfId="10" quotePrefix="1" applyFont="1" applyBorder="1" applyAlignment="1">
      <alignment horizontal="right" vertical="center"/>
    </xf>
    <xf numFmtId="41" fontId="43" fillId="0" borderId="31" xfId="10" applyFont="1" applyBorder="1" applyAlignment="1">
      <alignment vertical="center"/>
    </xf>
    <xf numFmtId="41" fontId="43" fillId="0" borderId="12" xfId="10" applyFont="1" applyBorder="1" applyAlignment="1">
      <alignment vertical="center"/>
    </xf>
    <xf numFmtId="41" fontId="43" fillId="0" borderId="12" xfId="10" applyFont="1" applyBorder="1" applyAlignment="1">
      <alignment horizontal="right" vertical="center"/>
    </xf>
    <xf numFmtId="41" fontId="43" fillId="0" borderId="13" xfId="10" applyFont="1" applyBorder="1" applyAlignment="1">
      <alignment vertical="center"/>
    </xf>
    <xf numFmtId="41" fontId="43" fillId="0" borderId="82" xfId="10" applyFont="1" applyBorder="1" applyAlignment="1">
      <alignment vertical="center"/>
    </xf>
    <xf numFmtId="41" fontId="43" fillId="0" borderId="89" xfId="10" applyFont="1" applyBorder="1" applyAlignment="1">
      <alignment vertical="center"/>
    </xf>
    <xf numFmtId="0" fontId="5" fillId="0" borderId="85" xfId="2" quotePrefix="1" applyFont="1" applyBorder="1" applyAlignment="1">
      <alignment horizontal="center" vertical="center"/>
    </xf>
    <xf numFmtId="41" fontId="44" fillId="0" borderId="31" xfId="10" applyFont="1" applyBorder="1" applyAlignment="1">
      <alignment vertical="center"/>
    </xf>
    <xf numFmtId="41" fontId="44" fillId="0" borderId="12" xfId="10" applyFont="1" applyBorder="1" applyAlignment="1">
      <alignment vertical="center"/>
    </xf>
    <xf numFmtId="41" fontId="44" fillId="0" borderId="13" xfId="10" applyFont="1" applyBorder="1" applyAlignment="1">
      <alignment vertical="center"/>
    </xf>
    <xf numFmtId="41" fontId="44" fillId="0" borderId="82" xfId="10" applyFont="1" applyBorder="1" applyAlignment="1">
      <alignment vertical="center"/>
    </xf>
    <xf numFmtId="41" fontId="44" fillId="0" borderId="89" xfId="10" applyFont="1" applyBorder="1" applyAlignment="1">
      <alignment vertical="center"/>
    </xf>
    <xf numFmtId="49" fontId="5" fillId="0" borderId="85" xfId="2" quotePrefix="1" applyNumberFormat="1" applyFont="1" applyBorder="1" applyAlignment="1">
      <alignment horizontal="center" vertical="center"/>
    </xf>
    <xf numFmtId="49" fontId="5" fillId="0" borderId="90" xfId="2" quotePrefix="1" applyNumberFormat="1" applyFont="1" applyBorder="1" applyAlignment="1">
      <alignment horizontal="center" vertical="center"/>
    </xf>
    <xf numFmtId="41" fontId="44" fillId="0" borderId="32" xfId="10" applyFont="1" applyBorder="1" applyAlignment="1">
      <alignment vertical="center"/>
    </xf>
    <xf numFmtId="41" fontId="44" fillId="0" borderId="15" xfId="10" applyFont="1" applyBorder="1" applyAlignment="1">
      <alignment vertical="center"/>
    </xf>
    <xf numFmtId="41" fontId="44" fillId="0" borderId="15" xfId="10" applyFont="1" applyBorder="1" applyAlignment="1">
      <alignment horizontal="right" vertical="center"/>
    </xf>
    <xf numFmtId="41" fontId="43" fillId="0" borderId="15" xfId="10" quotePrefix="1" applyFont="1" applyBorder="1" applyAlignment="1">
      <alignment horizontal="right" vertical="center"/>
    </xf>
    <xf numFmtId="41" fontId="44" fillId="0" borderId="91" xfId="10" applyFont="1" applyBorder="1" applyAlignment="1">
      <alignment vertical="center"/>
    </xf>
    <xf numFmtId="41" fontId="44" fillId="0" borderId="16" xfId="10" applyFont="1" applyBorder="1" applyAlignment="1">
      <alignment vertical="center"/>
    </xf>
    <xf numFmtId="41" fontId="44" fillId="0" borderId="67" xfId="10" applyFont="1" applyBorder="1" applyAlignment="1">
      <alignment vertical="center"/>
    </xf>
    <xf numFmtId="2" fontId="5" fillId="0" borderId="92" xfId="2" quotePrefix="1" applyNumberFormat="1" applyFont="1" applyBorder="1" applyAlignment="1">
      <alignment horizontal="center" vertical="center"/>
    </xf>
    <xf numFmtId="41" fontId="44" fillId="0" borderId="33" xfId="10" applyFont="1" applyBorder="1" applyAlignment="1">
      <alignment vertical="center"/>
    </xf>
    <xf numFmtId="41" fontId="44" fillId="0" borderId="18" xfId="10" applyFont="1" applyBorder="1" applyAlignment="1">
      <alignment vertical="center"/>
    </xf>
    <xf numFmtId="41" fontId="43" fillId="0" borderId="18" xfId="10" quotePrefix="1" applyFont="1" applyBorder="1" applyAlignment="1">
      <alignment horizontal="right" vertical="center"/>
    </xf>
    <xf numFmtId="41" fontId="44" fillId="0" borderId="83" xfId="10" applyFont="1" applyBorder="1" applyAlignment="1">
      <alignment vertical="center"/>
    </xf>
    <xf numFmtId="41" fontId="44" fillId="0" borderId="19" xfId="10" applyFont="1" applyBorder="1" applyAlignment="1">
      <alignment vertical="center"/>
    </xf>
    <xf numFmtId="41" fontId="44" fillId="0" borderId="88" xfId="10" applyFont="1" applyBorder="1" applyAlignment="1">
      <alignment vertical="center"/>
    </xf>
    <xf numFmtId="2" fontId="5" fillId="0" borderId="85" xfId="2" quotePrefix="1" applyNumberFormat="1" applyFont="1" applyBorder="1" applyAlignment="1">
      <alignment horizontal="center" vertical="center"/>
    </xf>
    <xf numFmtId="0" fontId="10" fillId="0" borderId="0" xfId="2" applyFont="1" applyBorder="1" applyAlignment="1">
      <alignment vertical="center"/>
    </xf>
    <xf numFmtId="41" fontId="44" fillId="0" borderId="18" xfId="10" applyFont="1" applyBorder="1" applyAlignment="1">
      <alignment horizontal="right" vertical="center"/>
    </xf>
    <xf numFmtId="2" fontId="5" fillId="0" borderId="46" xfId="2" quotePrefix="1" applyNumberFormat="1" applyFont="1" applyBorder="1" applyAlignment="1">
      <alignment horizontal="center" vertical="center"/>
    </xf>
    <xf numFmtId="41" fontId="44" fillId="0" borderId="47" xfId="10" applyFont="1" applyBorder="1" applyAlignment="1">
      <alignment vertical="center"/>
    </xf>
    <xf numFmtId="41" fontId="44" fillId="0" borderId="10" xfId="10" applyFont="1" applyBorder="1" applyAlignment="1">
      <alignment vertical="center"/>
    </xf>
    <xf numFmtId="41" fontId="44" fillId="0" borderId="10" xfId="10" applyFont="1" applyBorder="1" applyAlignment="1">
      <alignment horizontal="right" vertical="center"/>
    </xf>
    <xf numFmtId="41" fontId="43" fillId="0" borderId="10" xfId="10" quotePrefix="1" applyFont="1" applyBorder="1" applyAlignment="1">
      <alignment horizontal="right" vertical="center"/>
    </xf>
    <xf numFmtId="41" fontId="44" fillId="0" borderId="93" xfId="10" applyFont="1" applyBorder="1" applyAlignment="1">
      <alignment vertical="center"/>
    </xf>
    <xf numFmtId="41" fontId="44" fillId="0" borderId="11" xfId="10" applyFont="1" applyBorder="1" applyAlignment="1">
      <alignment vertical="center"/>
    </xf>
    <xf numFmtId="41" fontId="44" fillId="0" borderId="30" xfId="10" applyFont="1" applyBorder="1" applyAlignment="1">
      <alignment vertical="center"/>
    </xf>
    <xf numFmtId="0" fontId="5" fillId="0" borderId="0" xfId="2" applyFont="1" applyAlignment="1">
      <alignment vertical="center"/>
    </xf>
    <xf numFmtId="176" fontId="21" fillId="0" borderId="0" xfId="2" applyNumberFormat="1" applyFont="1" applyBorder="1" applyAlignment="1">
      <alignment horizontal="right" vertical="center"/>
    </xf>
    <xf numFmtId="0" fontId="21" fillId="0" borderId="0" xfId="2" applyFont="1" applyBorder="1" applyAlignment="1">
      <alignment vertical="center"/>
    </xf>
    <xf numFmtId="189" fontId="21" fillId="0" borderId="0" xfId="2" applyNumberFormat="1" applyFont="1" applyBorder="1" applyAlignment="1">
      <alignment vertical="center"/>
    </xf>
    <xf numFmtId="0" fontId="17" fillId="0" borderId="0" xfId="2" applyFont="1" applyBorder="1" applyAlignment="1">
      <alignment vertical="center"/>
    </xf>
    <xf numFmtId="176" fontId="8" fillId="0" borderId="0" xfId="2" applyNumberFormat="1" applyFont="1" applyAlignment="1">
      <alignment vertical="center"/>
    </xf>
    <xf numFmtId="0" fontId="10" fillId="0" borderId="0" xfId="2" applyFont="1" applyAlignment="1"/>
    <xf numFmtId="0" fontId="45" fillId="0" borderId="0" xfId="2" applyFont="1" applyAlignment="1">
      <alignment vertical="center"/>
    </xf>
    <xf numFmtId="0" fontId="10" fillId="0" borderId="0" xfId="2" applyFont="1"/>
    <xf numFmtId="0" fontId="45" fillId="0" borderId="0" xfId="2" applyFont="1" applyAlignment="1">
      <alignment horizontal="left" vertical="center" wrapText="1"/>
    </xf>
    <xf numFmtId="0" fontId="46" fillId="0" borderId="0" xfId="2" applyFont="1" applyAlignment="1">
      <alignment vertical="center"/>
    </xf>
    <xf numFmtId="0" fontId="28" fillId="0" borderId="0" xfId="2" applyFont="1" applyAlignment="1">
      <alignment vertical="center"/>
    </xf>
    <xf numFmtId="2" fontId="5" fillId="0" borderId="48" xfId="2" quotePrefix="1" applyNumberFormat="1" applyFont="1" applyBorder="1" applyAlignment="1">
      <alignment horizontal="center" vertical="center"/>
    </xf>
    <xf numFmtId="2" fontId="5" fillId="0" borderId="101" xfId="2" quotePrefix="1" applyNumberFormat="1" applyFont="1" applyBorder="1" applyAlignment="1">
      <alignment horizontal="center" vertical="center"/>
    </xf>
    <xf numFmtId="176" fontId="5" fillId="0" borderId="62" xfId="2" quotePrefix="1" applyNumberFormat="1" applyFont="1" applyBorder="1" applyAlignment="1">
      <alignment horizontal="right" vertical="center"/>
    </xf>
    <xf numFmtId="176" fontId="5" fillId="0" borderId="60" xfId="2" quotePrefix="1" applyNumberFormat="1" applyFont="1" applyBorder="1" applyAlignment="1">
      <alignment horizontal="right" vertical="center"/>
    </xf>
    <xf numFmtId="176" fontId="5" fillId="0" borderId="61" xfId="2" quotePrefix="1" applyNumberFormat="1" applyFont="1" applyBorder="1" applyAlignment="1">
      <alignment horizontal="right" vertical="center"/>
    </xf>
    <xf numFmtId="176" fontId="5" fillId="0" borderId="73" xfId="2" quotePrefix="1" applyNumberFormat="1" applyFont="1" applyBorder="1" applyAlignment="1">
      <alignment horizontal="right" vertical="center"/>
    </xf>
    <xf numFmtId="2" fontId="5" fillId="0" borderId="102" xfId="2" quotePrefix="1" applyNumberFormat="1" applyFont="1" applyBorder="1" applyAlignment="1">
      <alignment horizontal="center" vertical="center"/>
    </xf>
    <xf numFmtId="176" fontId="5" fillId="0" borderId="71" xfId="2" quotePrefix="1" applyNumberFormat="1" applyFont="1" applyBorder="1" applyAlignment="1">
      <alignment horizontal="right" vertical="center"/>
    </xf>
    <xf numFmtId="176" fontId="5" fillId="0" borderId="69" xfId="2" quotePrefix="1" applyNumberFormat="1" applyFont="1" applyBorder="1" applyAlignment="1">
      <alignment horizontal="right" vertical="center"/>
    </xf>
    <xf numFmtId="176" fontId="5" fillId="0" borderId="70" xfId="2" quotePrefix="1" applyNumberFormat="1" applyFont="1" applyBorder="1" applyAlignment="1">
      <alignment horizontal="right" vertical="center"/>
    </xf>
    <xf numFmtId="176" fontId="5" fillId="0" borderId="80" xfId="2" quotePrefix="1" applyNumberFormat="1" applyFont="1" applyBorder="1" applyAlignment="1">
      <alignment horizontal="right" vertical="center"/>
    </xf>
    <xf numFmtId="2" fontId="5" fillId="7" borderId="102" xfId="2" quotePrefix="1" applyNumberFormat="1" applyFont="1" applyFill="1" applyBorder="1" applyAlignment="1">
      <alignment horizontal="center" vertical="center"/>
    </xf>
    <xf numFmtId="176" fontId="5" fillId="7" borderId="71" xfId="2" quotePrefix="1" applyNumberFormat="1" applyFont="1" applyFill="1" applyBorder="1" applyAlignment="1">
      <alignment horizontal="right" vertical="center"/>
    </xf>
    <xf numFmtId="176" fontId="5" fillId="7" borderId="69" xfId="2" quotePrefix="1" applyNumberFormat="1" applyFont="1" applyFill="1" applyBorder="1" applyAlignment="1">
      <alignment horizontal="right" vertical="center"/>
    </xf>
    <xf numFmtId="176" fontId="5" fillId="7" borderId="70" xfId="2" quotePrefix="1" applyNumberFormat="1" applyFont="1" applyFill="1" applyBorder="1" applyAlignment="1">
      <alignment horizontal="right" vertical="center"/>
    </xf>
    <xf numFmtId="176" fontId="5" fillId="7" borderId="80" xfId="2" quotePrefix="1" applyNumberFormat="1" applyFont="1" applyFill="1" applyBorder="1" applyAlignment="1">
      <alignment horizontal="right" vertical="center"/>
    </xf>
    <xf numFmtId="2" fontId="5" fillId="7" borderId="103" xfId="2" quotePrefix="1" applyNumberFormat="1" applyFont="1" applyFill="1" applyBorder="1" applyAlignment="1">
      <alignment horizontal="center" vertical="center"/>
    </xf>
    <xf numFmtId="176" fontId="5" fillId="7" borderId="66" xfId="2" quotePrefix="1" applyNumberFormat="1" applyFont="1" applyFill="1" applyBorder="1" applyAlignment="1">
      <alignment horizontal="right" vertical="center"/>
    </xf>
    <xf numFmtId="176" fontId="5" fillId="7" borderId="64" xfId="2" quotePrefix="1" applyNumberFormat="1" applyFont="1" applyFill="1" applyBorder="1" applyAlignment="1">
      <alignment horizontal="right" vertical="center"/>
    </xf>
    <xf numFmtId="176" fontId="5" fillId="7" borderId="65" xfId="2" quotePrefix="1" applyNumberFormat="1" applyFont="1" applyFill="1" applyBorder="1" applyAlignment="1">
      <alignment horizontal="right" vertical="center"/>
    </xf>
    <xf numFmtId="176" fontId="5" fillId="7" borderId="75" xfId="2" quotePrefix="1" applyNumberFormat="1" applyFont="1" applyFill="1" applyBorder="1" applyAlignment="1">
      <alignment horizontal="right" vertical="center"/>
    </xf>
    <xf numFmtId="2" fontId="5" fillId="8" borderId="46" xfId="2" quotePrefix="1" applyNumberFormat="1" applyFont="1" applyFill="1" applyBorder="1" applyAlignment="1">
      <alignment horizontal="center" vertical="center"/>
    </xf>
    <xf numFmtId="176" fontId="5" fillId="8" borderId="48" xfId="2" quotePrefix="1" applyNumberFormat="1" applyFont="1" applyFill="1" applyBorder="1" applyAlignment="1">
      <alignment horizontal="right" vertical="center"/>
    </xf>
    <xf numFmtId="176" fontId="5" fillId="8" borderId="46" xfId="2" quotePrefix="1" applyNumberFormat="1" applyFont="1" applyFill="1" applyBorder="1" applyAlignment="1">
      <alignment horizontal="right" vertical="center"/>
    </xf>
    <xf numFmtId="2" fontId="5" fillId="0" borderId="41" xfId="2" quotePrefix="1" applyNumberFormat="1" applyFont="1" applyBorder="1" applyAlignment="1">
      <alignment horizontal="center" vertical="center"/>
    </xf>
    <xf numFmtId="2" fontId="21" fillId="0" borderId="0" xfId="2" quotePrefix="1" applyNumberFormat="1" applyFont="1" applyBorder="1" applyAlignment="1">
      <alignment horizontal="center" vertical="center"/>
    </xf>
    <xf numFmtId="0" fontId="21" fillId="0" borderId="0" xfId="2" applyFont="1" applyAlignment="1">
      <alignment horizontal="right" vertical="center"/>
    </xf>
    <xf numFmtId="2" fontId="17" fillId="0" borderId="59" xfId="2" quotePrefix="1" applyNumberFormat="1" applyFont="1" applyBorder="1" applyAlignment="1">
      <alignment horizontal="center" vertical="center"/>
    </xf>
    <xf numFmtId="2" fontId="17" fillId="0" borderId="60" xfId="2" quotePrefix="1" applyNumberFormat="1" applyFont="1" applyBorder="1" applyAlignment="1">
      <alignment horizontal="center" vertical="center"/>
    </xf>
    <xf numFmtId="2" fontId="17" fillId="0" borderId="61" xfId="2" quotePrefix="1" applyNumberFormat="1" applyFont="1" applyBorder="1" applyAlignment="1">
      <alignment horizontal="center" vertical="center"/>
    </xf>
    <xf numFmtId="0" fontId="19" fillId="0" borderId="0" xfId="2" applyFont="1" applyAlignment="1"/>
    <xf numFmtId="2" fontId="17" fillId="0" borderId="0" xfId="2" quotePrefix="1" applyNumberFormat="1" applyFont="1" applyBorder="1" applyAlignment="1">
      <alignment horizontal="center" vertical="center"/>
    </xf>
    <xf numFmtId="176" fontId="19" fillId="0" borderId="0" xfId="2" applyNumberFormat="1" applyFont="1" applyAlignment="1">
      <alignment horizontal="right"/>
    </xf>
    <xf numFmtId="2" fontId="17" fillId="0" borderId="68" xfId="2" quotePrefix="1" applyNumberFormat="1" applyFont="1" applyBorder="1" applyAlignment="1">
      <alignment horizontal="center" vertical="center"/>
    </xf>
    <xf numFmtId="176" fontId="17" fillId="0" borderId="69" xfId="10" quotePrefix="1" applyNumberFormat="1" applyFont="1" applyBorder="1" applyAlignment="1">
      <alignment vertical="center" shrinkToFit="1"/>
    </xf>
    <xf numFmtId="176" fontId="17" fillId="0" borderId="70" xfId="10" quotePrefix="1" applyNumberFormat="1" applyFont="1" applyBorder="1" applyAlignment="1">
      <alignment vertical="center" shrinkToFit="1"/>
    </xf>
    <xf numFmtId="0" fontId="5" fillId="0" borderId="0" xfId="2" applyFont="1" applyAlignment="1">
      <alignment horizontal="left" vertical="center" indent="1"/>
    </xf>
    <xf numFmtId="176" fontId="5" fillId="0" borderId="0" xfId="10" quotePrefix="1" applyNumberFormat="1" applyFont="1" applyBorder="1" applyAlignment="1">
      <alignment horizontal="left" vertical="center"/>
    </xf>
    <xf numFmtId="0" fontId="5" fillId="0" borderId="0" xfId="2" applyNumberFormat="1" applyFont="1" applyAlignment="1">
      <alignment horizontal="left" vertical="center" shrinkToFit="1"/>
    </xf>
    <xf numFmtId="0" fontId="5" fillId="0" borderId="0" xfId="2" quotePrefix="1" applyNumberFormat="1" applyFont="1" applyAlignment="1">
      <alignment horizontal="left" vertical="center" shrinkToFit="1"/>
    </xf>
    <xf numFmtId="2" fontId="17" fillId="0" borderId="63" xfId="2" quotePrefix="1" applyNumberFormat="1" applyFont="1" applyBorder="1" applyAlignment="1">
      <alignment horizontal="center" vertical="center"/>
    </xf>
    <xf numFmtId="190" fontId="17" fillId="0" borderId="64" xfId="2" quotePrefix="1" applyNumberFormat="1" applyFont="1" applyBorder="1" applyAlignment="1">
      <alignment horizontal="center" vertical="center"/>
    </xf>
    <xf numFmtId="190" fontId="17" fillId="0" borderId="65" xfId="2" quotePrefix="1" applyNumberFormat="1" applyFont="1" applyBorder="1" applyAlignment="1">
      <alignment horizontal="center" vertical="center"/>
    </xf>
    <xf numFmtId="0" fontId="28" fillId="0" borderId="0" xfId="2" quotePrefix="1" applyFont="1" applyAlignment="1">
      <alignment vertical="center"/>
    </xf>
    <xf numFmtId="0" fontId="5" fillId="0" borderId="0" xfId="2" applyFont="1" applyAlignment="1">
      <alignment horizontal="left" vertical="center" indent="1" shrinkToFit="1"/>
    </xf>
    <xf numFmtId="0" fontId="5" fillId="0" borderId="0" xfId="2" applyFont="1" applyAlignment="1">
      <alignment horizontal="left" vertical="center" shrinkToFit="1"/>
    </xf>
    <xf numFmtId="41" fontId="17" fillId="0" borderId="69" xfId="10" quotePrefix="1" applyFont="1" applyBorder="1" applyAlignment="1">
      <alignment horizontal="center" vertical="center" shrinkToFit="1"/>
    </xf>
    <xf numFmtId="41" fontId="17" fillId="0" borderId="70" xfId="10" quotePrefix="1" applyFont="1" applyBorder="1" applyAlignment="1">
      <alignment horizontal="center" vertical="center" shrinkToFit="1"/>
    </xf>
    <xf numFmtId="0" fontId="5" fillId="0" borderId="0" xfId="2" applyNumberFormat="1" applyFont="1" applyAlignment="1">
      <alignment vertical="center"/>
    </xf>
    <xf numFmtId="190" fontId="17" fillId="0" borderId="0" xfId="2" quotePrefix="1" applyNumberFormat="1" applyFont="1" applyBorder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center" shrinkToFit="1"/>
    </xf>
    <xf numFmtId="0" fontId="17" fillId="0" borderId="0" xfId="2" quotePrefix="1" applyFont="1" applyAlignment="1">
      <alignment horizontal="left" vertical="center" indent="1"/>
    </xf>
    <xf numFmtId="176" fontId="21" fillId="0" borderId="0" xfId="10" quotePrefix="1" applyNumberFormat="1" applyFont="1" applyBorder="1" applyAlignment="1">
      <alignment horizontal="left" vertical="center"/>
    </xf>
    <xf numFmtId="0" fontId="15" fillId="0" borderId="0" xfId="9" applyFont="1"/>
    <xf numFmtId="176" fontId="44" fillId="0" borderId="0" xfId="9" applyNumberFormat="1" applyFont="1" applyFill="1"/>
    <xf numFmtId="0" fontId="44" fillId="0" borderId="0" xfId="9" applyFont="1" applyFill="1"/>
    <xf numFmtId="0" fontId="8" fillId="0" borderId="0" xfId="9" applyFont="1" applyFill="1"/>
    <xf numFmtId="0" fontId="8" fillId="0" borderId="0" xfId="9" applyFont="1" applyFill="1" applyBorder="1"/>
    <xf numFmtId="0" fontId="16" fillId="0" borderId="0" xfId="9" applyFont="1" applyAlignment="1">
      <alignment vertical="center"/>
    </xf>
    <xf numFmtId="0" fontId="5" fillId="0" borderId="0" xfId="9" applyFont="1" applyFill="1" applyAlignment="1">
      <alignment vertical="top"/>
    </xf>
    <xf numFmtId="176" fontId="5" fillId="0" borderId="0" xfId="9" applyNumberFormat="1" applyFont="1" applyFill="1" applyAlignment="1">
      <alignment vertical="top"/>
    </xf>
    <xf numFmtId="0" fontId="5" fillId="0" borderId="0" xfId="9" quotePrefix="1" applyFont="1" applyFill="1" applyAlignment="1">
      <alignment vertical="top"/>
    </xf>
    <xf numFmtId="41" fontId="5" fillId="0" borderId="0" xfId="9" applyNumberFormat="1" applyFont="1" applyFill="1" applyAlignment="1">
      <alignment vertical="top"/>
    </xf>
    <xf numFmtId="41" fontId="5" fillId="0" borderId="0" xfId="9" applyNumberFormat="1" applyFont="1" applyFill="1" applyBorder="1" applyAlignment="1">
      <alignment vertical="top"/>
    </xf>
    <xf numFmtId="0" fontId="5" fillId="0" borderId="0" xfId="9" quotePrefix="1" applyFont="1" applyFill="1" applyAlignment="1">
      <alignment horizontal="right" vertical="top"/>
    </xf>
    <xf numFmtId="0" fontId="5" fillId="0" borderId="0" xfId="2" applyFont="1" applyFill="1" applyAlignment="1">
      <alignment vertical="top"/>
    </xf>
    <xf numFmtId="41" fontId="17" fillId="0" borderId="26" xfId="6" applyFont="1" applyFill="1" applyBorder="1" applyAlignment="1">
      <alignment horizontal="center" vertical="center"/>
    </xf>
    <xf numFmtId="41" fontId="17" fillId="0" borderId="27" xfId="6" applyFont="1" applyFill="1" applyBorder="1" applyAlignment="1">
      <alignment horizontal="center" vertical="center"/>
    </xf>
    <xf numFmtId="41" fontId="17" fillId="0" borderId="30" xfId="6" applyFont="1" applyFill="1" applyBorder="1" applyAlignment="1">
      <alignment horizontal="center" vertical="center"/>
    </xf>
    <xf numFmtId="41" fontId="17" fillId="0" borderId="64" xfId="6" applyFont="1" applyFill="1" applyBorder="1" applyAlignment="1">
      <alignment horizontal="center" vertical="center"/>
    </xf>
    <xf numFmtId="41" fontId="17" fillId="0" borderId="10" xfId="6" applyFont="1" applyFill="1" applyBorder="1" applyAlignment="1">
      <alignment horizontal="center" vertical="center"/>
    </xf>
    <xf numFmtId="41" fontId="17" fillId="0" borderId="64" xfId="6" applyFont="1" applyBorder="1" applyAlignment="1">
      <alignment horizontal="center" vertical="center"/>
    </xf>
    <xf numFmtId="41" fontId="17" fillId="0" borderId="65" xfId="6" applyFont="1" applyFill="1" applyBorder="1" applyAlignment="1">
      <alignment horizontal="center" vertical="center"/>
    </xf>
    <xf numFmtId="0" fontId="5" fillId="0" borderId="0" xfId="2" applyFont="1" applyFill="1" applyAlignment="1">
      <alignment horizontal="center"/>
    </xf>
    <xf numFmtId="41" fontId="17" fillId="0" borderId="31" xfId="10" applyFont="1" applyFill="1" applyBorder="1" applyAlignment="1">
      <alignment horizontal="center" vertical="center"/>
    </xf>
    <xf numFmtId="41" fontId="5" fillId="0" borderId="12" xfId="10" applyFont="1" applyFill="1" applyBorder="1" applyAlignment="1">
      <alignment horizontal="center" vertical="center" shrinkToFit="1"/>
    </xf>
    <xf numFmtId="176" fontId="5" fillId="0" borderId="12" xfId="10" applyNumberFormat="1" applyFont="1" applyFill="1" applyBorder="1" applyAlignment="1">
      <alignment horizontal="right" vertical="center"/>
    </xf>
    <xf numFmtId="41" fontId="5" fillId="0" borderId="12" xfId="10" applyFont="1" applyFill="1" applyBorder="1" applyAlignment="1">
      <alignment horizontal="center" vertical="center"/>
    </xf>
    <xf numFmtId="41" fontId="5" fillId="0" borderId="12" xfId="10" applyFont="1" applyFill="1" applyBorder="1" applyAlignment="1">
      <alignment horizontal="right" vertical="center"/>
    </xf>
    <xf numFmtId="41" fontId="5" fillId="0" borderId="18" xfId="10" applyFont="1" applyFill="1" applyBorder="1" applyAlignment="1">
      <alignment horizontal="center" vertical="center"/>
    </xf>
    <xf numFmtId="41" fontId="5" fillId="0" borderId="18" xfId="10" applyFont="1" applyFill="1" applyBorder="1" applyAlignment="1">
      <alignment horizontal="right" vertical="center"/>
    </xf>
    <xf numFmtId="41" fontId="5" fillId="0" borderId="27" xfId="10" applyFont="1" applyFill="1" applyBorder="1" applyAlignment="1">
      <alignment horizontal="right" vertical="center"/>
    </xf>
    <xf numFmtId="41" fontId="17" fillId="0" borderId="27" xfId="10" applyFont="1" applyFill="1" applyBorder="1" applyAlignment="1">
      <alignment horizontal="center" vertical="center"/>
    </xf>
    <xf numFmtId="41" fontId="5" fillId="0" borderId="82" xfId="10" applyFont="1" applyFill="1" applyBorder="1" applyAlignment="1">
      <alignment horizontal="center" vertical="center"/>
    </xf>
    <xf numFmtId="41" fontId="5" fillId="0" borderId="12" xfId="6" quotePrefix="1" applyFont="1" applyBorder="1" applyAlignment="1">
      <alignment horizontal="left" vertical="center" shrinkToFit="1"/>
    </xf>
    <xf numFmtId="41" fontId="5" fillId="0" borderId="82" xfId="10" applyFont="1" applyFill="1" applyBorder="1" applyAlignment="1">
      <alignment horizontal="center" vertical="center" shrinkToFit="1"/>
    </xf>
    <xf numFmtId="41" fontId="5" fillId="0" borderId="27" xfId="10" applyFont="1" applyFill="1" applyBorder="1" applyAlignment="1">
      <alignment horizontal="center" vertical="center"/>
    </xf>
    <xf numFmtId="41" fontId="5" fillId="0" borderId="82" xfId="6" applyFont="1" applyBorder="1" applyAlignment="1">
      <alignment horizontal="center" vertical="center" shrinkToFit="1"/>
    </xf>
    <xf numFmtId="41" fontId="5" fillId="0" borderId="29" xfId="10" applyFont="1" applyFill="1" applyBorder="1" applyAlignment="1">
      <alignment horizontal="center" vertical="center"/>
    </xf>
    <xf numFmtId="0" fontId="47" fillId="0" borderId="0" xfId="2" applyFont="1" applyFill="1"/>
    <xf numFmtId="191" fontId="5" fillId="0" borderId="12" xfId="10" applyNumberFormat="1" applyFont="1" applyFill="1" applyBorder="1" applyAlignment="1">
      <alignment horizontal="right" vertical="center"/>
    </xf>
    <xf numFmtId="41" fontId="17" fillId="0" borderId="12" xfId="10" applyFont="1" applyFill="1" applyBorder="1" applyAlignment="1">
      <alignment horizontal="center" vertical="center"/>
    </xf>
    <xf numFmtId="41" fontId="5" fillId="0" borderId="82" xfId="10" quotePrefix="1" applyFont="1" applyFill="1" applyBorder="1" applyAlignment="1">
      <alignment horizontal="left" vertical="center" shrinkToFit="1"/>
    </xf>
    <xf numFmtId="41" fontId="5" fillId="0" borderId="12" xfId="10" quotePrefix="1" applyFont="1" applyFill="1" applyBorder="1" applyAlignment="1">
      <alignment horizontal="center" vertical="center"/>
    </xf>
    <xf numFmtId="41" fontId="5" fillId="0" borderId="13" xfId="10" applyFont="1" applyFill="1" applyBorder="1" applyAlignment="1">
      <alignment horizontal="center" vertical="center"/>
    </xf>
    <xf numFmtId="0" fontId="35" fillId="0" borderId="0" xfId="2" applyFont="1" applyFill="1"/>
    <xf numFmtId="41" fontId="5" fillId="0" borderId="12" xfId="6" applyFont="1" applyBorder="1" applyAlignment="1">
      <alignment horizontal="center" vertical="center" shrinkToFit="1"/>
    </xf>
    <xf numFmtId="41" fontId="5" fillId="0" borderId="82" xfId="6" applyFont="1" applyBorder="1" applyAlignment="1">
      <alignment horizontal="center" vertical="center"/>
    </xf>
    <xf numFmtId="41" fontId="5" fillId="0" borderId="13" xfId="6" applyFont="1" applyBorder="1" applyAlignment="1">
      <alignment horizontal="center" vertical="center"/>
    </xf>
    <xf numFmtId="0" fontId="5" fillId="0" borderId="12" xfId="9" applyFont="1" applyFill="1" applyBorder="1" applyAlignment="1">
      <alignment horizontal="center" vertical="center"/>
    </xf>
    <xf numFmtId="191" fontId="5" fillId="0" borderId="12" xfId="9" applyNumberFormat="1" applyFont="1" applyFill="1" applyBorder="1" applyAlignment="1">
      <alignment horizontal="right" vertical="center"/>
    </xf>
    <xf numFmtId="41" fontId="5" fillId="9" borderId="69" xfId="10" applyFont="1" applyFill="1" applyBorder="1" applyAlignment="1">
      <alignment horizontal="center" vertical="center"/>
    </xf>
    <xf numFmtId="176" fontId="5" fillId="9" borderId="69" xfId="10" applyNumberFormat="1" applyFont="1" applyFill="1" applyBorder="1" applyAlignment="1">
      <alignment horizontal="right" vertical="center"/>
    </xf>
    <xf numFmtId="41" fontId="5" fillId="9" borderId="69" xfId="10" applyFont="1" applyFill="1" applyBorder="1" applyAlignment="1">
      <alignment horizontal="right" vertical="center"/>
    </xf>
    <xf numFmtId="41" fontId="5" fillId="0" borderId="12" xfId="6" quotePrefix="1" applyFont="1" applyBorder="1" applyAlignment="1">
      <alignment horizontal="center" vertical="center"/>
    </xf>
    <xf numFmtId="41" fontId="5" fillId="0" borderId="82" xfId="10" quotePrefix="1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41" fontId="44" fillId="0" borderId="12" xfId="6" applyFont="1" applyBorder="1" applyAlignment="1">
      <alignment horizontal="center" vertical="center" shrinkToFit="1"/>
    </xf>
    <xf numFmtId="41" fontId="48" fillId="0" borderId="31" xfId="10" applyFont="1" applyFill="1" applyBorder="1" applyAlignment="1">
      <alignment horizontal="center" vertical="center"/>
    </xf>
    <xf numFmtId="41" fontId="31" fillId="0" borderId="12" xfId="10" applyFont="1" applyFill="1" applyBorder="1" applyAlignment="1">
      <alignment horizontal="center" vertical="center"/>
    </xf>
    <xf numFmtId="41" fontId="5" fillId="10" borderId="69" xfId="10" applyFont="1" applyFill="1" applyBorder="1" applyAlignment="1">
      <alignment horizontal="center" vertical="center" shrinkToFit="1"/>
    </xf>
    <xf numFmtId="176" fontId="5" fillId="10" borderId="69" xfId="10" applyNumberFormat="1" applyFont="1" applyFill="1" applyBorder="1" applyAlignment="1">
      <alignment horizontal="right" vertical="center"/>
    </xf>
    <xf numFmtId="41" fontId="48" fillId="0" borderId="12" xfId="10" applyFont="1" applyFill="1" applyBorder="1" applyAlignment="1">
      <alignment horizontal="center" vertical="center"/>
    </xf>
    <xf numFmtId="41" fontId="19" fillId="0" borderId="31" xfId="10" applyFont="1" applyFill="1" applyBorder="1" applyAlignment="1">
      <alignment horizontal="center" vertical="center"/>
    </xf>
    <xf numFmtId="41" fontId="19" fillId="0" borderId="12" xfId="10" applyFont="1" applyFill="1" applyBorder="1" applyAlignment="1">
      <alignment horizontal="center" vertical="center"/>
    </xf>
    <xf numFmtId="0" fontId="5" fillId="0" borderId="82" xfId="9" applyFont="1" applyFill="1" applyBorder="1" applyAlignment="1">
      <alignment horizontal="center" vertical="center"/>
    </xf>
    <xf numFmtId="41" fontId="5" fillId="9" borderId="71" xfId="10" applyFont="1" applyFill="1" applyBorder="1" applyAlignment="1">
      <alignment horizontal="center" vertical="center" shrinkToFit="1"/>
    </xf>
    <xf numFmtId="0" fontId="19" fillId="0" borderId="12" xfId="9" applyFont="1" applyFill="1" applyBorder="1"/>
    <xf numFmtId="41" fontId="5" fillId="9" borderId="71" xfId="10" applyFont="1" applyFill="1" applyBorder="1" applyAlignment="1">
      <alignment horizontal="center" vertical="center"/>
    </xf>
    <xf numFmtId="176" fontId="5" fillId="0" borderId="15" xfId="10" applyNumberFormat="1" applyFont="1" applyFill="1" applyBorder="1" applyAlignment="1">
      <alignment horizontal="right" vertical="center"/>
    </xf>
    <xf numFmtId="191" fontId="5" fillId="0" borderId="12" xfId="2" applyNumberFormat="1" applyFont="1" applyFill="1" applyBorder="1" applyAlignment="1">
      <alignment horizontal="right" vertical="center"/>
    </xf>
    <xf numFmtId="0" fontId="5" fillId="0" borderId="12" xfId="2" applyFont="1" applyFill="1" applyBorder="1" applyAlignment="1">
      <alignment horizontal="right" vertical="center"/>
    </xf>
    <xf numFmtId="41" fontId="5" fillId="0" borderId="12" xfId="10" applyFont="1" applyBorder="1" applyAlignment="1">
      <alignment horizontal="center" vertical="center"/>
    </xf>
    <xf numFmtId="0" fontId="5" fillId="0" borderId="12" xfId="9" applyFont="1" applyFill="1" applyBorder="1" applyAlignment="1">
      <alignment horizontal="right" vertical="center"/>
    </xf>
    <xf numFmtId="41" fontId="5" fillId="0" borderId="82" xfId="6" quotePrefix="1" applyFont="1" applyBorder="1" applyAlignment="1">
      <alignment horizontal="center" vertical="center"/>
    </xf>
    <xf numFmtId="41" fontId="5" fillId="0" borderId="15" xfId="10" applyFont="1" applyFill="1" applyBorder="1" applyAlignment="1">
      <alignment horizontal="center" vertical="center"/>
    </xf>
    <xf numFmtId="0" fontId="5" fillId="0" borderId="15" xfId="9" applyFont="1" applyFill="1" applyBorder="1" applyAlignment="1">
      <alignment horizontal="center" vertical="center"/>
    </xf>
    <xf numFmtId="0" fontId="5" fillId="0" borderId="15" xfId="9" applyFont="1" applyFill="1" applyBorder="1" applyAlignment="1">
      <alignment horizontal="right" vertical="center"/>
    </xf>
    <xf numFmtId="41" fontId="5" fillId="9" borderId="69" xfId="10" applyFont="1" applyFill="1" applyBorder="1" applyAlignment="1">
      <alignment horizontal="center" vertical="center" shrinkToFit="1"/>
    </xf>
    <xf numFmtId="41" fontId="29" fillId="0" borderId="12" xfId="10" applyFont="1" applyFill="1" applyBorder="1" applyAlignment="1">
      <alignment horizontal="center" vertical="center"/>
    </xf>
    <xf numFmtId="41" fontId="29" fillId="0" borderId="104" xfId="10" applyFont="1" applyFill="1" applyBorder="1" applyAlignment="1">
      <alignment horizontal="center" vertical="center"/>
    </xf>
    <xf numFmtId="176" fontId="5" fillId="0" borderId="12" xfId="9" applyNumberFormat="1" applyFont="1" applyFill="1" applyBorder="1" applyAlignment="1">
      <alignment horizontal="right" vertical="center"/>
    </xf>
    <xf numFmtId="41" fontId="5" fillId="0" borderId="12" xfId="6" applyFont="1" applyFill="1" applyBorder="1" applyAlignment="1">
      <alignment horizontal="center" vertical="center"/>
    </xf>
    <xf numFmtId="0" fontId="49" fillId="0" borderId="12" xfId="9" applyFont="1" applyFill="1" applyBorder="1" applyAlignment="1">
      <alignment horizontal="center" vertical="center"/>
    </xf>
    <xf numFmtId="0" fontId="49" fillId="0" borderId="12" xfId="9" applyFont="1" applyFill="1" applyBorder="1" applyAlignment="1">
      <alignment horizontal="right" vertical="center"/>
    </xf>
    <xf numFmtId="0" fontId="49" fillId="0" borderId="12" xfId="9" applyFont="1" applyFill="1" applyBorder="1" applyAlignment="1">
      <alignment horizontal="center" vertical="center" shrinkToFit="1"/>
    </xf>
    <xf numFmtId="41" fontId="49" fillId="0" borderId="12" xfId="9" applyNumberFormat="1" applyFont="1" applyFill="1" applyBorder="1" applyAlignment="1">
      <alignment horizontal="right" vertical="center"/>
    </xf>
    <xf numFmtId="0" fontId="29" fillId="0" borderId="82" xfId="9" applyFont="1" applyFill="1" applyBorder="1" applyAlignment="1">
      <alignment horizontal="center" vertical="center"/>
    </xf>
    <xf numFmtId="41" fontId="29" fillId="0" borderId="82" xfId="10" applyFont="1" applyFill="1" applyBorder="1" applyAlignment="1">
      <alignment horizontal="center" vertical="center"/>
    </xf>
    <xf numFmtId="41" fontId="29" fillId="0" borderId="13" xfId="10" applyFont="1" applyFill="1" applyBorder="1" applyAlignment="1">
      <alignment horizontal="center" vertical="center"/>
    </xf>
    <xf numFmtId="41" fontId="17" fillId="0" borderId="30" xfId="10" applyFont="1" applyFill="1" applyBorder="1" applyAlignment="1">
      <alignment horizontal="center" vertical="center"/>
    </xf>
    <xf numFmtId="41" fontId="5" fillId="9" borderId="64" xfId="10" applyFont="1" applyFill="1" applyBorder="1" applyAlignment="1">
      <alignment horizontal="center" vertical="center"/>
    </xf>
    <xf numFmtId="41" fontId="5" fillId="9" borderId="64" xfId="10" applyFont="1" applyFill="1" applyBorder="1" applyAlignment="1">
      <alignment horizontal="right" vertical="center"/>
    </xf>
    <xf numFmtId="41" fontId="5" fillId="0" borderId="10" xfId="10" applyFont="1" applyFill="1" applyBorder="1" applyAlignment="1">
      <alignment horizontal="center" vertical="center"/>
    </xf>
    <xf numFmtId="41" fontId="5" fillId="0" borderId="10" xfId="10" applyFont="1" applyFill="1" applyBorder="1" applyAlignment="1">
      <alignment horizontal="right" vertical="center"/>
    </xf>
    <xf numFmtId="176" fontId="5" fillId="9" borderId="64" xfId="10" applyNumberFormat="1" applyFont="1" applyFill="1" applyBorder="1" applyAlignment="1">
      <alignment horizontal="right" vertical="center"/>
    </xf>
    <xf numFmtId="41" fontId="17" fillId="0" borderId="10" xfId="10" applyFont="1" applyFill="1" applyBorder="1" applyAlignment="1">
      <alignment horizontal="center" vertical="center"/>
    </xf>
    <xf numFmtId="41" fontId="5" fillId="9" borderId="66" xfId="10" applyFont="1" applyFill="1" applyBorder="1" applyAlignment="1">
      <alignment horizontal="center" vertical="center"/>
    </xf>
    <xf numFmtId="0" fontId="5" fillId="0" borderId="10" xfId="9" applyFont="1" applyFill="1" applyBorder="1" applyAlignment="1">
      <alignment horizontal="center" vertical="center"/>
    </xf>
    <xf numFmtId="41" fontId="5" fillId="9" borderId="65" xfId="10" applyFont="1" applyFill="1" applyBorder="1" applyAlignment="1">
      <alignment horizontal="center" vertical="center"/>
    </xf>
    <xf numFmtId="41" fontId="5" fillId="0" borderId="0" xfId="10" applyFont="1" applyFill="1" applyBorder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176" fontId="5" fillId="0" borderId="41" xfId="2" applyNumberFormat="1" applyFont="1" applyFill="1" applyBorder="1" applyAlignment="1">
      <alignment horizontal="center" vertical="center"/>
    </xf>
    <xf numFmtId="41" fontId="5" fillId="0" borderId="41" xfId="10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41" fontId="5" fillId="0" borderId="0" xfId="2" applyNumberFormat="1" applyFont="1" applyFill="1" applyBorder="1" applyAlignment="1">
      <alignment horizontal="center" vertical="center"/>
    </xf>
    <xf numFmtId="0" fontId="5" fillId="0" borderId="0" xfId="2" applyFont="1" applyFill="1"/>
    <xf numFmtId="41" fontId="5" fillId="0" borderId="105" xfId="10" applyFont="1" applyFill="1" applyBorder="1" applyAlignment="1">
      <alignment horizontal="center" vertical="center"/>
    </xf>
    <xf numFmtId="0" fontId="5" fillId="0" borderId="105" xfId="9" applyFont="1" applyBorder="1" applyAlignment="1">
      <alignment horizontal="center" vertical="center"/>
    </xf>
    <xf numFmtId="0" fontId="5" fillId="0" borderId="0" xfId="9" applyFont="1" applyFill="1" applyAlignment="1">
      <alignment horizontal="center" vertical="center"/>
    </xf>
    <xf numFmtId="0" fontId="5" fillId="0" borderId="105" xfId="9" applyFont="1" applyFill="1" applyBorder="1" applyAlignment="1">
      <alignment horizontal="center" vertical="center"/>
    </xf>
    <xf numFmtId="0" fontId="5" fillId="0" borderId="0" xfId="9" applyFont="1" applyFill="1" applyBorder="1"/>
    <xf numFmtId="0" fontId="5" fillId="0" borderId="0" xfId="9" applyFont="1" applyFill="1" applyBorder="1" applyAlignment="1">
      <alignment horizontal="center" vertical="center"/>
    </xf>
    <xf numFmtId="0" fontId="47" fillId="0" borderId="0" xfId="2" applyFont="1" applyFill="1" applyBorder="1"/>
    <xf numFmtId="41" fontId="19" fillId="11" borderId="61" xfId="10" applyFont="1" applyFill="1" applyBorder="1" applyAlignment="1">
      <alignment horizontal="center" vertical="center" shrinkToFit="1"/>
    </xf>
    <xf numFmtId="41" fontId="17" fillId="11" borderId="43" xfId="10" applyFont="1" applyFill="1" applyBorder="1" applyAlignment="1">
      <alignment horizontal="center" vertical="center" shrinkToFit="1"/>
    </xf>
    <xf numFmtId="41" fontId="17" fillId="11" borderId="68" xfId="10" applyFont="1" applyFill="1" applyBorder="1" applyAlignment="1">
      <alignment horizontal="center" vertical="center" shrinkToFit="1"/>
    </xf>
    <xf numFmtId="41" fontId="17" fillId="11" borderId="69" xfId="10" applyFont="1" applyFill="1" applyBorder="1" applyAlignment="1">
      <alignment horizontal="center" vertical="center"/>
    </xf>
    <xf numFmtId="41" fontId="17" fillId="11" borderId="79" xfId="10" applyFont="1" applyFill="1" applyBorder="1" applyAlignment="1">
      <alignment horizontal="center" vertical="center"/>
    </xf>
    <xf numFmtId="41" fontId="19" fillId="11" borderId="70" xfId="10" applyFont="1" applyFill="1" applyBorder="1" applyAlignment="1">
      <alignment horizontal="center" vertical="center" shrinkToFit="1"/>
    </xf>
    <xf numFmtId="41" fontId="19" fillId="11" borderId="79" xfId="10" applyFont="1" applyFill="1" applyBorder="1" applyAlignment="1">
      <alignment horizontal="center" vertical="center"/>
    </xf>
    <xf numFmtId="41" fontId="17" fillId="11" borderId="90" xfId="10" applyFont="1" applyFill="1" applyBorder="1" applyAlignment="1">
      <alignment horizontal="center" vertical="center" shrinkToFit="1"/>
    </xf>
    <xf numFmtId="41" fontId="5" fillId="0" borderId="68" xfId="10" applyFont="1" applyFill="1" applyBorder="1" applyAlignment="1">
      <alignment horizontal="center" vertical="center"/>
    </xf>
    <xf numFmtId="41" fontId="5" fillId="0" borderId="69" xfId="10" applyFont="1" applyFill="1" applyBorder="1" applyAlignment="1">
      <alignment horizontal="center" vertical="center"/>
    </xf>
    <xf numFmtId="176" fontId="5" fillId="0" borderId="69" xfId="10" applyNumberFormat="1" applyFont="1" applyFill="1" applyBorder="1" applyAlignment="1">
      <alignment horizontal="right" vertical="center"/>
    </xf>
    <xf numFmtId="41" fontId="5" fillId="0" borderId="79" xfId="10" applyFont="1" applyFill="1" applyBorder="1" applyAlignment="1">
      <alignment horizontal="center" vertical="center"/>
    </xf>
    <xf numFmtId="176" fontId="5" fillId="0" borderId="67" xfId="10" applyNumberFormat="1" applyFont="1" applyFill="1" applyBorder="1" applyAlignment="1">
      <alignment vertical="center"/>
    </xf>
    <xf numFmtId="176" fontId="5" fillId="0" borderId="69" xfId="10" applyNumberFormat="1" applyFont="1" applyFill="1" applyBorder="1" applyAlignment="1">
      <alignment vertical="center"/>
    </xf>
    <xf numFmtId="41" fontId="5" fillId="0" borderId="79" xfId="10" applyFont="1" applyFill="1" applyBorder="1" applyAlignment="1">
      <alignment vertical="center"/>
    </xf>
    <xf numFmtId="41" fontId="20" fillId="0" borderId="70" xfId="10" applyFont="1" applyFill="1" applyBorder="1" applyAlignment="1">
      <alignment horizontal="center" vertical="center"/>
    </xf>
    <xf numFmtId="176" fontId="5" fillId="0" borderId="69" xfId="10" applyNumberFormat="1" applyFont="1" applyFill="1" applyBorder="1" applyAlignment="1">
      <alignment horizontal="center" vertical="center"/>
    </xf>
    <xf numFmtId="41" fontId="20" fillId="0" borderId="79" xfId="10" applyFont="1" applyFill="1" applyBorder="1" applyAlignment="1">
      <alignment horizontal="center" vertical="center"/>
    </xf>
    <xf numFmtId="41" fontId="20" fillId="0" borderId="102" xfId="10" applyFont="1" applyFill="1" applyBorder="1" applyAlignment="1">
      <alignment horizontal="center" vertical="center"/>
    </xf>
    <xf numFmtId="41" fontId="5" fillId="0" borderId="104" xfId="10" applyFont="1" applyFill="1" applyBorder="1" applyAlignment="1">
      <alignment horizontal="center" vertical="center"/>
    </xf>
    <xf numFmtId="192" fontId="5" fillId="0" borderId="30" xfId="2" applyNumberFormat="1" applyFont="1" applyFill="1" applyBorder="1" applyAlignment="1">
      <alignment vertical="center"/>
    </xf>
    <xf numFmtId="192" fontId="5" fillId="0" borderId="10" xfId="2" applyNumberFormat="1" applyFont="1" applyFill="1" applyBorder="1" applyAlignment="1">
      <alignment vertical="center"/>
    </xf>
    <xf numFmtId="0" fontId="47" fillId="0" borderId="0" xfId="2" applyFont="1" applyFill="1" applyAlignment="1">
      <alignment vertical="center"/>
    </xf>
    <xf numFmtId="192" fontId="5" fillId="0" borderId="81" xfId="2" applyNumberFormat="1" applyFont="1" applyFill="1" applyBorder="1" applyAlignment="1">
      <alignment vertical="center"/>
    </xf>
    <xf numFmtId="192" fontId="20" fillId="0" borderId="65" xfId="2" applyNumberFormat="1" applyFont="1" applyFill="1" applyBorder="1" applyAlignment="1">
      <alignment vertical="center"/>
    </xf>
    <xf numFmtId="192" fontId="20" fillId="0" borderId="93" xfId="2" applyNumberFormat="1" applyFont="1" applyFill="1" applyBorder="1" applyAlignment="1">
      <alignment vertical="center"/>
    </xf>
    <xf numFmtId="192" fontId="20" fillId="0" borderId="46" xfId="2" applyNumberFormat="1" applyFont="1" applyFill="1" applyBorder="1" applyAlignment="1">
      <alignment vertical="center"/>
    </xf>
    <xf numFmtId="41" fontId="5" fillId="0" borderId="0" xfId="10" applyFont="1" applyFill="1" applyBorder="1" applyAlignment="1">
      <alignment horizontal="left" vertical="center" wrapText="1"/>
    </xf>
    <xf numFmtId="41" fontId="5" fillId="0" borderId="0" xfId="10" applyFont="1" applyAlignment="1">
      <alignment horizontal="left" vertical="center"/>
    </xf>
    <xf numFmtId="41" fontId="5" fillId="0" borderId="0" xfId="10" applyFont="1" applyFill="1" applyAlignment="1">
      <alignment horizontal="center" vertical="center"/>
    </xf>
    <xf numFmtId="41" fontId="5" fillId="0" borderId="0" xfId="6" applyFont="1" applyFill="1" applyBorder="1" applyAlignment="1">
      <alignment horizontal="center" vertical="center"/>
    </xf>
    <xf numFmtId="41" fontId="5" fillId="0" borderId="0" xfId="10" applyFont="1" applyBorder="1" applyAlignment="1">
      <alignment horizontal="center" vertical="center"/>
    </xf>
    <xf numFmtId="41" fontId="44" fillId="0" borderId="0" xfId="10" applyFont="1" applyFill="1"/>
    <xf numFmtId="41" fontId="44" fillId="0" borderId="0" xfId="10" applyFont="1" applyAlignment="1">
      <alignment horizontal="left" vertical="center"/>
    </xf>
    <xf numFmtId="41" fontId="44" fillId="0" borderId="0" xfId="10" applyFont="1" applyFill="1" applyBorder="1" applyAlignment="1">
      <alignment horizontal="center" vertical="center" wrapText="1"/>
    </xf>
    <xf numFmtId="41" fontId="44" fillId="0" borderId="0" xfId="10" applyFont="1" applyFill="1" applyBorder="1" applyAlignment="1">
      <alignment vertical="top"/>
    </xf>
    <xf numFmtId="41" fontId="44" fillId="0" borderId="0" xfId="10" quotePrefix="1" applyFont="1" applyFill="1" applyBorder="1" applyAlignment="1">
      <alignment vertical="center"/>
    </xf>
    <xf numFmtId="41" fontId="44" fillId="0" borderId="0" xfId="10" applyFont="1" applyFill="1" applyBorder="1" applyAlignment="1">
      <alignment vertical="center"/>
    </xf>
    <xf numFmtId="41" fontId="44" fillId="0" borderId="0" xfId="10" applyFont="1" applyFill="1" applyAlignment="1">
      <alignment horizontal="center"/>
    </xf>
    <xf numFmtId="41" fontId="44" fillId="0" borderId="0" xfId="10" applyFont="1" applyFill="1" applyAlignment="1">
      <alignment vertical="center"/>
    </xf>
    <xf numFmtId="41" fontId="50" fillId="0" borderId="0" xfId="10" applyFont="1" applyFill="1" applyBorder="1" applyAlignment="1">
      <alignment vertical="center"/>
    </xf>
    <xf numFmtId="41" fontId="5" fillId="0" borderId="0" xfId="10" applyFont="1" applyAlignment="1">
      <alignment horizontal="left"/>
    </xf>
    <xf numFmtId="0" fontId="16" fillId="0" borderId="0" xfId="2" applyFont="1" applyFill="1"/>
    <xf numFmtId="176" fontId="16" fillId="0" borderId="0" xfId="2" applyNumberFormat="1" applyFont="1" applyFill="1"/>
    <xf numFmtId="176" fontId="17" fillId="0" borderId="0" xfId="2" applyNumberFormat="1" applyFont="1" applyFill="1"/>
    <xf numFmtId="41" fontId="44" fillId="0" borderId="0" xfId="6" applyFont="1" applyFill="1"/>
    <xf numFmtId="0" fontId="5" fillId="0" borderId="0" xfId="2" applyFont="1" applyFill="1" applyBorder="1" applyAlignment="1">
      <alignment horizontal="center" vertical="center" wrapText="1"/>
    </xf>
    <xf numFmtId="176" fontId="5" fillId="0" borderId="0" xfId="2" quotePrefix="1" applyNumberFormat="1" applyFont="1" applyFill="1" applyBorder="1" applyAlignment="1">
      <alignment vertical="center"/>
    </xf>
    <xf numFmtId="176" fontId="5" fillId="0" borderId="0" xfId="2" applyNumberFormat="1" applyFont="1" applyFill="1" applyBorder="1" applyAlignment="1">
      <alignment vertical="center"/>
    </xf>
    <xf numFmtId="41" fontId="44" fillId="0" borderId="0" xfId="10" applyFont="1" applyFill="1" applyBorder="1"/>
    <xf numFmtId="0" fontId="44" fillId="0" borderId="0" xfId="2" applyFont="1" applyFill="1" applyBorder="1"/>
    <xf numFmtId="176" fontId="44" fillId="0" borderId="0" xfId="2" applyNumberFormat="1" applyFont="1" applyFill="1"/>
    <xf numFmtId="176" fontId="20" fillId="0" borderId="0" xfId="2" applyNumberFormat="1" applyFont="1" applyFill="1" applyBorder="1" applyAlignment="1">
      <alignment vertical="center"/>
    </xf>
    <xf numFmtId="41" fontId="16" fillId="0" borderId="0" xfId="2" applyNumberFormat="1" applyFont="1" applyFill="1"/>
    <xf numFmtId="0" fontId="16" fillId="0" borderId="0" xfId="2" applyFont="1" applyFill="1" applyBorder="1"/>
    <xf numFmtId="0" fontId="44" fillId="0" borderId="0" xfId="2" applyFont="1" applyFill="1"/>
    <xf numFmtId="41" fontId="8" fillId="0" borderId="0" xfId="2" applyNumberFormat="1" applyFont="1" applyFill="1"/>
    <xf numFmtId="0" fontId="8" fillId="0" borderId="0" xfId="2" applyFont="1" applyFill="1" applyBorder="1"/>
    <xf numFmtId="176" fontId="51" fillId="0" borderId="0" xfId="2" applyNumberFormat="1" applyFont="1" applyFill="1" applyBorder="1" applyAlignment="1">
      <alignment vertical="center"/>
    </xf>
    <xf numFmtId="176" fontId="5" fillId="0" borderId="0" xfId="2" applyNumberFormat="1" applyFont="1" applyFill="1"/>
    <xf numFmtId="193" fontId="21" fillId="0" borderId="0" xfId="2" applyNumberFormat="1" applyFont="1" applyFill="1"/>
    <xf numFmtId="176" fontId="44" fillId="0" borderId="0" xfId="2" applyNumberFormat="1" applyFont="1" applyFill="1" applyBorder="1"/>
    <xf numFmtId="194" fontId="44" fillId="0" borderId="0" xfId="2" applyNumberFormat="1" applyFont="1" applyFill="1"/>
    <xf numFmtId="0" fontId="5" fillId="0" borderId="0" xfId="2" applyFont="1" applyFill="1" applyBorder="1"/>
    <xf numFmtId="0" fontId="5" fillId="0" borderId="0" xfId="2" applyFont="1" applyFill="1" applyBorder="1" applyAlignment="1">
      <alignment vertical="center"/>
    </xf>
    <xf numFmtId="2" fontId="5" fillId="0" borderId="0" xfId="2" applyNumberFormat="1" applyFont="1" applyFill="1" applyBorder="1"/>
    <xf numFmtId="2" fontId="5" fillId="0" borderId="0" xfId="2" applyNumberFormat="1" applyFont="1" applyFill="1"/>
    <xf numFmtId="190" fontId="5" fillId="0" borderId="0" xfId="2" applyNumberFormat="1" applyFont="1" applyFill="1"/>
    <xf numFmtId="0" fontId="15" fillId="0" borderId="0" xfId="2" applyFont="1"/>
    <xf numFmtId="0" fontId="52" fillId="0" borderId="0" xfId="2" applyFont="1" applyAlignment="1" applyProtection="1">
      <alignment vertical="center"/>
      <protection locked="0"/>
    </xf>
    <xf numFmtId="0" fontId="16" fillId="0" borderId="0" xfId="2" applyNumberFormat="1" applyFont="1" applyAlignment="1">
      <alignment horizontal="left" vertical="center"/>
    </xf>
    <xf numFmtId="0" fontId="21" fillId="0" borderId="0" xfId="2" applyNumberFormat="1" applyFont="1" applyAlignment="1">
      <alignment horizontal="center" vertical="center"/>
    </xf>
    <xf numFmtId="0" fontId="21" fillId="0" borderId="0" xfId="2" applyFont="1" applyAlignment="1">
      <alignment horizontal="right" vertical="top"/>
    </xf>
    <xf numFmtId="0" fontId="5" fillId="0" borderId="74" xfId="2" applyFont="1" applyBorder="1" applyAlignment="1">
      <alignment horizontal="centerContinuous" vertical="center"/>
    </xf>
    <xf numFmtId="0" fontId="5" fillId="0" borderId="41" xfId="2" applyFont="1" applyBorder="1" applyAlignment="1">
      <alignment horizontal="center" vertical="center"/>
    </xf>
    <xf numFmtId="0" fontId="5" fillId="0" borderId="41" xfId="2" applyFont="1" applyBorder="1" applyAlignment="1">
      <alignment horizontal="centerContinuous" vertical="center"/>
    </xf>
    <xf numFmtId="0" fontId="5" fillId="0" borderId="97" xfId="2" applyFont="1" applyBorder="1" applyAlignment="1">
      <alignment horizontal="centerContinuous" vertical="center"/>
    </xf>
    <xf numFmtId="0" fontId="21" fillId="0" borderId="0" xfId="2" applyFont="1" applyAlignment="1">
      <alignment horizontal="center" vertical="center"/>
    </xf>
    <xf numFmtId="0" fontId="5" fillId="0" borderId="66" xfId="2" applyFont="1" applyBorder="1" applyAlignment="1">
      <alignment horizontal="center" vertical="center" wrapText="1"/>
    </xf>
    <xf numFmtId="0" fontId="5" fillId="0" borderId="65" xfId="2" applyFont="1" applyBorder="1" applyAlignment="1">
      <alignment horizontal="center" vertical="center"/>
    </xf>
    <xf numFmtId="0" fontId="5" fillId="0" borderId="66" xfId="2" applyFont="1" applyBorder="1" applyAlignment="1">
      <alignment horizontal="center" vertical="center"/>
    </xf>
    <xf numFmtId="0" fontId="5" fillId="0" borderId="81" xfId="2" applyFont="1" applyBorder="1" applyAlignment="1">
      <alignment horizontal="center" vertical="center"/>
    </xf>
    <xf numFmtId="0" fontId="5" fillId="0" borderId="63" xfId="2" applyFont="1" applyBorder="1" applyAlignment="1">
      <alignment horizontal="center" vertical="center" wrapText="1"/>
    </xf>
    <xf numFmtId="0" fontId="5" fillId="0" borderId="106" xfId="2" applyFont="1" applyBorder="1" applyAlignment="1">
      <alignment horizontal="center" vertical="center"/>
    </xf>
    <xf numFmtId="0" fontId="5" fillId="0" borderId="103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176" fontId="5" fillId="0" borderId="31" xfId="10" applyNumberFormat="1" applyFont="1" applyBorder="1" applyAlignment="1">
      <alignment horizontal="right" vertical="center"/>
    </xf>
    <xf numFmtId="176" fontId="5" fillId="0" borderId="12" xfId="10" applyNumberFormat="1" applyFont="1" applyBorder="1" applyAlignment="1">
      <alignment horizontal="right" vertical="center"/>
    </xf>
    <xf numFmtId="41" fontId="5" fillId="0" borderId="12" xfId="10" applyNumberFormat="1" applyFont="1" applyBorder="1" applyAlignment="1">
      <alignment horizontal="right" vertical="center"/>
    </xf>
    <xf numFmtId="176" fontId="5" fillId="0" borderId="13" xfId="10" applyNumberFormat="1" applyFont="1" applyBorder="1" applyAlignment="1">
      <alignment horizontal="right" vertical="center"/>
    </xf>
    <xf numFmtId="176" fontId="5" fillId="0" borderId="89" xfId="10" applyNumberFormat="1" applyFont="1" applyBorder="1" applyAlignment="1">
      <alignment horizontal="right" vertical="center"/>
    </xf>
    <xf numFmtId="0" fontId="5" fillId="0" borderId="85" xfId="2" quotePrefix="1" applyNumberFormat="1" applyFont="1" applyBorder="1" applyAlignment="1">
      <alignment horizontal="center" vertical="center"/>
    </xf>
    <xf numFmtId="176" fontId="5" fillId="0" borderId="82" xfId="10" applyNumberFormat="1" applyFont="1" applyBorder="1" applyAlignment="1">
      <alignment horizontal="right" vertical="center"/>
    </xf>
    <xf numFmtId="41" fontId="5" fillId="0" borderId="27" xfId="10" applyNumberFormat="1" applyFont="1" applyBorder="1" applyAlignment="1">
      <alignment horizontal="right" vertical="center"/>
    </xf>
    <xf numFmtId="176" fontId="5" fillId="0" borderId="104" xfId="10" applyNumberFormat="1" applyFont="1" applyBorder="1" applyAlignment="1">
      <alignment horizontal="right" vertical="center"/>
    </xf>
    <xf numFmtId="176" fontId="5" fillId="0" borderId="97" xfId="10" applyNumberFormat="1" applyFont="1" applyBorder="1" applyAlignment="1">
      <alignment horizontal="right" vertical="center"/>
    </xf>
    <xf numFmtId="0" fontId="5" fillId="0" borderId="0" xfId="2" applyFont="1"/>
    <xf numFmtId="0" fontId="5" fillId="0" borderId="0" xfId="2" applyFont="1" applyBorder="1"/>
    <xf numFmtId="41" fontId="5" fillId="0" borderId="12" xfId="10" applyFont="1" applyBorder="1" applyAlignment="1">
      <alignment horizontal="right" vertical="center"/>
    </xf>
    <xf numFmtId="41" fontId="5" fillId="0" borderId="13" xfId="10" applyFont="1" applyBorder="1" applyAlignment="1">
      <alignment horizontal="right" vertical="center"/>
    </xf>
    <xf numFmtId="41" fontId="5" fillId="0" borderId="31" xfId="10" applyFont="1" applyBorder="1" applyAlignment="1">
      <alignment horizontal="right" vertical="center"/>
    </xf>
    <xf numFmtId="41" fontId="31" fillId="0" borderId="12" xfId="10" applyFont="1" applyBorder="1" applyAlignment="1">
      <alignment horizontal="right" vertical="center"/>
    </xf>
    <xf numFmtId="0" fontId="5" fillId="0" borderId="85" xfId="10" applyNumberFormat="1" applyFont="1" applyBorder="1" applyAlignment="1">
      <alignment horizontal="center" vertical="center"/>
    </xf>
    <xf numFmtId="176" fontId="5" fillId="0" borderId="32" xfId="10" applyNumberFormat="1" applyFont="1" applyBorder="1" applyAlignment="1">
      <alignment horizontal="right" vertical="center"/>
    </xf>
    <xf numFmtId="41" fontId="5" fillId="0" borderId="15" xfId="10" applyFont="1" applyBorder="1" applyAlignment="1">
      <alignment horizontal="right" vertical="center"/>
    </xf>
    <xf numFmtId="41" fontId="5" fillId="0" borderId="15" xfId="10" applyNumberFormat="1" applyFont="1" applyBorder="1" applyAlignment="1">
      <alignment horizontal="right" vertical="center"/>
    </xf>
    <xf numFmtId="176" fontId="5" fillId="0" borderId="15" xfId="10" applyNumberFormat="1" applyFont="1" applyBorder="1" applyAlignment="1">
      <alignment horizontal="right" vertical="center"/>
    </xf>
    <xf numFmtId="176" fontId="5" fillId="0" borderId="16" xfId="10" applyNumberFormat="1" applyFont="1" applyBorder="1" applyAlignment="1">
      <alignment horizontal="right" vertical="center"/>
    </xf>
    <xf numFmtId="176" fontId="5" fillId="0" borderId="67" xfId="10" applyNumberFormat="1" applyFont="1" applyBorder="1" applyAlignment="1">
      <alignment horizontal="right" vertical="center"/>
    </xf>
    <xf numFmtId="176" fontId="5" fillId="0" borderId="91" xfId="10" applyNumberFormat="1" applyFont="1" applyBorder="1" applyAlignment="1">
      <alignment horizontal="right" vertical="center"/>
    </xf>
    <xf numFmtId="41" fontId="31" fillId="0" borderId="15" xfId="10" applyFont="1" applyBorder="1" applyAlignment="1">
      <alignment horizontal="right" vertical="center"/>
    </xf>
    <xf numFmtId="41" fontId="5" fillId="0" borderId="16" xfId="10" applyFont="1" applyBorder="1" applyAlignment="1">
      <alignment horizontal="right" vertical="center"/>
    </xf>
    <xf numFmtId="0" fontId="5" fillId="0" borderId="90" xfId="10" applyNumberFormat="1" applyFont="1" applyBorder="1" applyAlignment="1">
      <alignment horizontal="center" vertical="center"/>
    </xf>
    <xf numFmtId="41" fontId="5" fillId="0" borderId="32" xfId="10" applyFont="1" applyBorder="1" applyAlignment="1">
      <alignment horizontal="right" vertical="center"/>
    </xf>
    <xf numFmtId="176" fontId="5" fillId="0" borderId="107" xfId="10" applyNumberFormat="1" applyFont="1" applyBorder="1" applyAlignment="1">
      <alignment horizontal="right" vertical="center"/>
    </xf>
    <xf numFmtId="2" fontId="5" fillId="0" borderId="108" xfId="2" quotePrefix="1" applyNumberFormat="1" applyFont="1" applyBorder="1" applyAlignment="1">
      <alignment horizontal="center" vertical="center"/>
    </xf>
    <xf numFmtId="176" fontId="5" fillId="0" borderId="33" xfId="10" applyNumberFormat="1" applyFont="1" applyBorder="1" applyAlignment="1">
      <alignment horizontal="right" vertical="center"/>
    </xf>
    <xf numFmtId="41" fontId="5" fillId="0" borderId="18" xfId="10" applyFont="1" applyBorder="1" applyAlignment="1">
      <alignment horizontal="right" vertical="center"/>
    </xf>
    <xf numFmtId="41" fontId="5" fillId="0" borderId="18" xfId="10" applyNumberFormat="1" applyFont="1" applyBorder="1" applyAlignment="1">
      <alignment horizontal="right" vertical="center"/>
    </xf>
    <xf numFmtId="176" fontId="5" fillId="0" borderId="18" xfId="10" applyNumberFormat="1" applyFont="1" applyBorder="1" applyAlignment="1">
      <alignment horizontal="right" vertical="center"/>
    </xf>
    <xf numFmtId="176" fontId="5" fillId="0" borderId="19" xfId="10" applyNumberFormat="1" applyFont="1" applyBorder="1" applyAlignment="1">
      <alignment horizontal="right" vertical="center"/>
    </xf>
    <xf numFmtId="176" fontId="5" fillId="0" borderId="88" xfId="10" applyNumberFormat="1" applyFont="1" applyBorder="1" applyAlignment="1">
      <alignment horizontal="right" vertical="center"/>
    </xf>
    <xf numFmtId="176" fontId="5" fillId="0" borderId="83" xfId="10" applyNumberFormat="1" applyFont="1" applyBorder="1" applyAlignment="1">
      <alignment horizontal="right" vertical="center"/>
    </xf>
    <xf numFmtId="41" fontId="31" fillId="0" borderId="18" xfId="10" applyFont="1" applyBorder="1" applyAlignment="1">
      <alignment horizontal="right" vertical="center"/>
    </xf>
    <xf numFmtId="41" fontId="5" fillId="0" borderId="19" xfId="10" applyFont="1" applyBorder="1" applyAlignment="1">
      <alignment horizontal="right" vertical="center"/>
    </xf>
    <xf numFmtId="2" fontId="5" fillId="0" borderId="92" xfId="10" applyNumberFormat="1" applyFont="1" applyBorder="1" applyAlignment="1">
      <alignment horizontal="center" vertical="center"/>
    </xf>
    <xf numFmtId="41" fontId="5" fillId="0" borderId="33" xfId="10" applyFont="1" applyBorder="1" applyAlignment="1">
      <alignment horizontal="right" vertical="center"/>
    </xf>
    <xf numFmtId="176" fontId="5" fillId="0" borderId="109" xfId="10" applyNumberFormat="1" applyFont="1" applyBorder="1" applyAlignment="1">
      <alignment horizontal="right" vertical="center"/>
    </xf>
    <xf numFmtId="2" fontId="5" fillId="0" borderId="110" xfId="2" quotePrefix="1" applyNumberFormat="1" applyFont="1" applyBorder="1" applyAlignment="1">
      <alignment horizontal="center" vertical="center"/>
    </xf>
    <xf numFmtId="2" fontId="5" fillId="0" borderId="85" xfId="10" applyNumberFormat="1" applyFont="1" applyBorder="1" applyAlignment="1">
      <alignment horizontal="center" vertical="center"/>
    </xf>
    <xf numFmtId="2" fontId="5" fillId="0" borderId="111" xfId="2" quotePrefix="1" applyNumberFormat="1" applyFont="1" applyBorder="1" applyAlignment="1">
      <alignment horizontal="center" vertical="center"/>
    </xf>
    <xf numFmtId="176" fontId="5" fillId="0" borderId="30" xfId="10" applyNumberFormat="1" applyFont="1" applyBorder="1" applyAlignment="1">
      <alignment horizontal="right" vertical="center"/>
    </xf>
    <xf numFmtId="41" fontId="5" fillId="0" borderId="10" xfId="10" applyFont="1" applyBorder="1" applyAlignment="1">
      <alignment horizontal="right" vertical="center"/>
    </xf>
    <xf numFmtId="41" fontId="5" fillId="0" borderId="10" xfId="10" applyNumberFormat="1" applyFont="1" applyBorder="1" applyAlignment="1">
      <alignment horizontal="right" vertical="center"/>
    </xf>
    <xf numFmtId="176" fontId="5" fillId="0" borderId="10" xfId="10" applyNumberFormat="1" applyFont="1" applyBorder="1" applyAlignment="1">
      <alignment horizontal="right" vertical="center"/>
    </xf>
    <xf numFmtId="176" fontId="5" fillId="0" borderId="11" xfId="10" applyNumberFormat="1" applyFont="1" applyBorder="1" applyAlignment="1">
      <alignment horizontal="right" vertical="center"/>
    </xf>
    <xf numFmtId="176" fontId="5" fillId="0" borderId="47" xfId="10" applyNumberFormat="1" applyFont="1" applyBorder="1" applyAlignment="1">
      <alignment horizontal="right" vertical="center"/>
    </xf>
    <xf numFmtId="176" fontId="5" fillId="0" borderId="93" xfId="10" applyNumberFormat="1" applyFont="1" applyBorder="1" applyAlignment="1">
      <alignment horizontal="right" vertical="center"/>
    </xf>
    <xf numFmtId="41" fontId="5" fillId="0" borderId="11" xfId="10" applyFont="1" applyBorder="1" applyAlignment="1">
      <alignment horizontal="right" vertical="center"/>
    </xf>
    <xf numFmtId="41" fontId="5" fillId="0" borderId="30" xfId="10" applyFont="1" applyBorder="1" applyAlignment="1">
      <alignment horizontal="right" vertical="center"/>
    </xf>
    <xf numFmtId="176" fontId="5" fillId="0" borderId="48" xfId="10" applyNumberFormat="1" applyFont="1" applyBorder="1" applyAlignment="1">
      <alignment horizontal="right" vertical="center"/>
    </xf>
    <xf numFmtId="43" fontId="16" fillId="0" borderId="0" xfId="2" applyNumberFormat="1" applyFont="1" applyBorder="1"/>
    <xf numFmtId="0" fontId="5" fillId="0" borderId="0" xfId="2" quotePrefix="1" applyFont="1" applyBorder="1" applyAlignment="1">
      <alignment horizontal="center" vertical="center"/>
    </xf>
    <xf numFmtId="176" fontId="5" fillId="0" borderId="0" xfId="10" applyNumberFormat="1" applyFont="1" applyBorder="1" applyAlignment="1">
      <alignment horizontal="right" vertical="center"/>
    </xf>
    <xf numFmtId="41" fontId="5" fillId="0" borderId="0" xfId="10" applyFont="1" applyBorder="1" applyAlignment="1">
      <alignment horizontal="right" vertical="center"/>
    </xf>
    <xf numFmtId="41" fontId="5" fillId="0" borderId="0" xfId="10" applyNumberFormat="1" applyFont="1" applyBorder="1" applyAlignment="1">
      <alignment horizontal="right" vertical="center"/>
    </xf>
    <xf numFmtId="0" fontId="5" fillId="0" borderId="0" xfId="10" applyNumberFormat="1" applyFont="1" applyBorder="1" applyAlignment="1">
      <alignment horizontal="center" vertical="center"/>
    </xf>
    <xf numFmtId="194" fontId="20" fillId="0" borderId="0" xfId="2" applyNumberFormat="1" applyFont="1" applyBorder="1"/>
    <xf numFmtId="176" fontId="5" fillId="0" borderId="0" xfId="10" applyNumberFormat="1" applyFont="1" applyBorder="1" applyAlignment="1">
      <alignment horizontal="center" vertical="center"/>
    </xf>
    <xf numFmtId="0" fontId="5" fillId="0" borderId="0" xfId="2" applyFont="1" applyFill="1" applyAlignment="1">
      <alignment vertical="center"/>
    </xf>
    <xf numFmtId="0" fontId="8" fillId="0" borderId="0" xfId="2" applyFont="1" applyAlignment="1"/>
    <xf numFmtId="176" fontId="5" fillId="0" borderId="0" xfId="2" applyNumberFormat="1" applyFont="1" applyAlignment="1">
      <alignment horizontal="center" vertical="center"/>
    </xf>
    <xf numFmtId="176" fontId="5" fillId="0" borderId="0" xfId="2" applyNumberFormat="1" applyFont="1" applyAlignment="1">
      <alignment vertical="center"/>
    </xf>
    <xf numFmtId="0" fontId="5" fillId="0" borderId="0" xfId="2" applyNumberFormat="1" applyFont="1" applyAlignment="1">
      <alignment horizontal="left" vertical="center"/>
    </xf>
    <xf numFmtId="0" fontId="5" fillId="0" borderId="0" xfId="2" applyFont="1" applyBorder="1" applyAlignment="1">
      <alignment vertical="center"/>
    </xf>
    <xf numFmtId="176" fontId="5" fillId="0" borderId="0" xfId="2" applyNumberFormat="1" applyFont="1" applyBorder="1" applyAlignment="1">
      <alignment horizontal="right" vertical="center"/>
    </xf>
    <xf numFmtId="0" fontId="5" fillId="0" borderId="0" xfId="2" applyNumberFormat="1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176" fontId="5" fillId="0" borderId="0" xfId="2" applyNumberFormat="1" applyFont="1" applyAlignment="1">
      <alignment horizontal="right" vertical="center"/>
    </xf>
    <xf numFmtId="0" fontId="5" fillId="0" borderId="0" xfId="2" applyFont="1" applyBorder="1" applyAlignment="1">
      <alignment horizontal="right" vertical="center"/>
    </xf>
    <xf numFmtId="0" fontId="5" fillId="0" borderId="0" xfId="2" applyFont="1" applyFill="1" applyBorder="1" applyAlignment="1">
      <alignment horizontal="right"/>
    </xf>
    <xf numFmtId="0" fontId="17" fillId="0" borderId="0" xfId="2" applyFont="1" applyAlignment="1">
      <alignment vertical="center"/>
    </xf>
    <xf numFmtId="0" fontId="8" fillId="0" borderId="0" xfId="2" applyNumberFormat="1" applyFont="1" applyAlignment="1">
      <alignment horizontal="center"/>
    </xf>
    <xf numFmtId="195" fontId="47" fillId="0" borderId="0" xfId="2" applyNumberFormat="1" applyFont="1"/>
    <xf numFmtId="194" fontId="8" fillId="0" borderId="0" xfId="2" applyNumberFormat="1" applyFont="1"/>
    <xf numFmtId="0" fontId="15" fillId="0" borderId="0" xfId="2" applyFont="1" applyAlignment="1">
      <alignment vertical="center"/>
    </xf>
    <xf numFmtId="0" fontId="5" fillId="0" borderId="0" xfId="2" applyFont="1" applyFill="1" applyAlignment="1" applyProtection="1">
      <alignment vertical="center"/>
      <protection locked="0"/>
    </xf>
    <xf numFmtId="176" fontId="53" fillId="0" borderId="0" xfId="2" applyNumberFormat="1" applyFont="1" applyFill="1" applyAlignment="1" applyProtection="1">
      <alignment vertical="center"/>
      <protection locked="0"/>
    </xf>
    <xf numFmtId="0" fontId="53" fillId="0" borderId="0" xfId="2" applyFont="1" applyFill="1" applyAlignment="1" applyProtection="1">
      <alignment vertical="center"/>
      <protection locked="0"/>
    </xf>
    <xf numFmtId="0" fontId="8" fillId="0" borderId="0" xfId="2" applyFont="1" applyFill="1" applyAlignment="1">
      <alignment vertical="center"/>
    </xf>
    <xf numFmtId="176" fontId="5" fillId="0" borderId="0" xfId="2" applyNumberFormat="1" applyFont="1" applyFill="1" applyAlignment="1" applyProtection="1">
      <alignment vertical="center"/>
      <protection locked="0"/>
    </xf>
    <xf numFmtId="0" fontId="16" fillId="0" borderId="0" xfId="2" applyFont="1" applyFill="1" applyAlignment="1" applyProtection="1">
      <alignment vertical="center"/>
      <protection locked="0"/>
    </xf>
    <xf numFmtId="0" fontId="53" fillId="0" borderId="0" xfId="2" applyFont="1" applyFill="1" applyAlignment="1">
      <alignment vertical="center"/>
    </xf>
    <xf numFmtId="0" fontId="5" fillId="0" borderId="0" xfId="2" applyFont="1" applyFill="1" applyAlignment="1" applyProtection="1">
      <alignment vertical="top"/>
      <protection locked="0"/>
    </xf>
    <xf numFmtId="176" fontId="54" fillId="0" borderId="0" xfId="2" applyNumberFormat="1" applyFont="1" applyFill="1" applyAlignment="1" applyProtection="1">
      <alignment vertical="center"/>
      <protection locked="0"/>
    </xf>
    <xf numFmtId="0" fontId="54" fillId="0" borderId="0" xfId="2" applyFont="1" applyFill="1" applyAlignment="1" applyProtection="1">
      <alignment vertical="center"/>
      <protection locked="0"/>
    </xf>
    <xf numFmtId="176" fontId="54" fillId="0" borderId="0" xfId="2" applyNumberFormat="1" applyFont="1" applyFill="1" applyProtection="1">
      <protection locked="0"/>
    </xf>
    <xf numFmtId="0" fontId="5" fillId="0" borderId="0" xfId="2" applyFont="1" applyFill="1" applyProtection="1">
      <protection locked="0"/>
    </xf>
    <xf numFmtId="176" fontId="5" fillId="0" borderId="0" xfId="2" applyNumberFormat="1" applyFont="1" applyFill="1" applyProtection="1">
      <protection locked="0"/>
    </xf>
    <xf numFmtId="0" fontId="54" fillId="0" borderId="0" xfId="2" applyFont="1" applyFill="1" applyProtection="1">
      <protection locked="0"/>
    </xf>
    <xf numFmtId="0" fontId="16" fillId="0" borderId="0" xfId="2" applyFont="1" applyFill="1" applyProtection="1">
      <protection locked="0"/>
    </xf>
    <xf numFmtId="0" fontId="54" fillId="0" borderId="0" xfId="2" applyFont="1" applyFill="1"/>
    <xf numFmtId="0" fontId="19" fillId="0" borderId="0" xfId="2" quotePrefix="1" applyFont="1" applyFill="1" applyAlignment="1">
      <alignment vertical="top"/>
    </xf>
    <xf numFmtId="176" fontId="15" fillId="0" borderId="0" xfId="2" applyNumberFormat="1" applyFont="1" applyFill="1" applyAlignment="1">
      <alignment vertical="top"/>
    </xf>
    <xf numFmtId="176" fontId="15" fillId="0" borderId="0" xfId="2" applyNumberFormat="1" applyFont="1" applyFill="1" applyAlignment="1" applyProtection="1">
      <alignment vertical="top"/>
      <protection locked="0"/>
    </xf>
    <xf numFmtId="176" fontId="17" fillId="0" borderId="0" xfId="2" applyNumberFormat="1" applyFont="1" applyFill="1" applyAlignment="1" applyProtection="1">
      <alignment vertical="top"/>
      <protection locked="0"/>
    </xf>
    <xf numFmtId="176" fontId="44" fillId="0" borderId="0" xfId="2" applyNumberFormat="1" applyFont="1" applyFill="1" applyAlignment="1" applyProtection="1">
      <alignment vertical="top"/>
      <protection locked="0"/>
    </xf>
    <xf numFmtId="176" fontId="5" fillId="0" borderId="0" xfId="2" applyNumberFormat="1" applyFont="1" applyFill="1" applyAlignment="1" applyProtection="1">
      <alignment vertical="top"/>
      <protection locked="0"/>
    </xf>
    <xf numFmtId="176" fontId="15" fillId="0" borderId="0" xfId="2" applyNumberFormat="1" applyFont="1" applyFill="1" applyBorder="1" applyAlignment="1" applyProtection="1">
      <alignment horizontal="center" vertical="top"/>
      <protection locked="0"/>
    </xf>
    <xf numFmtId="176" fontId="16" fillId="0" borderId="0" xfId="2" applyNumberFormat="1" applyFont="1" applyFill="1" applyAlignment="1">
      <alignment vertical="top"/>
    </xf>
    <xf numFmtId="176" fontId="5" fillId="0" borderId="0" xfId="2" applyNumberFormat="1" applyFont="1" applyFill="1" applyBorder="1" applyAlignment="1" applyProtection="1">
      <alignment horizontal="right" vertical="top"/>
      <protection locked="0"/>
    </xf>
    <xf numFmtId="182" fontId="44" fillId="0" borderId="72" xfId="2" applyNumberFormat="1" applyFont="1" applyFill="1" applyBorder="1" applyAlignment="1">
      <alignment horizontal="center" vertical="center"/>
    </xf>
    <xf numFmtId="182" fontId="44" fillId="0" borderId="73" xfId="2" applyNumberFormat="1" applyFont="1" applyFill="1" applyBorder="1" applyAlignment="1">
      <alignment horizontal="center" vertical="center"/>
    </xf>
    <xf numFmtId="0" fontId="44" fillId="0" borderId="41" xfId="2" applyFont="1" applyFill="1" applyBorder="1" applyAlignment="1">
      <alignment vertical="center"/>
    </xf>
    <xf numFmtId="0" fontId="44" fillId="0" borderId="26" xfId="2" applyFont="1" applyFill="1" applyBorder="1" applyAlignment="1">
      <alignment horizontal="center" vertical="center"/>
    </xf>
    <xf numFmtId="0" fontId="44" fillId="0" borderId="27" xfId="2" applyFont="1" applyFill="1" applyBorder="1" applyAlignment="1">
      <alignment vertical="center"/>
    </xf>
    <xf numFmtId="176" fontId="44" fillId="0" borderId="113" xfId="14" applyNumberFormat="1" applyFont="1" applyFill="1" applyBorder="1" applyAlignment="1" applyProtection="1">
      <alignment horizontal="right" vertical="center"/>
      <protection locked="0"/>
    </xf>
    <xf numFmtId="176" fontId="44" fillId="0" borderId="41" xfId="14" applyNumberFormat="1" applyFont="1" applyFill="1" applyBorder="1" applyAlignment="1">
      <alignment horizontal="right" vertical="center"/>
    </xf>
    <xf numFmtId="176" fontId="44" fillId="0" borderId="44" xfId="14" applyNumberFormat="1" applyFont="1" applyFill="1" applyBorder="1" applyAlignment="1">
      <alignment vertical="center"/>
    </xf>
    <xf numFmtId="176" fontId="44" fillId="0" borderId="29" xfId="14" applyNumberFormat="1" applyFont="1" applyFill="1" applyBorder="1" applyAlignment="1">
      <alignment vertical="center"/>
    </xf>
    <xf numFmtId="176" fontId="16" fillId="0" borderId="0" xfId="14" applyNumberFormat="1" applyFont="1" applyFill="1" applyBorder="1" applyAlignment="1">
      <alignment vertical="center"/>
    </xf>
    <xf numFmtId="0" fontId="44" fillId="0" borderId="105" xfId="2" applyFont="1" applyFill="1" applyBorder="1" applyAlignment="1">
      <alignment horizontal="center" vertical="center"/>
    </xf>
    <xf numFmtId="0" fontId="44" fillId="0" borderId="114" xfId="2" applyFont="1" applyFill="1" applyBorder="1" applyAlignment="1">
      <alignment vertical="center"/>
    </xf>
    <xf numFmtId="0" fontId="44" fillId="0" borderId="105" xfId="2" applyFont="1" applyFill="1" applyBorder="1" applyAlignment="1">
      <alignment vertical="center"/>
    </xf>
    <xf numFmtId="0" fontId="44" fillId="0" borderId="48" xfId="2" applyFont="1" applyFill="1" applyBorder="1" applyAlignment="1">
      <alignment vertical="center"/>
    </xf>
    <xf numFmtId="0" fontId="44" fillId="0" borderId="0" xfId="2" applyFont="1" applyFill="1" applyBorder="1" applyAlignment="1">
      <alignment vertical="center"/>
    </xf>
    <xf numFmtId="0" fontId="44" fillId="0" borderId="106" xfId="2" applyFont="1" applyFill="1" applyBorder="1" applyAlignment="1">
      <alignment vertical="center"/>
    </xf>
    <xf numFmtId="0" fontId="44" fillId="0" borderId="31" xfId="2" applyFont="1" applyFill="1" applyBorder="1" applyAlignment="1">
      <alignment horizontal="center" vertical="center"/>
    </xf>
    <xf numFmtId="0" fontId="44" fillId="0" borderId="12" xfId="2" applyFont="1" applyFill="1" applyBorder="1" applyAlignment="1">
      <alignment vertical="center"/>
    </xf>
    <xf numFmtId="176" fontId="44" fillId="0" borderId="89" xfId="14" applyNumberFormat="1" applyFont="1" applyFill="1" applyBorder="1" applyAlignment="1" applyProtection="1">
      <alignment horizontal="right" vertical="center"/>
      <protection locked="0"/>
    </xf>
    <xf numFmtId="176" fontId="44" fillId="0" borderId="0" xfId="14" applyNumberFormat="1" applyFont="1" applyFill="1" applyBorder="1" applyAlignment="1">
      <alignment horizontal="right" vertical="center"/>
    </xf>
    <xf numFmtId="176" fontId="44" fillId="0" borderId="82" xfId="14" applyNumberFormat="1" applyFont="1" applyFill="1" applyBorder="1" applyAlignment="1">
      <alignment vertical="center"/>
    </xf>
    <xf numFmtId="176" fontId="44" fillId="0" borderId="13" xfId="14" applyNumberFormat="1" applyFont="1" applyFill="1" applyBorder="1" applyAlignment="1">
      <alignment vertical="center"/>
    </xf>
    <xf numFmtId="176" fontId="16" fillId="0" borderId="0" xfId="14" applyNumberFormat="1" applyFont="1" applyFill="1" applyAlignment="1">
      <alignment vertical="center"/>
    </xf>
    <xf numFmtId="0" fontId="44" fillId="0" borderId="26" xfId="2" applyFont="1" applyFill="1" applyBorder="1" applyAlignment="1">
      <alignment vertical="center"/>
    </xf>
    <xf numFmtId="176" fontId="44" fillId="0" borderId="89" xfId="14" applyNumberFormat="1" applyFont="1" applyFill="1" applyBorder="1" applyAlignment="1" applyProtection="1">
      <alignment vertical="center"/>
      <protection locked="0"/>
    </xf>
    <xf numFmtId="176" fontId="44" fillId="0" borderId="0" xfId="14" applyNumberFormat="1" applyFont="1" applyFill="1" applyBorder="1" applyAlignment="1" applyProtection="1">
      <alignment vertical="center"/>
      <protection locked="0"/>
    </xf>
    <xf numFmtId="176" fontId="44" fillId="0" borderId="0" xfId="14" applyNumberFormat="1" applyFont="1" applyFill="1" applyBorder="1" applyAlignment="1" applyProtection="1">
      <alignment horizontal="right" vertical="center"/>
      <protection locked="0"/>
    </xf>
    <xf numFmtId="176" fontId="44" fillId="0" borderId="82" xfId="14" applyNumberFormat="1" applyFont="1" applyFill="1" applyBorder="1" applyAlignment="1" applyProtection="1">
      <alignment vertical="center"/>
      <protection locked="0"/>
    </xf>
    <xf numFmtId="176" fontId="44" fillId="0" borderId="115" xfId="14" applyNumberFormat="1" applyFont="1" applyFill="1" applyBorder="1" applyAlignment="1">
      <alignment horizontal="center" vertical="center"/>
    </xf>
    <xf numFmtId="176" fontId="44" fillId="0" borderId="12" xfId="14" quotePrefix="1" applyNumberFormat="1" applyFont="1" applyFill="1" applyBorder="1" applyAlignment="1">
      <alignment horizontal="left" vertical="center"/>
    </xf>
    <xf numFmtId="176" fontId="44" fillId="0" borderId="89" xfId="14" quotePrefix="1" applyNumberFormat="1" applyFont="1" applyFill="1" applyBorder="1" applyAlignment="1">
      <alignment horizontal="left" vertical="center"/>
    </xf>
    <xf numFmtId="176" fontId="44" fillId="0" borderId="0" xfId="14" applyNumberFormat="1" applyFont="1" applyFill="1" applyBorder="1" applyAlignment="1">
      <alignment vertical="center"/>
    </xf>
    <xf numFmtId="176" fontId="44" fillId="0" borderId="104" xfId="14" applyNumberFormat="1" applyFont="1" applyFill="1" applyBorder="1" applyAlignment="1">
      <alignment vertical="center"/>
    </xf>
    <xf numFmtId="176" fontId="44" fillId="0" borderId="108" xfId="14" applyNumberFormat="1" applyFont="1" applyFill="1" applyBorder="1" applyAlignment="1" applyProtection="1">
      <alignment horizontal="center" vertical="center"/>
      <protection locked="0"/>
    </xf>
    <xf numFmtId="176" fontId="44" fillId="0" borderId="18" xfId="14" applyNumberFormat="1" applyFont="1" applyFill="1" applyBorder="1" applyAlignment="1" applyProtection="1">
      <alignment vertical="center"/>
      <protection locked="0"/>
    </xf>
    <xf numFmtId="176" fontId="44" fillId="0" borderId="0" xfId="11" applyNumberFormat="1" applyFont="1" applyFill="1" applyBorder="1" applyAlignment="1" applyProtection="1">
      <alignment vertical="center"/>
      <protection locked="0"/>
    </xf>
    <xf numFmtId="176" fontId="8" fillId="0" borderId="0" xfId="14" applyNumberFormat="1" applyFont="1" applyFill="1" applyAlignment="1">
      <alignment vertical="center"/>
    </xf>
    <xf numFmtId="176" fontId="44" fillId="0" borderId="31" xfId="14" applyNumberFormat="1" applyFont="1" applyFill="1" applyBorder="1" applyAlignment="1" applyProtection="1">
      <alignment horizontal="center" vertical="center"/>
      <protection locked="0"/>
    </xf>
    <xf numFmtId="176" fontId="44" fillId="0" borderId="12" xfId="14" applyNumberFormat="1" applyFont="1" applyFill="1" applyBorder="1" applyAlignment="1">
      <alignment vertical="center"/>
    </xf>
    <xf numFmtId="176" fontId="44" fillId="0" borderId="89" xfId="14" applyNumberFormat="1" applyFont="1" applyFill="1" applyBorder="1" applyAlignment="1">
      <alignment vertical="center"/>
    </xf>
    <xf numFmtId="176" fontId="44" fillId="0" borderId="110" xfId="14" applyNumberFormat="1" applyFont="1" applyFill="1" applyBorder="1" applyAlignment="1" applyProtection="1">
      <alignment horizontal="center" vertical="center"/>
      <protection locked="0"/>
    </xf>
    <xf numFmtId="176" fontId="44" fillId="0" borderId="12" xfId="14" applyNumberFormat="1" applyFont="1" applyFill="1" applyBorder="1" applyAlignment="1" applyProtection="1">
      <alignment vertical="center"/>
      <protection locked="0"/>
    </xf>
    <xf numFmtId="182" fontId="8" fillId="0" borderId="0" xfId="12" applyNumberFormat="1" applyFont="1" applyFill="1" applyAlignment="1">
      <alignment vertical="center"/>
    </xf>
    <xf numFmtId="0" fontId="44" fillId="0" borderId="82" xfId="2" applyFont="1" applyFill="1" applyBorder="1" applyAlignment="1">
      <alignment vertical="center"/>
    </xf>
    <xf numFmtId="176" fontId="44" fillId="0" borderId="116" xfId="14" applyNumberFormat="1" applyFont="1" applyFill="1" applyBorder="1" applyAlignment="1">
      <alignment horizontal="center" vertical="center"/>
    </xf>
    <xf numFmtId="176" fontId="44" fillId="0" borderId="18" xfId="14" applyNumberFormat="1" applyFont="1" applyFill="1" applyBorder="1" applyAlignment="1">
      <alignment vertical="center"/>
    </xf>
    <xf numFmtId="176" fontId="44" fillId="0" borderId="83" xfId="14" applyNumberFormat="1" applyFont="1" applyFill="1" applyBorder="1" applyAlignment="1">
      <alignment vertical="center"/>
    </xf>
    <xf numFmtId="176" fontId="44" fillId="0" borderId="87" xfId="14" applyNumberFormat="1" applyFont="1" applyFill="1" applyBorder="1" applyAlignment="1">
      <alignment vertical="center"/>
    </xf>
    <xf numFmtId="176" fontId="44" fillId="0" borderId="87" xfId="14" applyNumberFormat="1" applyFont="1" applyFill="1" applyBorder="1" applyAlignment="1">
      <alignment horizontal="right" vertical="center"/>
    </xf>
    <xf numFmtId="176" fontId="44" fillId="0" borderId="88" xfId="14" applyNumberFormat="1" applyFont="1" applyFill="1" applyBorder="1" applyAlignment="1">
      <alignment vertical="center"/>
    </xf>
    <xf numFmtId="176" fontId="44" fillId="0" borderId="109" xfId="14" applyNumberFormat="1" applyFont="1" applyFill="1" applyBorder="1" applyAlignment="1">
      <alignment vertical="center"/>
    </xf>
    <xf numFmtId="176" fontId="44" fillId="0" borderId="117" xfId="14" applyNumberFormat="1" applyFont="1" applyFill="1" applyBorder="1" applyAlignment="1">
      <alignment horizontal="center" vertical="center"/>
    </xf>
    <xf numFmtId="176" fontId="44" fillId="0" borderId="33" xfId="14" applyNumberFormat="1" applyFont="1" applyFill="1" applyBorder="1" applyAlignment="1" applyProtection="1">
      <alignment horizontal="center" vertical="center"/>
      <protection locked="0"/>
    </xf>
    <xf numFmtId="176" fontId="44" fillId="0" borderId="87" xfId="14" applyNumberFormat="1" applyFont="1" applyFill="1" applyBorder="1" applyAlignment="1" applyProtection="1">
      <alignment vertical="center"/>
      <protection locked="0"/>
    </xf>
    <xf numFmtId="176" fontId="44" fillId="0" borderId="83" xfId="14" applyNumberFormat="1" applyFont="1" applyFill="1" applyBorder="1" applyAlignment="1" applyProtection="1">
      <alignment vertical="center"/>
      <protection locked="0"/>
    </xf>
    <xf numFmtId="176" fontId="44" fillId="0" borderId="87" xfId="14" applyNumberFormat="1" applyFont="1" applyFill="1" applyBorder="1" applyAlignment="1" applyProtection="1">
      <alignment horizontal="right" vertical="center"/>
      <protection locked="0"/>
    </xf>
    <xf numFmtId="176" fontId="44" fillId="0" borderId="88" xfId="14" applyNumberFormat="1" applyFont="1" applyFill="1" applyBorder="1" applyAlignment="1" applyProtection="1">
      <alignment vertical="center"/>
      <protection locked="0"/>
    </xf>
    <xf numFmtId="176" fontId="44" fillId="0" borderId="118" xfId="2" applyNumberFormat="1" applyFont="1" applyFill="1" applyBorder="1" applyAlignment="1">
      <alignment vertical="center"/>
    </xf>
    <xf numFmtId="0" fontId="44" fillId="0" borderId="119" xfId="2" applyFont="1" applyFill="1" applyBorder="1" applyAlignment="1">
      <alignment vertical="center"/>
    </xf>
    <xf numFmtId="0" fontId="44" fillId="0" borderId="32" xfId="2" applyFont="1" applyFill="1" applyBorder="1" applyAlignment="1">
      <alignment vertical="center" wrapText="1"/>
    </xf>
    <xf numFmtId="0" fontId="44" fillId="0" borderId="15" xfId="2" applyFont="1" applyFill="1" applyBorder="1" applyAlignment="1">
      <alignment vertical="center"/>
    </xf>
    <xf numFmtId="176" fontId="44" fillId="0" borderId="120" xfId="14" applyNumberFormat="1" applyFont="1" applyFill="1" applyBorder="1" applyAlignment="1">
      <alignment vertical="center"/>
    </xf>
    <xf numFmtId="176" fontId="44" fillId="0" borderId="120" xfId="14" applyNumberFormat="1" applyFont="1" applyFill="1" applyBorder="1" applyAlignment="1" applyProtection="1">
      <alignment horizontal="right" vertical="center"/>
      <protection locked="0"/>
    </xf>
    <xf numFmtId="176" fontId="44" fillId="0" borderId="121" xfId="14" applyNumberFormat="1" applyFont="1" applyFill="1" applyBorder="1" applyAlignment="1">
      <alignment vertical="center"/>
    </xf>
    <xf numFmtId="176" fontId="44" fillId="0" borderId="32" xfId="14" applyNumberFormat="1" applyFont="1" applyFill="1" applyBorder="1" applyAlignment="1" applyProtection="1">
      <alignment horizontal="center" vertical="center"/>
      <protection locked="0"/>
    </xf>
    <xf numFmtId="176" fontId="44" fillId="0" borderId="69" xfId="14" applyNumberFormat="1" applyFont="1" applyFill="1" applyBorder="1" applyAlignment="1">
      <alignment vertical="center"/>
    </xf>
    <xf numFmtId="176" fontId="44" fillId="0" borderId="79" xfId="14" applyNumberFormat="1" applyFont="1" applyFill="1" applyBorder="1" applyAlignment="1">
      <alignment vertical="center"/>
    </xf>
    <xf numFmtId="176" fontId="44" fillId="0" borderId="86" xfId="14" applyNumberFormat="1" applyFont="1" applyFill="1" applyBorder="1" applyAlignment="1">
      <alignment vertical="center"/>
    </xf>
    <xf numFmtId="176" fontId="44" fillId="0" borderId="86" xfId="14" applyNumberFormat="1" applyFont="1" applyFill="1" applyBorder="1" applyAlignment="1" applyProtection="1">
      <alignment horizontal="right" vertical="center"/>
      <protection locked="0"/>
    </xf>
    <xf numFmtId="176" fontId="44" fillId="0" borderId="71" xfId="14" applyNumberFormat="1" applyFont="1" applyFill="1" applyBorder="1" applyAlignment="1" applyProtection="1">
      <alignment vertical="center"/>
      <protection locked="0"/>
    </xf>
    <xf numFmtId="176" fontId="44" fillId="0" borderId="80" xfId="14" applyNumberFormat="1" applyFont="1" applyFill="1" applyBorder="1" applyAlignment="1" applyProtection="1">
      <alignment vertical="center"/>
      <protection locked="0"/>
    </xf>
    <xf numFmtId="176" fontId="44" fillId="0" borderId="0" xfId="14" applyNumberFormat="1" applyFont="1" applyFill="1" applyBorder="1" applyAlignment="1">
      <alignment vertical="center" shrinkToFit="1"/>
    </xf>
    <xf numFmtId="176" fontId="44" fillId="0" borderId="117" xfId="14" applyNumberFormat="1" applyFont="1" applyFill="1" applyBorder="1" applyAlignment="1">
      <alignment vertical="center"/>
    </xf>
    <xf numFmtId="176" fontId="44" fillId="0" borderId="108" xfId="14" applyNumberFormat="1" applyFont="1" applyFill="1" applyBorder="1" applyAlignment="1">
      <alignment horizontal="center" vertical="center"/>
    </xf>
    <xf numFmtId="176" fontId="44" fillId="0" borderId="82" xfId="14" applyNumberFormat="1" applyFont="1" applyFill="1" applyBorder="1" applyAlignment="1">
      <alignment vertical="center" shrinkToFit="1"/>
    </xf>
    <xf numFmtId="176" fontId="44" fillId="0" borderId="110" xfId="14" applyNumberFormat="1" applyFont="1" applyFill="1" applyBorder="1" applyAlignment="1">
      <alignment horizontal="center" vertical="center"/>
    </xf>
    <xf numFmtId="176" fontId="44" fillId="0" borderId="12" xfId="14" applyNumberFormat="1" applyFont="1" applyFill="1" applyBorder="1" applyAlignment="1">
      <alignment vertical="center" shrinkToFit="1"/>
    </xf>
    <xf numFmtId="176" fontId="44" fillId="0" borderId="31" xfId="14" applyNumberFormat="1" applyFont="1" applyFill="1" applyBorder="1" applyAlignment="1">
      <alignment horizontal="center" vertical="center"/>
    </xf>
    <xf numFmtId="0" fontId="44" fillId="0" borderId="0" xfId="2" applyFont="1" applyFill="1" applyBorder="1" applyAlignment="1">
      <alignment vertical="center" shrinkToFit="1"/>
    </xf>
    <xf numFmtId="176" fontId="44" fillId="0" borderId="122" xfId="14" applyNumberFormat="1" applyFont="1" applyFill="1" applyBorder="1" applyAlignment="1">
      <alignment vertical="center"/>
    </xf>
    <xf numFmtId="176" fontId="44" fillId="0" borderId="15" xfId="14" applyNumberFormat="1" applyFont="1" applyFill="1" applyBorder="1" applyAlignment="1">
      <alignment vertical="center"/>
    </xf>
    <xf numFmtId="176" fontId="44" fillId="0" borderId="91" xfId="14" applyNumberFormat="1" applyFont="1" applyFill="1" applyBorder="1" applyAlignment="1">
      <alignment vertical="center"/>
    </xf>
    <xf numFmtId="176" fontId="44" fillId="0" borderId="120" xfId="14" applyNumberFormat="1" applyFont="1" applyFill="1" applyBorder="1" applyAlignment="1">
      <alignment horizontal="right" vertical="center"/>
    </xf>
    <xf numFmtId="176" fontId="44" fillId="0" borderId="67" xfId="14" applyNumberFormat="1" applyFont="1" applyFill="1" applyBorder="1" applyAlignment="1">
      <alignment vertical="center"/>
    </xf>
    <xf numFmtId="176" fontId="44" fillId="0" borderId="16" xfId="14" applyNumberFormat="1" applyFont="1" applyFill="1" applyBorder="1" applyAlignment="1">
      <alignment vertical="center"/>
    </xf>
    <xf numFmtId="176" fontId="16" fillId="0" borderId="110" xfId="14" applyNumberFormat="1" applyFont="1" applyFill="1" applyBorder="1" applyAlignment="1">
      <alignment vertical="center"/>
    </xf>
    <xf numFmtId="176" fontId="44" fillId="0" borderId="116" xfId="14" applyNumberFormat="1" applyFont="1" applyFill="1" applyBorder="1" applyAlignment="1">
      <alignment horizontal="center" vertical="center" wrapText="1"/>
    </xf>
    <xf numFmtId="176" fontId="44" fillId="0" borderId="18" xfId="14" applyNumberFormat="1" applyFont="1" applyFill="1" applyBorder="1" applyAlignment="1">
      <alignment horizontal="left" vertical="center"/>
    </xf>
    <xf numFmtId="0" fontId="44" fillId="0" borderId="123" xfId="2" applyFont="1" applyFill="1" applyBorder="1" applyAlignment="1">
      <alignment vertical="center"/>
    </xf>
    <xf numFmtId="176" fontId="44" fillId="0" borderId="81" xfId="14" applyNumberFormat="1" applyFont="1" applyFill="1" applyBorder="1" applyAlignment="1">
      <alignment vertical="center"/>
    </xf>
    <xf numFmtId="176" fontId="44" fillId="0" borderId="106" xfId="14" applyNumberFormat="1" applyFont="1" applyFill="1" applyBorder="1" applyAlignment="1">
      <alignment vertical="center"/>
    </xf>
    <xf numFmtId="176" fontId="44" fillId="0" borderId="106" xfId="14" applyNumberFormat="1" applyFont="1" applyFill="1" applyBorder="1" applyAlignment="1">
      <alignment horizontal="right" vertical="center"/>
    </xf>
    <xf numFmtId="176" fontId="44" fillId="0" borderId="66" xfId="14" applyNumberFormat="1" applyFont="1" applyFill="1" applyBorder="1" applyAlignment="1">
      <alignment vertical="center"/>
    </xf>
    <xf numFmtId="41" fontId="44" fillId="0" borderId="65" xfId="10" applyFont="1" applyFill="1" applyBorder="1" applyAlignment="1">
      <alignment vertical="center"/>
    </xf>
    <xf numFmtId="0" fontId="44" fillId="0" borderId="123" xfId="2" applyFont="1" applyFill="1" applyBorder="1" applyAlignment="1">
      <alignment horizontal="center" vertical="center"/>
    </xf>
    <xf numFmtId="0" fontId="44" fillId="0" borderId="66" xfId="2" applyFont="1" applyFill="1" applyBorder="1" applyAlignment="1">
      <alignment horizontal="center" vertical="center"/>
    </xf>
    <xf numFmtId="176" fontId="44" fillId="0" borderId="117" xfId="14" applyNumberFormat="1" applyFont="1" applyFill="1" applyBorder="1" applyAlignment="1">
      <alignment horizontal="center" vertical="center" wrapText="1"/>
    </xf>
    <xf numFmtId="0" fontId="44" fillId="0" borderId="74" xfId="2" applyFont="1" applyFill="1" applyBorder="1" applyAlignment="1">
      <alignment horizontal="center" vertical="center"/>
    </xf>
    <xf numFmtId="0" fontId="44" fillId="0" borderId="72" xfId="2" applyFont="1" applyFill="1" applyBorder="1" applyAlignment="1">
      <alignment horizontal="center" vertical="center"/>
    </xf>
    <xf numFmtId="0" fontId="44" fillId="0" borderId="117" xfId="2" applyFont="1" applyFill="1" applyBorder="1" applyAlignment="1">
      <alignment horizontal="center" vertical="center" wrapText="1"/>
    </xf>
    <xf numFmtId="176" fontId="44" fillId="0" borderId="18" xfId="14" applyNumberFormat="1" applyFont="1" applyFill="1" applyBorder="1" applyAlignment="1" applyProtection="1">
      <alignment horizontal="left" vertical="center"/>
      <protection locked="0"/>
    </xf>
    <xf numFmtId="176" fontId="44" fillId="0" borderId="104" xfId="14" applyNumberFormat="1" applyFont="1" applyFill="1" applyBorder="1" applyAlignment="1" applyProtection="1">
      <alignment vertical="center"/>
      <protection locked="0"/>
    </xf>
    <xf numFmtId="176" fontId="44" fillId="0" borderId="12" xfId="14" applyNumberFormat="1" applyFont="1" applyFill="1" applyBorder="1" applyAlignment="1" applyProtection="1">
      <alignment horizontal="left" vertical="center"/>
      <protection locked="0"/>
    </xf>
    <xf numFmtId="176" fontId="8" fillId="0" borderId="89" xfId="14" applyNumberFormat="1" applyFont="1" applyFill="1" applyBorder="1" applyAlignment="1">
      <alignment vertical="center"/>
    </xf>
    <xf numFmtId="176" fontId="8" fillId="0" borderId="0" xfId="14" applyNumberFormat="1" applyFont="1" applyFill="1" applyBorder="1" applyAlignment="1">
      <alignment vertical="center"/>
    </xf>
    <xf numFmtId="176" fontId="8" fillId="0" borderId="12" xfId="14" applyNumberFormat="1" applyFont="1" applyFill="1" applyBorder="1" applyAlignment="1">
      <alignment vertical="center"/>
    </xf>
    <xf numFmtId="176" fontId="8" fillId="0" borderId="104" xfId="14" applyNumberFormat="1" applyFont="1" applyFill="1" applyBorder="1" applyAlignment="1">
      <alignment vertical="center"/>
    </xf>
    <xf numFmtId="0" fontId="44" fillId="0" borderId="124" xfId="2" applyFont="1" applyFill="1" applyBorder="1" applyAlignment="1">
      <alignment vertical="center"/>
    </xf>
    <xf numFmtId="0" fontId="44" fillId="0" borderId="66" xfId="2" applyFont="1" applyFill="1" applyBorder="1" applyAlignment="1">
      <alignment vertical="center"/>
    </xf>
    <xf numFmtId="176" fontId="44" fillId="0" borderId="81" xfId="14" applyNumberFormat="1" applyFont="1" applyFill="1" applyBorder="1" applyAlignment="1" applyProtection="1">
      <alignment vertical="center"/>
      <protection locked="0"/>
    </xf>
    <xf numFmtId="176" fontId="44" fillId="0" borderId="106" xfId="14" applyNumberFormat="1" applyFont="1" applyFill="1" applyBorder="1" applyAlignment="1" applyProtection="1">
      <alignment vertical="center"/>
      <protection locked="0"/>
    </xf>
    <xf numFmtId="176" fontId="44" fillId="0" borderId="106" xfId="14" applyNumberFormat="1" applyFont="1" applyFill="1" applyBorder="1" applyAlignment="1" applyProtection="1">
      <alignment horizontal="right" vertical="center"/>
      <protection locked="0"/>
    </xf>
    <xf numFmtId="41" fontId="44" fillId="0" borderId="75" xfId="10" applyFont="1" applyFill="1" applyBorder="1" applyAlignment="1">
      <alignment vertical="center"/>
    </xf>
    <xf numFmtId="176" fontId="44" fillId="0" borderId="15" xfId="14" applyNumberFormat="1" applyFont="1" applyFill="1" applyBorder="1" applyAlignment="1" applyProtection="1">
      <alignment horizontal="left" vertical="center"/>
      <protection locked="0"/>
    </xf>
    <xf numFmtId="176" fontId="44" fillId="0" borderId="32" xfId="14" applyNumberFormat="1" applyFont="1" applyFill="1" applyBorder="1" applyAlignment="1">
      <alignment horizontal="center" vertical="center"/>
    </xf>
    <xf numFmtId="176" fontId="44" fillId="0" borderId="125" xfId="14" applyNumberFormat="1" applyFont="1" applyFill="1" applyBorder="1" applyAlignment="1">
      <alignment vertical="center"/>
    </xf>
    <xf numFmtId="176" fontId="44" fillId="0" borderId="115" xfId="14" applyNumberFormat="1" applyFont="1" applyFill="1" applyBorder="1" applyAlignment="1">
      <alignment vertical="center"/>
    </xf>
    <xf numFmtId="176" fontId="44" fillId="0" borderId="126" xfId="14" applyNumberFormat="1" applyFont="1" applyFill="1" applyBorder="1" applyAlignment="1" applyProtection="1">
      <alignment horizontal="center" vertical="center"/>
      <protection locked="0"/>
    </xf>
    <xf numFmtId="176" fontId="44" fillId="0" borderId="71" xfId="14" applyNumberFormat="1" applyFont="1" applyFill="1" applyBorder="1" applyAlignment="1">
      <alignment vertical="center"/>
    </xf>
    <xf numFmtId="176" fontId="44" fillId="0" borderId="80" xfId="14" applyNumberFormat="1" applyFont="1" applyFill="1" applyBorder="1" applyAlignment="1">
      <alignment vertical="center"/>
    </xf>
    <xf numFmtId="176" fontId="44" fillId="0" borderId="33" xfId="14" applyNumberFormat="1" applyFont="1" applyFill="1" applyBorder="1" applyAlignment="1">
      <alignment horizontal="center" vertical="center"/>
    </xf>
    <xf numFmtId="176" fontId="44" fillId="0" borderId="127" xfId="14" applyNumberFormat="1" applyFont="1" applyFill="1" applyBorder="1" applyAlignment="1">
      <alignment vertical="center"/>
    </xf>
    <xf numFmtId="176" fontId="44" fillId="0" borderId="33" xfId="14" applyNumberFormat="1" applyFont="1" applyFill="1" applyBorder="1" applyAlignment="1" applyProtection="1">
      <alignment vertical="center"/>
      <protection locked="0"/>
    </xf>
    <xf numFmtId="176" fontId="44" fillId="0" borderId="31" xfId="14" applyNumberFormat="1" applyFont="1" applyFill="1" applyBorder="1" applyAlignment="1">
      <alignment vertical="center"/>
    </xf>
    <xf numFmtId="176" fontId="44" fillId="0" borderId="89" xfId="14" applyNumberFormat="1" applyFont="1" applyFill="1" applyBorder="1" applyAlignment="1">
      <alignment horizontal="left" vertical="center"/>
    </xf>
    <xf numFmtId="176" fontId="44" fillId="0" borderId="119" xfId="14" applyNumberFormat="1" applyFont="1" applyFill="1" applyBorder="1" applyAlignment="1">
      <alignment vertical="center"/>
    </xf>
    <xf numFmtId="0" fontId="44" fillId="0" borderId="31" xfId="2" applyFont="1" applyFill="1" applyBorder="1" applyAlignment="1">
      <alignment vertical="center"/>
    </xf>
    <xf numFmtId="176" fontId="44" fillId="0" borderId="31" xfId="14" applyNumberFormat="1" applyFont="1" applyFill="1" applyBorder="1" applyAlignment="1" applyProtection="1">
      <alignment horizontal="center" vertical="center" wrapText="1"/>
      <protection locked="0"/>
    </xf>
    <xf numFmtId="176" fontId="44" fillId="0" borderId="0" xfId="14" applyNumberFormat="1" applyFont="1" applyFill="1" applyBorder="1" applyAlignment="1" applyProtection="1">
      <alignment horizontal="left" vertical="center"/>
      <protection locked="0"/>
    </xf>
    <xf numFmtId="176" fontId="44" fillId="0" borderId="31" xfId="14" applyNumberFormat="1" applyFont="1" applyFill="1" applyBorder="1" applyAlignment="1" applyProtection="1">
      <alignment vertical="center" wrapText="1"/>
      <protection locked="0"/>
    </xf>
    <xf numFmtId="176" fontId="44" fillId="0" borderId="128" xfId="14" applyNumberFormat="1" applyFont="1" applyFill="1" applyBorder="1" applyAlignment="1">
      <alignment horizontal="center" vertical="center"/>
    </xf>
    <xf numFmtId="176" fontId="44" fillId="0" borderId="83" xfId="14" quotePrefix="1" applyNumberFormat="1" applyFont="1" applyFill="1" applyBorder="1" applyAlignment="1">
      <alignment horizontal="left" vertical="center"/>
    </xf>
    <xf numFmtId="0" fontId="44" fillId="0" borderId="82" xfId="2" applyFont="1" applyFill="1" applyBorder="1" applyAlignment="1">
      <alignment horizontal="left" vertical="center"/>
    </xf>
    <xf numFmtId="176" fontId="44" fillId="0" borderId="115" xfId="14" applyNumberFormat="1" applyFont="1" applyFill="1" applyBorder="1" applyAlignment="1" applyProtection="1">
      <alignment horizontal="center" vertical="center"/>
      <protection locked="0"/>
    </xf>
    <xf numFmtId="196" fontId="8" fillId="0" borderId="0" xfId="14" applyNumberFormat="1" applyFont="1" applyFill="1" applyAlignment="1">
      <alignment vertical="center"/>
    </xf>
    <xf numFmtId="0" fontId="44" fillId="0" borderId="64" xfId="2" applyFont="1" applyFill="1" applyBorder="1" applyAlignment="1">
      <alignment vertical="center" shrinkToFit="1"/>
    </xf>
    <xf numFmtId="176" fontId="44" fillId="0" borderId="65" xfId="14" applyNumberFormat="1" applyFont="1" applyFill="1" applyBorder="1" applyAlignment="1">
      <alignment vertical="center"/>
    </xf>
    <xf numFmtId="176" fontId="44" fillId="0" borderId="12" xfId="14" quotePrefix="1" applyNumberFormat="1" applyFont="1" applyFill="1" applyBorder="1" applyAlignment="1" applyProtection="1">
      <alignment horizontal="left" vertical="center"/>
      <protection locked="0"/>
    </xf>
    <xf numFmtId="0" fontId="43" fillId="0" borderId="74" xfId="2" applyFont="1" applyFill="1" applyBorder="1" applyAlignment="1">
      <alignment vertical="center"/>
    </xf>
    <xf numFmtId="0" fontId="43" fillId="0" borderId="62" xfId="2" applyFont="1" applyFill="1" applyBorder="1" applyAlignment="1">
      <alignment vertical="center"/>
    </xf>
    <xf numFmtId="176" fontId="43" fillId="0" borderId="78" xfId="2" applyNumberFormat="1" applyFont="1" applyFill="1" applyBorder="1" applyAlignment="1">
      <alignment vertical="center"/>
    </xf>
    <xf numFmtId="0" fontId="43" fillId="0" borderId="72" xfId="2" applyFont="1" applyFill="1" applyBorder="1" applyAlignment="1">
      <alignment vertical="center"/>
    </xf>
    <xf numFmtId="41" fontId="43" fillId="0" borderId="61" xfId="10" applyFont="1" applyFill="1" applyBorder="1" applyAlignment="1">
      <alignment vertical="center"/>
    </xf>
    <xf numFmtId="176" fontId="44" fillId="0" borderId="117" xfId="14" applyNumberFormat="1" applyFont="1" applyFill="1" applyBorder="1" applyAlignment="1" applyProtection="1">
      <alignment horizontal="center" vertical="center"/>
      <protection locked="0"/>
    </xf>
    <xf numFmtId="0" fontId="43" fillId="0" borderId="129" xfId="2" applyFont="1" applyFill="1" applyBorder="1" applyAlignment="1">
      <alignment horizontal="left" vertical="center"/>
    </xf>
    <xf numFmtId="0" fontId="43" fillId="0" borderId="71" xfId="2" applyFont="1" applyFill="1" applyBorder="1" applyAlignment="1">
      <alignment horizontal="left" vertical="center"/>
    </xf>
    <xf numFmtId="176" fontId="43" fillId="0" borderId="91" xfId="2" applyNumberFormat="1" applyFont="1" applyFill="1" applyBorder="1" applyAlignment="1">
      <alignment vertical="center"/>
    </xf>
    <xf numFmtId="0" fontId="43" fillId="0" borderId="120" xfId="2" applyFont="1" applyFill="1" applyBorder="1" applyAlignment="1">
      <alignment vertical="center"/>
    </xf>
    <xf numFmtId="176" fontId="43" fillId="0" borderId="16" xfId="2" applyNumberFormat="1" applyFont="1" applyFill="1" applyBorder="1" applyAlignment="1">
      <alignment vertical="center"/>
    </xf>
    <xf numFmtId="176" fontId="44" fillId="0" borderId="130" xfId="14" applyNumberFormat="1" applyFont="1" applyFill="1" applyBorder="1" applyAlignment="1">
      <alignment vertical="center"/>
    </xf>
    <xf numFmtId="176" fontId="43" fillId="0" borderId="79" xfId="2" applyNumberFormat="1" applyFont="1" applyFill="1" applyBorder="1" applyAlignment="1">
      <alignment vertical="center"/>
    </xf>
    <xf numFmtId="0" fontId="43" fillId="0" borderId="86" xfId="2" applyFont="1" applyFill="1" applyBorder="1" applyAlignment="1">
      <alignment vertical="center"/>
    </xf>
    <xf numFmtId="41" fontId="43" fillId="0" borderId="70" xfId="10" applyFont="1" applyFill="1" applyBorder="1" applyAlignment="1">
      <alignment vertical="center"/>
    </xf>
    <xf numFmtId="0" fontId="43" fillId="0" borderId="110" xfId="2" applyFont="1" applyFill="1" applyBorder="1" applyAlignment="1">
      <alignment vertical="center"/>
    </xf>
    <xf numFmtId="0" fontId="43" fillId="0" borderId="0" xfId="2" applyFont="1" applyFill="1" applyBorder="1" applyAlignment="1">
      <alignment vertical="center"/>
    </xf>
    <xf numFmtId="191" fontId="44" fillId="0" borderId="89" xfId="2" applyNumberFormat="1" applyFont="1" applyFill="1" applyBorder="1" applyAlignment="1">
      <alignment vertical="center"/>
    </xf>
    <xf numFmtId="41" fontId="44" fillId="0" borderId="13" xfId="10" applyFont="1" applyFill="1" applyBorder="1" applyAlignment="1">
      <alignment vertical="center"/>
    </xf>
    <xf numFmtId="176" fontId="44" fillId="0" borderId="12" xfId="14" applyNumberFormat="1" applyFont="1" applyFill="1" applyBorder="1" applyAlignment="1">
      <alignment horizontal="left" vertical="center"/>
    </xf>
    <xf numFmtId="176" fontId="44" fillId="0" borderId="104" xfId="2" applyNumberFormat="1" applyFont="1" applyFill="1" applyBorder="1" applyAlignment="1">
      <alignment vertical="center"/>
    </xf>
    <xf numFmtId="176" fontId="44" fillId="0" borderId="122" xfId="14" applyNumberFormat="1" applyFont="1" applyFill="1" applyBorder="1" applyAlignment="1">
      <alignment horizontal="center" vertical="center" wrapText="1"/>
    </xf>
    <xf numFmtId="176" fontId="44" fillId="0" borderId="15" xfId="14" applyNumberFormat="1" applyFont="1" applyFill="1" applyBorder="1" applyAlignment="1">
      <alignment horizontal="left" vertical="center"/>
    </xf>
    <xf numFmtId="176" fontId="44" fillId="0" borderId="107" xfId="14" applyNumberFormat="1" applyFont="1" applyFill="1" applyBorder="1" applyAlignment="1" applyProtection="1">
      <alignment vertical="center"/>
      <protection locked="0"/>
    </xf>
    <xf numFmtId="176" fontId="44" fillId="0" borderId="89" xfId="2" applyNumberFormat="1" applyFont="1" applyFill="1" applyBorder="1" applyAlignment="1">
      <alignment vertical="center"/>
    </xf>
    <xf numFmtId="176" fontId="44" fillId="0" borderId="13" xfId="2" applyNumberFormat="1" applyFont="1" applyFill="1" applyBorder="1" applyAlignment="1">
      <alignment vertical="center"/>
    </xf>
    <xf numFmtId="176" fontId="44" fillId="0" borderId="129" xfId="14" applyNumberFormat="1" applyFont="1" applyFill="1" applyBorder="1" applyAlignment="1">
      <alignment horizontal="center" vertical="center"/>
    </xf>
    <xf numFmtId="176" fontId="44" fillId="0" borderId="86" xfId="14" applyNumberFormat="1" applyFont="1" applyFill="1" applyBorder="1" applyAlignment="1">
      <alignment horizontal="right" vertical="center"/>
    </xf>
    <xf numFmtId="176" fontId="44" fillId="0" borderId="131" xfId="14" applyNumberFormat="1" applyFont="1" applyFill="1" applyBorder="1" applyAlignment="1">
      <alignment vertical="center"/>
    </xf>
    <xf numFmtId="0" fontId="44" fillId="0" borderId="117" xfId="2" applyFont="1" applyFill="1" applyBorder="1" applyAlignment="1">
      <alignment horizontal="center" vertical="center"/>
    </xf>
    <xf numFmtId="0" fontId="44" fillId="0" borderId="89" xfId="2" applyFont="1" applyFill="1" applyBorder="1" applyAlignment="1">
      <alignment horizontal="center" vertical="center"/>
    </xf>
    <xf numFmtId="0" fontId="44" fillId="0" borderId="0" xfId="2" applyFont="1" applyFill="1" applyBorder="1" applyAlignment="1">
      <alignment horizontal="center" vertical="center"/>
    </xf>
    <xf numFmtId="197" fontId="44" fillId="0" borderId="0" xfId="14" applyNumberFormat="1" applyFont="1" applyFill="1" applyBorder="1" applyAlignment="1" applyProtection="1">
      <alignment horizontal="center" vertical="center"/>
      <protection locked="0"/>
    </xf>
    <xf numFmtId="0" fontId="43" fillId="0" borderId="126" xfId="2" applyFont="1" applyFill="1" applyBorder="1" applyAlignment="1">
      <alignment horizontal="left" vertical="center"/>
    </xf>
    <xf numFmtId="0" fontId="43" fillId="0" borderId="67" xfId="2" applyFont="1" applyFill="1" applyBorder="1" applyAlignment="1">
      <alignment horizontal="left" vertical="center"/>
    </xf>
    <xf numFmtId="41" fontId="44" fillId="0" borderId="91" xfId="2" applyNumberFormat="1" applyFont="1" applyFill="1" applyBorder="1" applyAlignment="1">
      <alignment vertical="center"/>
    </xf>
    <xf numFmtId="0" fontId="44" fillId="0" borderId="120" xfId="2" applyFont="1" applyFill="1" applyBorder="1" applyAlignment="1">
      <alignment vertical="center"/>
    </xf>
    <xf numFmtId="41" fontId="44" fillId="0" borderId="16" xfId="2" applyNumberFormat="1" applyFont="1" applyFill="1" applyBorder="1" applyAlignment="1">
      <alignment vertical="center"/>
    </xf>
    <xf numFmtId="0" fontId="44" fillId="0" borderId="89" xfId="2" applyFont="1" applyFill="1" applyBorder="1" applyAlignment="1">
      <alignment vertical="center"/>
    </xf>
    <xf numFmtId="0" fontId="43" fillId="0" borderId="123" xfId="2" applyFont="1" applyFill="1" applyBorder="1" applyAlignment="1">
      <alignment vertical="center"/>
    </xf>
    <xf numFmtId="0" fontId="43" fillId="0" borderId="66" xfId="2" applyFont="1" applyFill="1" applyBorder="1" applyAlignment="1">
      <alignment vertical="center"/>
    </xf>
    <xf numFmtId="41" fontId="44" fillId="0" borderId="93" xfId="10" applyFont="1" applyFill="1" applyBorder="1" applyAlignment="1">
      <alignment vertical="center"/>
    </xf>
    <xf numFmtId="41" fontId="44" fillId="0" borderId="11" xfId="10" applyNumberFormat="1" applyFont="1" applyFill="1" applyBorder="1" applyAlignment="1">
      <alignment vertical="center"/>
    </xf>
    <xf numFmtId="176" fontId="44" fillId="0" borderId="0" xfId="14" applyNumberFormat="1" applyFont="1" applyFill="1" applyBorder="1" applyAlignment="1" applyProtection="1">
      <alignment horizontal="center" vertical="center"/>
      <protection locked="0"/>
    </xf>
    <xf numFmtId="0" fontId="44" fillId="0" borderId="122" xfId="2" applyFont="1" applyFill="1" applyBorder="1" applyAlignment="1">
      <alignment horizontal="center" vertical="center"/>
    </xf>
    <xf numFmtId="176" fontId="44" fillId="0" borderId="91" xfId="14" applyNumberFormat="1" applyFont="1" applyFill="1" applyBorder="1" applyAlignment="1" applyProtection="1">
      <alignment vertical="center"/>
      <protection locked="0"/>
    </xf>
    <xf numFmtId="176" fontId="44" fillId="0" borderId="120" xfId="14" applyNumberFormat="1" applyFont="1" applyFill="1" applyBorder="1" applyAlignment="1" applyProtection="1">
      <alignment vertical="center"/>
      <protection locked="0"/>
    </xf>
    <xf numFmtId="0" fontId="57" fillId="12" borderId="110" xfId="2" applyFont="1" applyFill="1" applyBorder="1" applyAlignment="1">
      <alignment horizontal="left" vertical="center"/>
    </xf>
    <xf numFmtId="0" fontId="57" fillId="13" borderId="0" xfId="2" applyFont="1" applyFill="1" applyBorder="1"/>
    <xf numFmtId="0" fontId="57" fillId="13" borderId="104" xfId="2" applyFont="1" applyFill="1" applyBorder="1"/>
    <xf numFmtId="182" fontId="44" fillId="0" borderId="73" xfId="12" applyNumberFormat="1" applyFont="1" applyFill="1" applyBorder="1" applyAlignment="1">
      <alignment horizontal="center" vertical="center"/>
    </xf>
    <xf numFmtId="176" fontId="47" fillId="0" borderId="0" xfId="14" applyNumberFormat="1" applyFont="1" applyFill="1" applyBorder="1" applyAlignment="1">
      <alignment vertical="center" shrinkToFit="1"/>
    </xf>
    <xf numFmtId="176" fontId="44" fillId="0" borderId="116" xfId="14" applyNumberFormat="1" applyFont="1" applyFill="1" applyBorder="1" applyAlignment="1">
      <alignment vertical="center"/>
    </xf>
    <xf numFmtId="176" fontId="44" fillId="0" borderId="126" xfId="14" applyNumberFormat="1" applyFont="1" applyFill="1" applyBorder="1" applyAlignment="1">
      <alignment horizontal="center" vertical="center"/>
    </xf>
    <xf numFmtId="41" fontId="44" fillId="0" borderId="0" xfId="10" applyFont="1" applyFill="1" applyBorder="1" applyAlignment="1" applyProtection="1">
      <alignment horizontal="right" vertical="center"/>
      <protection locked="0"/>
    </xf>
    <xf numFmtId="176" fontId="50" fillId="0" borderId="31" xfId="14" applyNumberFormat="1" applyFont="1" applyFill="1" applyBorder="1" applyAlignment="1" applyProtection="1">
      <alignment vertical="center"/>
      <protection locked="0"/>
    </xf>
    <xf numFmtId="176" fontId="57" fillId="0" borderId="0" xfId="14" applyNumberFormat="1" applyFont="1" applyFill="1" applyAlignment="1">
      <alignment vertical="center"/>
    </xf>
    <xf numFmtId="10" fontId="8" fillId="0" borderId="0" xfId="12" applyNumberFormat="1" applyFont="1" applyFill="1" applyAlignment="1">
      <alignment vertical="center"/>
    </xf>
    <xf numFmtId="176" fontId="44" fillId="0" borderId="118" xfId="14" applyNumberFormat="1" applyFont="1" applyFill="1" applyBorder="1" applyAlignment="1">
      <alignment vertical="center"/>
    </xf>
    <xf numFmtId="0" fontId="44" fillId="0" borderId="0" xfId="2" applyFont="1" applyFill="1" applyBorder="1" applyAlignment="1">
      <alignment horizontal="right" vertical="center"/>
    </xf>
    <xf numFmtId="176" fontId="44" fillId="0" borderId="110" xfId="14" applyNumberFormat="1" applyFont="1" applyFill="1" applyBorder="1" applyAlignment="1">
      <alignment vertical="center"/>
    </xf>
    <xf numFmtId="0" fontId="44" fillId="0" borderId="71" xfId="2" applyFont="1" applyFill="1" applyBorder="1" applyAlignment="1">
      <alignment vertical="center"/>
    </xf>
    <xf numFmtId="0" fontId="44" fillId="0" borderId="79" xfId="2" applyFont="1" applyFill="1" applyBorder="1" applyAlignment="1">
      <alignment vertical="center"/>
    </xf>
    <xf numFmtId="0" fontId="44" fillId="0" borderId="86" xfId="2" applyFont="1" applyFill="1" applyBorder="1" applyAlignment="1">
      <alignment vertical="center"/>
    </xf>
    <xf numFmtId="41" fontId="44" fillId="0" borderId="80" xfId="10" applyFont="1" applyFill="1" applyBorder="1" applyAlignment="1">
      <alignment vertical="center"/>
    </xf>
    <xf numFmtId="176" fontId="8" fillId="0" borderId="31" xfId="14" applyNumberFormat="1" applyFont="1" applyFill="1" applyBorder="1" applyAlignment="1">
      <alignment vertical="center"/>
    </xf>
    <xf numFmtId="176" fontId="44" fillId="0" borderId="126" xfId="14" applyNumberFormat="1" applyFont="1" applyFill="1" applyBorder="1" applyAlignment="1">
      <alignment vertical="center"/>
    </xf>
    <xf numFmtId="0" fontId="44" fillId="0" borderId="116" xfId="2" applyFont="1" applyFill="1" applyBorder="1" applyAlignment="1">
      <alignment horizontal="center" vertical="center"/>
    </xf>
    <xf numFmtId="0" fontId="44" fillId="0" borderId="83" xfId="2" applyFont="1" applyFill="1" applyBorder="1" applyAlignment="1">
      <alignment vertical="center"/>
    </xf>
    <xf numFmtId="176" fontId="44" fillId="0" borderId="104" xfId="11" applyNumberFormat="1" applyFont="1" applyFill="1" applyBorder="1" applyAlignment="1" applyProtection="1">
      <alignment vertical="center"/>
      <protection locked="0"/>
    </xf>
    <xf numFmtId="176" fontId="16" fillId="0" borderId="31" xfId="14" applyNumberFormat="1" applyFont="1" applyFill="1" applyBorder="1" applyAlignment="1">
      <alignment vertical="center"/>
    </xf>
    <xf numFmtId="176" fontId="44" fillId="0" borderId="33" xfId="14" applyNumberFormat="1" applyFont="1" applyFill="1" applyBorder="1" applyAlignment="1">
      <alignment horizontal="center" vertical="center" wrapText="1"/>
    </xf>
    <xf numFmtId="176" fontId="44" fillId="0" borderId="89" xfId="14" applyNumberFormat="1" applyFont="1" applyFill="1" applyBorder="1" applyAlignment="1" applyProtection="1">
      <alignment horizontal="center" vertical="center"/>
      <protection locked="0"/>
    </xf>
    <xf numFmtId="176" fontId="16" fillId="0" borderId="89" xfId="14" applyNumberFormat="1" applyFont="1" applyFill="1" applyBorder="1" applyAlignment="1">
      <alignment vertical="center"/>
    </xf>
    <xf numFmtId="176" fontId="44" fillId="0" borderId="12" xfId="14" applyNumberFormat="1" applyFont="1" applyFill="1" applyBorder="1" applyAlignment="1">
      <alignment horizontal="left" vertical="center" shrinkToFit="1"/>
    </xf>
    <xf numFmtId="0" fontId="44" fillId="0" borderId="110" xfId="2" applyFont="1" applyFill="1" applyBorder="1" applyAlignment="1">
      <alignment horizontal="center" vertical="center"/>
    </xf>
    <xf numFmtId="176" fontId="44" fillId="0" borderId="32" xfId="14" applyNumberFormat="1" applyFont="1" applyFill="1" applyBorder="1" applyAlignment="1">
      <alignment vertical="center"/>
    </xf>
    <xf numFmtId="0" fontId="44" fillId="0" borderId="81" xfId="2" applyFont="1" applyFill="1" applyBorder="1" applyAlignment="1">
      <alignment vertical="center"/>
    </xf>
    <xf numFmtId="176" fontId="44" fillId="0" borderId="66" xfId="14" applyNumberFormat="1" applyFont="1" applyFill="1" applyBorder="1" applyAlignment="1" applyProtection="1">
      <alignment vertical="center"/>
      <protection locked="0"/>
    </xf>
    <xf numFmtId="176" fontId="44" fillId="0" borderId="75" xfId="14" applyNumberFormat="1" applyFont="1" applyFill="1" applyBorder="1" applyAlignment="1" applyProtection="1">
      <alignment vertical="center"/>
      <protection locked="0"/>
    </xf>
    <xf numFmtId="176" fontId="44" fillId="0" borderId="105" xfId="11" applyNumberFormat="1" applyFont="1" applyFill="1" applyBorder="1" applyAlignment="1" applyProtection="1">
      <alignment vertical="center"/>
      <protection locked="0"/>
    </xf>
    <xf numFmtId="176" fontId="57" fillId="0" borderId="111" xfId="14" applyNumberFormat="1" applyFont="1" applyFill="1" applyBorder="1" applyAlignment="1">
      <alignment vertical="center"/>
    </xf>
    <xf numFmtId="176" fontId="8" fillId="0" borderId="105" xfId="14" applyNumberFormat="1" applyFont="1" applyFill="1" applyBorder="1" applyAlignment="1">
      <alignment vertical="center"/>
    </xf>
    <xf numFmtId="176" fontId="47" fillId="0" borderId="0" xfId="14" applyNumberFormat="1" applyFont="1" applyFill="1" applyAlignment="1">
      <alignment vertical="center"/>
    </xf>
    <xf numFmtId="41" fontId="44" fillId="0" borderId="132" xfId="10" applyFont="1" applyFill="1" applyBorder="1" applyAlignment="1">
      <alignment vertical="center"/>
    </xf>
    <xf numFmtId="176" fontId="16" fillId="0" borderId="41" xfId="14" applyNumberFormat="1" applyFont="1" applyFill="1" applyBorder="1" applyAlignment="1">
      <alignment vertical="center"/>
    </xf>
    <xf numFmtId="176" fontId="44" fillId="0" borderId="41" xfId="14" applyNumberFormat="1" applyFont="1" applyFill="1" applyBorder="1" applyAlignment="1" applyProtection="1">
      <alignment horizontal="right" vertical="center"/>
      <protection locked="0"/>
    </xf>
    <xf numFmtId="176" fontId="44" fillId="0" borderId="41" xfId="14" applyNumberFormat="1" applyFont="1" applyFill="1" applyBorder="1" applyAlignment="1">
      <alignment vertical="center"/>
    </xf>
    <xf numFmtId="0" fontId="47" fillId="13" borderId="0" xfId="2" applyFont="1" applyFill="1" applyBorder="1"/>
    <xf numFmtId="0" fontId="47" fillId="13" borderId="41" xfId="2" applyFont="1" applyFill="1" applyBorder="1"/>
    <xf numFmtId="41" fontId="44" fillId="0" borderId="0" xfId="14" applyNumberFormat="1" applyFont="1" applyFill="1" applyBorder="1" applyAlignment="1">
      <alignment vertical="center"/>
    </xf>
    <xf numFmtId="0" fontId="44" fillId="0" borderId="0" xfId="14" applyFont="1" applyFill="1" applyBorder="1" applyAlignment="1">
      <alignment vertical="center"/>
    </xf>
    <xf numFmtId="0" fontId="44" fillId="0" borderId="0" xfId="14" applyFont="1" applyFill="1" applyBorder="1" applyAlignment="1">
      <alignment horizontal="right" vertical="center"/>
    </xf>
    <xf numFmtId="0" fontId="5" fillId="0" borderId="0" xfId="14" applyFont="1" applyFill="1" applyBorder="1" applyAlignment="1">
      <alignment vertical="center"/>
    </xf>
    <xf numFmtId="41" fontId="5" fillId="0" borderId="0" xfId="14" applyNumberFormat="1" applyFont="1" applyFill="1" applyBorder="1" applyAlignment="1">
      <alignment vertical="center"/>
    </xf>
    <xf numFmtId="0" fontId="16" fillId="0" borderId="0" xfId="14" applyFont="1" applyFill="1" applyBorder="1" applyAlignment="1">
      <alignment vertical="center"/>
    </xf>
    <xf numFmtId="0" fontId="16" fillId="0" borderId="0" xfId="14" applyFont="1" applyFill="1" applyBorder="1" applyAlignment="1">
      <alignment horizontal="right" vertical="center"/>
    </xf>
    <xf numFmtId="176" fontId="51" fillId="0" borderId="0" xfId="14" applyNumberFormat="1" applyFont="1" applyFill="1" applyBorder="1" applyAlignment="1">
      <alignment vertical="center"/>
    </xf>
    <xf numFmtId="176" fontId="51" fillId="0" borderId="0" xfId="14" applyNumberFormat="1" applyFont="1" applyFill="1" applyBorder="1" applyAlignment="1" applyProtection="1">
      <alignment vertical="center"/>
      <protection locked="0"/>
    </xf>
    <xf numFmtId="176" fontId="51" fillId="0" borderId="0" xfId="14" applyNumberFormat="1" applyFont="1" applyFill="1" applyBorder="1" applyAlignment="1" applyProtection="1">
      <alignment horizontal="right" vertical="center"/>
      <protection locked="0"/>
    </xf>
    <xf numFmtId="176" fontId="51" fillId="0" borderId="0" xfId="11" applyNumberFormat="1" applyFont="1" applyFill="1" applyBorder="1" applyAlignment="1" applyProtection="1">
      <alignment vertical="center"/>
      <protection locked="0"/>
    </xf>
    <xf numFmtId="0" fontId="16" fillId="0" borderId="0" xfId="14" applyFont="1" applyFill="1" applyAlignment="1">
      <alignment vertical="center"/>
    </xf>
    <xf numFmtId="0" fontId="5" fillId="0" borderId="0" xfId="14" applyFont="1" applyFill="1" applyAlignment="1">
      <alignment vertical="center"/>
    </xf>
    <xf numFmtId="0" fontId="16" fillId="0" borderId="0" xfId="14" applyFont="1" applyFill="1" applyAlignment="1">
      <alignment horizontal="right" vertical="center"/>
    </xf>
    <xf numFmtId="176" fontId="51" fillId="0" borderId="0" xfId="14" applyNumberFormat="1" applyFont="1" applyFill="1" applyBorder="1" applyAlignment="1">
      <alignment horizontal="left" vertical="center"/>
    </xf>
    <xf numFmtId="176" fontId="51" fillId="0" borderId="0" xfId="14" applyNumberFormat="1" applyFont="1" applyFill="1" applyBorder="1" applyAlignment="1">
      <alignment horizontal="right" vertical="center"/>
    </xf>
    <xf numFmtId="176" fontId="51" fillId="0" borderId="0" xfId="14" applyNumberFormat="1" applyFont="1" applyFill="1" applyBorder="1" applyAlignment="1" applyProtection="1">
      <alignment horizontal="left" vertical="center"/>
      <protection locked="0"/>
    </xf>
    <xf numFmtId="0" fontId="51" fillId="0" borderId="0" xfId="15" applyFont="1" applyFill="1" applyBorder="1" applyAlignment="1">
      <alignment vertical="center"/>
    </xf>
    <xf numFmtId="0" fontId="51" fillId="0" borderId="0" xfId="16" applyFont="1" applyFill="1" applyBorder="1" applyAlignment="1">
      <alignment horizontal="justify" vertical="center"/>
    </xf>
    <xf numFmtId="0" fontId="51" fillId="0" borderId="0" xfId="16" applyFont="1" applyFill="1" applyBorder="1" applyAlignment="1">
      <alignment vertical="center"/>
    </xf>
    <xf numFmtId="0" fontId="51" fillId="0" borderId="0" xfId="2" applyFont="1" applyFill="1" applyBorder="1" applyAlignment="1">
      <alignment vertical="center"/>
    </xf>
    <xf numFmtId="176" fontId="5" fillId="0" borderId="0" xfId="14" applyNumberFormat="1" applyFont="1" applyFill="1" applyBorder="1" applyAlignment="1">
      <alignment vertical="center"/>
    </xf>
    <xf numFmtId="0" fontId="15" fillId="0" borderId="0" xfId="2" applyFont="1" applyProtection="1">
      <protection locked="0"/>
    </xf>
    <xf numFmtId="0" fontId="52" fillId="0" borderId="0" xfId="2" applyFont="1"/>
    <xf numFmtId="0" fontId="58" fillId="0" borderId="0" xfId="2" applyFont="1"/>
    <xf numFmtId="0" fontId="16" fillId="0" borderId="0" xfId="2" applyFont="1"/>
    <xf numFmtId="0" fontId="8" fillId="0" borderId="0" xfId="2" applyFont="1" applyBorder="1" applyAlignment="1"/>
    <xf numFmtId="0" fontId="17" fillId="0" borderId="0" xfId="2" applyFont="1" applyBorder="1" applyAlignment="1">
      <alignment horizontal="right"/>
    </xf>
    <xf numFmtId="0" fontId="41" fillId="0" borderId="0" xfId="2" applyFont="1" applyAlignment="1">
      <alignment vertical="top"/>
    </xf>
    <xf numFmtId="0" fontId="17" fillId="0" borderId="96" xfId="2" applyFont="1" applyBorder="1" applyAlignment="1">
      <alignment horizontal="center" vertical="center"/>
    </xf>
    <xf numFmtId="0" fontId="17" fillId="0" borderId="133" xfId="2" applyFont="1" applyBorder="1" applyAlignment="1">
      <alignment horizontal="center" vertical="center"/>
    </xf>
    <xf numFmtId="0" fontId="17" fillId="0" borderId="134" xfId="2" applyFont="1" applyBorder="1" applyAlignment="1">
      <alignment horizontal="center" vertical="center"/>
    </xf>
    <xf numFmtId="0" fontId="17" fillId="0" borderId="135" xfId="2" applyFont="1" applyBorder="1" applyAlignment="1">
      <alignment horizontal="center" vertical="center"/>
    </xf>
    <xf numFmtId="0" fontId="17" fillId="0" borderId="34" xfId="2" applyFont="1" applyBorder="1" applyAlignment="1">
      <alignment horizontal="center" vertical="center"/>
    </xf>
    <xf numFmtId="0" fontId="17" fillId="0" borderId="95" xfId="2" applyFont="1" applyBorder="1" applyAlignment="1">
      <alignment horizontal="center" vertical="center"/>
    </xf>
    <xf numFmtId="0" fontId="17" fillId="0" borderId="110" xfId="2" applyFont="1" applyBorder="1" applyAlignment="1">
      <alignment horizontal="center" vertical="center"/>
    </xf>
    <xf numFmtId="176" fontId="17" fillId="0" borderId="31" xfId="2" applyNumberFormat="1" applyFont="1" applyBorder="1" applyAlignment="1">
      <alignment horizontal="right" vertical="center"/>
    </xf>
    <xf numFmtId="176" fontId="17" fillId="0" borderId="12" xfId="2" applyNumberFormat="1" applyFont="1" applyBorder="1" applyAlignment="1">
      <alignment horizontal="right" vertical="center"/>
    </xf>
    <xf numFmtId="176" fontId="17" fillId="0" borderId="89" xfId="2" applyNumberFormat="1" applyFont="1" applyBorder="1" applyAlignment="1">
      <alignment horizontal="right" vertical="center"/>
    </xf>
    <xf numFmtId="176" fontId="17" fillId="0" borderId="13" xfId="2" quotePrefix="1" applyNumberFormat="1" applyFont="1" applyBorder="1" applyAlignment="1">
      <alignment horizontal="right" vertical="center"/>
    </xf>
    <xf numFmtId="176" fontId="17" fillId="0" borderId="104" xfId="2" applyNumberFormat="1" applyFont="1" applyBorder="1" applyAlignment="1">
      <alignment horizontal="right" vertical="center"/>
    </xf>
    <xf numFmtId="41" fontId="17" fillId="0" borderId="31" xfId="2" applyNumberFormat="1" applyFont="1" applyFill="1" applyBorder="1" applyAlignment="1">
      <alignment horizontal="right" vertical="center"/>
    </xf>
    <xf numFmtId="41" fontId="17" fillId="0" borderId="104" xfId="2" applyNumberFormat="1" applyFont="1" applyFill="1" applyBorder="1" applyAlignment="1">
      <alignment horizontal="right" vertical="center"/>
    </xf>
    <xf numFmtId="41" fontId="17" fillId="0" borderId="12" xfId="2" applyNumberFormat="1" applyFont="1" applyFill="1" applyBorder="1" applyAlignment="1">
      <alignment horizontal="right" vertical="center"/>
    </xf>
    <xf numFmtId="176" fontId="17" fillId="0" borderId="82" xfId="2" applyNumberFormat="1" applyFont="1" applyBorder="1" applyAlignment="1">
      <alignment horizontal="right" vertical="center"/>
    </xf>
    <xf numFmtId="176" fontId="17" fillId="0" borderId="0" xfId="2" applyNumberFormat="1" applyFont="1" applyBorder="1" applyAlignment="1">
      <alignment horizontal="right" vertical="center"/>
    </xf>
    <xf numFmtId="49" fontId="17" fillId="0" borderId="126" xfId="2" quotePrefix="1" applyNumberFormat="1" applyFont="1" applyBorder="1" applyAlignment="1">
      <alignment horizontal="center" vertical="center"/>
    </xf>
    <xf numFmtId="41" fontId="17" fillId="0" borderId="32" xfId="2" applyNumberFormat="1" applyFont="1" applyFill="1" applyBorder="1" applyAlignment="1">
      <alignment horizontal="right" vertical="center"/>
    </xf>
    <xf numFmtId="41" fontId="17" fillId="0" borderId="15" xfId="2" applyNumberFormat="1" applyFont="1" applyFill="1" applyBorder="1" applyAlignment="1">
      <alignment horizontal="right" vertical="center"/>
    </xf>
    <xf numFmtId="41" fontId="17" fillId="0" borderId="91" xfId="2" applyNumberFormat="1" applyFont="1" applyFill="1" applyBorder="1" applyAlignment="1">
      <alignment horizontal="right" vertical="center"/>
    </xf>
    <xf numFmtId="41" fontId="17" fillId="0" borderId="16" xfId="2" quotePrefix="1" applyNumberFormat="1" applyFont="1" applyFill="1" applyBorder="1" applyAlignment="1">
      <alignment horizontal="right" vertical="center"/>
    </xf>
    <xf numFmtId="41" fontId="17" fillId="0" borderId="107" xfId="2" applyNumberFormat="1" applyFont="1" applyFill="1" applyBorder="1" applyAlignment="1">
      <alignment horizontal="right" vertical="center"/>
    </xf>
    <xf numFmtId="2" fontId="17" fillId="0" borderId="108" xfId="2" applyNumberFormat="1" applyFont="1" applyBorder="1" applyAlignment="1">
      <alignment horizontal="center" vertical="center"/>
    </xf>
    <xf numFmtId="41" fontId="17" fillId="0" borderId="33" xfId="2" applyNumberFormat="1" applyFont="1" applyFill="1" applyBorder="1" applyAlignment="1">
      <alignment horizontal="right" vertical="center"/>
    </xf>
    <xf numFmtId="41" fontId="17" fillId="0" borderId="18" xfId="2" applyNumberFormat="1" applyFont="1" applyFill="1" applyBorder="1" applyAlignment="1">
      <alignment horizontal="right" vertical="center"/>
    </xf>
    <xf numFmtId="41" fontId="17" fillId="0" borderId="83" xfId="2" applyNumberFormat="1" applyFont="1" applyFill="1" applyBorder="1" applyAlignment="1">
      <alignment horizontal="right" vertical="center"/>
    </xf>
    <xf numFmtId="41" fontId="17" fillId="0" borderId="19" xfId="2" quotePrefix="1" applyNumberFormat="1" applyFont="1" applyFill="1" applyBorder="1" applyAlignment="1">
      <alignment horizontal="right" vertical="center"/>
    </xf>
    <xf numFmtId="41" fontId="17" fillId="0" borderId="109" xfId="2" applyNumberFormat="1" applyFont="1" applyFill="1" applyBorder="1" applyAlignment="1">
      <alignment horizontal="right" vertical="center"/>
    </xf>
    <xf numFmtId="2" fontId="17" fillId="0" borderId="110" xfId="2" applyNumberFormat="1" applyFont="1" applyBorder="1" applyAlignment="1">
      <alignment horizontal="center" vertical="center"/>
    </xf>
    <xf numFmtId="41" fontId="17" fillId="0" borderId="89" xfId="2" applyNumberFormat="1" applyFont="1" applyFill="1" applyBorder="1" applyAlignment="1">
      <alignment horizontal="right" vertical="center"/>
    </xf>
    <xf numFmtId="41" fontId="17" fillId="0" borderId="13" xfId="2" quotePrefix="1" applyNumberFormat="1" applyFont="1" applyFill="1" applyBorder="1" applyAlignment="1">
      <alignment horizontal="right" vertical="center"/>
    </xf>
    <xf numFmtId="2" fontId="17" fillId="0" borderId="111" xfId="2" applyNumberFormat="1" applyFont="1" applyBorder="1" applyAlignment="1">
      <alignment horizontal="center" vertical="center"/>
    </xf>
    <xf numFmtId="41" fontId="17" fillId="0" borderId="30" xfId="2" applyNumberFormat="1" applyFont="1" applyFill="1" applyBorder="1" applyAlignment="1">
      <alignment horizontal="right" vertical="center"/>
    </xf>
    <xf numFmtId="41" fontId="17" fillId="0" borderId="10" xfId="2" applyNumberFormat="1" applyFont="1" applyFill="1" applyBorder="1" applyAlignment="1">
      <alignment horizontal="right" vertical="center"/>
    </xf>
    <xf numFmtId="41" fontId="17" fillId="0" borderId="93" xfId="2" applyNumberFormat="1" applyFont="1" applyFill="1" applyBorder="1" applyAlignment="1">
      <alignment horizontal="right" vertical="center"/>
    </xf>
    <xf numFmtId="41" fontId="17" fillId="0" borderId="11" xfId="2" applyNumberFormat="1" applyFont="1" applyFill="1" applyBorder="1" applyAlignment="1">
      <alignment horizontal="right" vertical="center"/>
    </xf>
    <xf numFmtId="41" fontId="17" fillId="0" borderId="48" xfId="2" applyNumberFormat="1" applyFont="1" applyFill="1" applyBorder="1" applyAlignment="1">
      <alignment horizontal="right" vertical="center"/>
    </xf>
    <xf numFmtId="0" fontId="14" fillId="0" borderId="41" xfId="2" quotePrefix="1" applyFont="1" applyBorder="1" applyAlignment="1">
      <alignment vertical="center"/>
    </xf>
    <xf numFmtId="176" fontId="14" fillId="0" borderId="41" xfId="2" applyNumberFormat="1" applyFont="1" applyBorder="1" applyAlignment="1">
      <alignment horizontal="right" vertical="center"/>
    </xf>
    <xf numFmtId="0" fontId="14" fillId="0" borderId="0" xfId="2" applyFont="1" applyAlignment="1">
      <alignment vertical="center"/>
    </xf>
    <xf numFmtId="41" fontId="14" fillId="0" borderId="0" xfId="2" applyNumberFormat="1" applyFont="1" applyBorder="1" applyAlignment="1">
      <alignment vertical="center"/>
    </xf>
    <xf numFmtId="0" fontId="14" fillId="0" borderId="0" xfId="2" applyFont="1" applyAlignment="1">
      <alignment horizontal="left"/>
    </xf>
    <xf numFmtId="0" fontId="14" fillId="0" borderId="0" xfId="2" applyFont="1" applyBorder="1" applyAlignment="1">
      <alignment vertical="center"/>
    </xf>
    <xf numFmtId="176" fontId="14" fillId="0" borderId="0" xfId="2" applyNumberFormat="1" applyFont="1"/>
    <xf numFmtId="0" fontId="59" fillId="0" borderId="0" xfId="2" applyFont="1"/>
    <xf numFmtId="0" fontId="45" fillId="0" borderId="0" xfId="2" applyFont="1" applyBorder="1" applyAlignment="1">
      <alignment vertical="center"/>
    </xf>
    <xf numFmtId="176" fontId="59" fillId="0" borderId="0" xfId="2" applyNumberFormat="1" applyFont="1"/>
    <xf numFmtId="0" fontId="15" fillId="0" borderId="0" xfId="2" applyFont="1" applyFill="1"/>
    <xf numFmtId="0" fontId="15" fillId="14" borderId="0" xfId="2" applyFont="1" applyFill="1"/>
    <xf numFmtId="0" fontId="16" fillId="14" borderId="0" xfId="2" applyFont="1" applyFill="1"/>
    <xf numFmtId="0" fontId="19" fillId="0" borderId="0" xfId="2" applyFont="1" applyFill="1" applyAlignment="1">
      <alignment horizontal="left" vertical="top"/>
    </xf>
    <xf numFmtId="176" fontId="5" fillId="0" borderId="0" xfId="2" applyNumberFormat="1" applyFont="1" applyFill="1" applyAlignment="1">
      <alignment vertical="top"/>
    </xf>
    <xf numFmtId="0" fontId="17" fillId="14" borderId="0" xfId="2" applyFont="1" applyFill="1" applyAlignment="1">
      <alignment vertical="top"/>
    </xf>
    <xf numFmtId="0" fontId="51" fillId="14" borderId="0" xfId="2" applyFont="1" applyFill="1" applyAlignment="1">
      <alignment vertical="center"/>
    </xf>
    <xf numFmtId="0" fontId="5" fillId="0" borderId="136" xfId="13" applyFont="1" applyBorder="1" applyAlignment="1">
      <alignment horizontal="center" vertical="center" wrapText="1"/>
    </xf>
    <xf numFmtId="41" fontId="17" fillId="0" borderId="59" xfId="2" applyNumberFormat="1" applyFont="1" applyFill="1" applyBorder="1" applyAlignment="1">
      <alignment horizontal="right" vertical="center"/>
    </xf>
    <xf numFmtId="41" fontId="17" fillId="0" borderId="62" xfId="2" applyNumberFormat="1" applyFont="1" applyFill="1" applyBorder="1" applyAlignment="1">
      <alignment horizontal="right" vertical="center"/>
    </xf>
    <xf numFmtId="41" fontId="17" fillId="0" borderId="60" xfId="2" applyNumberFormat="1" applyFont="1" applyFill="1" applyBorder="1" applyAlignment="1">
      <alignment horizontal="right" vertical="center"/>
    </xf>
    <xf numFmtId="41" fontId="17" fillId="0" borderId="61" xfId="2" applyNumberFormat="1" applyFont="1" applyFill="1" applyBorder="1" applyAlignment="1">
      <alignment horizontal="right" vertical="center"/>
    </xf>
    <xf numFmtId="41" fontId="17" fillId="0" borderId="73" xfId="2" applyNumberFormat="1" applyFont="1" applyFill="1" applyBorder="1" applyAlignment="1">
      <alignment horizontal="right" vertical="center"/>
    </xf>
    <xf numFmtId="0" fontId="5" fillId="0" borderId="137" xfId="13" applyFont="1" applyBorder="1" applyAlignment="1">
      <alignment horizontal="center" vertical="center" wrapText="1"/>
    </xf>
    <xf numFmtId="41" fontId="17" fillId="0" borderId="68" xfId="2" applyNumberFormat="1" applyFont="1" applyFill="1" applyBorder="1" applyAlignment="1">
      <alignment horizontal="right" vertical="center"/>
    </xf>
    <xf numFmtId="41" fontId="17" fillId="0" borderId="71" xfId="2" applyNumberFormat="1" applyFont="1" applyFill="1" applyBorder="1" applyAlignment="1">
      <alignment horizontal="right" vertical="center"/>
    </xf>
    <xf numFmtId="41" fontId="17" fillId="0" borderId="69" xfId="2" applyNumberFormat="1" applyFont="1" applyFill="1" applyBorder="1" applyAlignment="1">
      <alignment horizontal="right" vertical="center"/>
    </xf>
    <xf numFmtId="41" fontId="17" fillId="0" borderId="70" xfId="2" applyNumberFormat="1" applyFont="1" applyFill="1" applyBorder="1" applyAlignment="1">
      <alignment horizontal="right" vertical="center"/>
    </xf>
    <xf numFmtId="41" fontId="17" fillId="0" borderId="80" xfId="2" applyNumberFormat="1" applyFont="1" applyFill="1" applyBorder="1" applyAlignment="1">
      <alignment horizontal="right" vertical="center"/>
    </xf>
    <xf numFmtId="0" fontId="5" fillId="0" borderId="138" xfId="13" applyFont="1" applyBorder="1" applyAlignment="1">
      <alignment horizontal="center" vertical="center" wrapText="1"/>
    </xf>
    <xf numFmtId="41" fontId="17" fillId="0" borderId="63" xfId="2" applyNumberFormat="1" applyFont="1" applyFill="1" applyBorder="1" applyAlignment="1">
      <alignment horizontal="right" vertical="center"/>
    </xf>
    <xf numFmtId="41" fontId="17" fillId="0" borderId="66" xfId="2" applyNumberFormat="1" applyFont="1" applyFill="1" applyBorder="1" applyAlignment="1">
      <alignment horizontal="right" vertical="center"/>
    </xf>
    <xf numFmtId="41" fontId="17" fillId="0" borderId="64" xfId="2" applyNumberFormat="1" applyFont="1" applyFill="1" applyBorder="1" applyAlignment="1">
      <alignment horizontal="right" vertical="center"/>
    </xf>
    <xf numFmtId="41" fontId="17" fillId="0" borderId="65" xfId="2" applyNumberFormat="1" applyFont="1" applyFill="1" applyBorder="1" applyAlignment="1">
      <alignment horizontal="right" vertical="center"/>
    </xf>
    <xf numFmtId="0" fontId="5" fillId="0" borderId="139" xfId="13" applyFont="1" applyBorder="1" applyAlignment="1">
      <alignment horizontal="center" vertical="center" wrapText="1"/>
    </xf>
    <xf numFmtId="41" fontId="17" fillId="0" borderId="47" xfId="2" applyNumberFormat="1" applyFont="1" applyFill="1" applyBorder="1" applyAlignment="1">
      <alignment horizontal="right" vertical="center"/>
    </xf>
    <xf numFmtId="41" fontId="17" fillId="0" borderId="139" xfId="2" applyNumberFormat="1" applyFont="1" applyFill="1" applyBorder="1" applyAlignment="1">
      <alignment horizontal="right" vertical="center"/>
    </xf>
    <xf numFmtId="0" fontId="21" fillId="14" borderId="0" xfId="2" applyFont="1" applyFill="1" applyAlignment="1">
      <alignment vertical="center"/>
    </xf>
    <xf numFmtId="0" fontId="51" fillId="0" borderId="0" xfId="2" applyFont="1" applyFill="1" applyAlignment="1">
      <alignment vertical="center"/>
    </xf>
    <xf numFmtId="0" fontId="8" fillId="14" borderId="0" xfId="2" applyFont="1" applyFill="1"/>
    <xf numFmtId="0" fontId="44" fillId="0" borderId="0" xfId="2" applyFont="1" applyAlignment="1">
      <alignment horizontal="center" vertical="center"/>
    </xf>
    <xf numFmtId="176" fontId="44" fillId="0" borderId="0" xfId="2" applyNumberFormat="1" applyFont="1" applyAlignment="1">
      <alignment horizontal="center" vertical="center"/>
    </xf>
    <xf numFmtId="176" fontId="44" fillId="0" borderId="0" xfId="2" applyNumberFormat="1" applyFont="1" applyAlignment="1">
      <alignment horizontal="right" vertical="center"/>
    </xf>
    <xf numFmtId="0" fontId="60" fillId="0" borderId="0" xfId="2" applyFont="1" applyAlignment="1">
      <alignment vertical="center"/>
    </xf>
    <xf numFmtId="176" fontId="60" fillId="0" borderId="0" xfId="2" applyNumberFormat="1" applyFont="1" applyAlignment="1">
      <alignment vertical="center"/>
    </xf>
    <xf numFmtId="0" fontId="61" fillId="0" borderId="0" xfId="2" applyFont="1" applyAlignment="1">
      <alignment vertical="center"/>
    </xf>
    <xf numFmtId="176" fontId="61" fillId="0" borderId="0" xfId="2" applyNumberFormat="1" applyFont="1" applyAlignment="1">
      <alignment vertical="center"/>
    </xf>
    <xf numFmtId="198" fontId="17" fillId="0" borderId="0" xfId="2" applyNumberFormat="1" applyFont="1" applyAlignment="1">
      <alignment horizontal="right" vertical="center"/>
    </xf>
    <xf numFmtId="176" fontId="17" fillId="0" borderId="27" xfId="2" applyNumberFormat="1" applyFont="1" applyBorder="1" applyAlignment="1">
      <alignment horizontal="center"/>
    </xf>
    <xf numFmtId="176" fontId="17" fillId="0" borderId="15" xfId="2" applyNumberFormat="1" applyFont="1" applyBorder="1" applyAlignment="1">
      <alignment horizontal="center" vertical="top"/>
    </xf>
    <xf numFmtId="0" fontId="17" fillId="0" borderId="69" xfId="2" applyFont="1" applyBorder="1" applyAlignment="1">
      <alignment horizontal="center" vertical="center" wrapText="1"/>
    </xf>
    <xf numFmtId="0" fontId="17" fillId="0" borderId="69" xfId="2" applyFont="1" applyBorder="1" applyAlignment="1">
      <alignment horizontal="center" vertical="center"/>
    </xf>
    <xf numFmtId="0" fontId="17" fillId="0" borderId="69" xfId="2" quotePrefix="1" applyFont="1" applyBorder="1" applyAlignment="1">
      <alignment horizontal="center" vertical="center" wrapText="1"/>
    </xf>
    <xf numFmtId="0" fontId="17" fillId="0" borderId="70" xfId="2" applyFont="1" applyBorder="1" applyAlignment="1">
      <alignment horizontal="center" vertical="center"/>
    </xf>
    <xf numFmtId="0" fontId="17" fillId="0" borderId="18" xfId="2" applyFont="1" applyBorder="1" applyAlignment="1">
      <alignment horizontal="center" vertical="center"/>
    </xf>
    <xf numFmtId="0" fontId="17" fillId="0" borderId="18" xfId="2" applyFont="1" applyBorder="1" applyAlignment="1">
      <alignment horizontal="center" vertical="center" wrapText="1"/>
    </xf>
    <xf numFmtId="0" fontId="17" fillId="0" borderId="18" xfId="2" quotePrefix="1" applyFont="1" applyBorder="1" applyAlignment="1">
      <alignment horizontal="center" vertical="center" wrapText="1"/>
    </xf>
    <xf numFmtId="0" fontId="17" fillId="0" borderId="19" xfId="2" applyFont="1" applyBorder="1" applyAlignment="1">
      <alignment horizontal="center" vertical="center"/>
    </xf>
    <xf numFmtId="0" fontId="17" fillId="0" borderId="69" xfId="2" quotePrefix="1" applyFont="1" applyBorder="1" applyAlignment="1">
      <alignment horizontal="center" vertical="center"/>
    </xf>
    <xf numFmtId="0" fontId="17" fillId="0" borderId="64" xfId="2" applyFont="1" applyBorder="1" applyAlignment="1">
      <alignment horizontal="center" vertical="center"/>
    </xf>
    <xf numFmtId="0" fontId="17" fillId="0" borderId="10" xfId="2" quotePrefix="1" applyFont="1" applyBorder="1" applyAlignment="1">
      <alignment horizontal="center" vertical="center" wrapText="1"/>
    </xf>
    <xf numFmtId="0" fontId="17" fillId="0" borderId="65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0" fontId="14" fillId="0" borderId="0" xfId="2" applyFont="1" applyAlignment="1">
      <alignment horizontal="center" vertical="center"/>
    </xf>
    <xf numFmtId="176" fontId="14" fillId="0" borderId="0" xfId="2" applyNumberFormat="1" applyFont="1" applyAlignment="1">
      <alignment horizontal="right" vertical="center"/>
    </xf>
    <xf numFmtId="0" fontId="14" fillId="0" borderId="0" xfId="2" applyFont="1" applyBorder="1" applyAlignment="1">
      <alignment horizontal="right" vertical="center"/>
    </xf>
    <xf numFmtId="0" fontId="46" fillId="0" borderId="0" xfId="2" applyFont="1" applyAlignment="1">
      <alignment horizontal="center" vertical="center"/>
    </xf>
    <xf numFmtId="176" fontId="46" fillId="0" borderId="0" xfId="2" applyNumberFormat="1" applyFont="1" applyAlignment="1">
      <alignment horizontal="right" vertical="center"/>
    </xf>
    <xf numFmtId="0" fontId="1" fillId="0" borderId="0" xfId="3">
      <alignment vertical="center"/>
    </xf>
    <xf numFmtId="0" fontId="52" fillId="0" borderId="0" xfId="2" applyFont="1" applyAlignment="1">
      <alignment vertical="center"/>
    </xf>
    <xf numFmtId="176" fontId="51" fillId="0" borderId="0" xfId="2" applyNumberFormat="1" applyFont="1" applyFill="1" applyBorder="1" applyAlignment="1">
      <alignment horizontal="right" vertical="center"/>
    </xf>
    <xf numFmtId="199" fontId="51" fillId="0" borderId="0" xfId="2" applyNumberFormat="1" applyFont="1" applyFill="1" applyBorder="1" applyAlignment="1">
      <alignment horizontal="right" vertical="center"/>
    </xf>
    <xf numFmtId="199" fontId="8" fillId="0" borderId="0" xfId="2" applyNumberFormat="1" applyFont="1" applyBorder="1" applyAlignment="1">
      <alignment vertical="center"/>
    </xf>
    <xf numFmtId="199" fontId="8" fillId="0" borderId="0" xfId="2" quotePrefix="1" applyNumberFormat="1" applyFont="1" applyBorder="1" applyAlignment="1">
      <alignment vertical="center"/>
    </xf>
    <xf numFmtId="200" fontId="5" fillId="0" borderId="0" xfId="2" applyNumberFormat="1" applyFont="1"/>
    <xf numFmtId="0" fontId="5" fillId="0" borderId="85" xfId="10" applyNumberFormat="1" applyFont="1" applyFill="1" applyBorder="1" applyAlignment="1">
      <alignment horizontal="center" vertical="center"/>
    </xf>
    <xf numFmtId="41" fontId="44" fillId="0" borderId="82" xfId="10" quotePrefix="1" applyFont="1" applyFill="1" applyBorder="1" applyAlignment="1">
      <alignment horizontal="right" vertical="center"/>
    </xf>
    <xf numFmtId="41" fontId="44" fillId="0" borderId="12" xfId="10" quotePrefix="1" applyFont="1" applyFill="1" applyBorder="1" applyAlignment="1">
      <alignment horizontal="right" vertical="center"/>
    </xf>
    <xf numFmtId="41" fontId="44" fillId="0" borderId="89" xfId="10" quotePrefix="1" applyFont="1" applyFill="1" applyBorder="1" applyAlignment="1">
      <alignment horizontal="right" vertical="center"/>
    </xf>
    <xf numFmtId="41" fontId="44" fillId="0" borderId="31" xfId="10" quotePrefix="1" applyFont="1" applyFill="1" applyBorder="1" applyAlignment="1">
      <alignment horizontal="right" vertical="center"/>
    </xf>
    <xf numFmtId="41" fontId="44" fillId="0" borderId="27" xfId="10" quotePrefix="1" applyFont="1" applyFill="1" applyBorder="1" applyAlignment="1">
      <alignment horizontal="right" vertical="center"/>
    </xf>
    <xf numFmtId="41" fontId="44" fillId="0" borderId="29" xfId="10" quotePrefix="1" applyFont="1" applyFill="1" applyBorder="1" applyAlignment="1">
      <alignment horizontal="right" vertical="center"/>
    </xf>
    <xf numFmtId="41" fontId="44" fillId="0" borderId="104" xfId="10" quotePrefix="1" applyFont="1" applyFill="1" applyBorder="1" applyAlignment="1">
      <alignment horizontal="right" vertical="center"/>
    </xf>
    <xf numFmtId="0" fontId="10" fillId="0" borderId="0" xfId="2" applyFont="1" applyFill="1" applyAlignment="1">
      <alignment vertical="center"/>
    </xf>
    <xf numFmtId="41" fontId="44" fillId="0" borderId="13" xfId="10" quotePrefix="1" applyFont="1" applyFill="1" applyBorder="1" applyAlignment="1">
      <alignment horizontal="right" vertical="center"/>
    </xf>
    <xf numFmtId="0" fontId="62" fillId="0" borderId="0" xfId="2" applyFont="1"/>
    <xf numFmtId="0" fontId="31" fillId="0" borderId="85" xfId="10" applyNumberFormat="1" applyFont="1" applyFill="1" applyBorder="1" applyAlignment="1">
      <alignment horizontal="center" vertical="center"/>
    </xf>
    <xf numFmtId="41" fontId="43" fillId="0" borderId="82" xfId="10" quotePrefix="1" applyFont="1" applyFill="1" applyBorder="1" applyAlignment="1">
      <alignment horizontal="right" vertical="center"/>
    </xf>
    <xf numFmtId="41" fontId="43" fillId="0" borderId="12" xfId="10" quotePrefix="1" applyFont="1" applyFill="1" applyBorder="1" applyAlignment="1">
      <alignment horizontal="right" vertical="center"/>
    </xf>
    <xf numFmtId="41" fontId="43" fillId="0" borderId="89" xfId="10" quotePrefix="1" applyFont="1" applyFill="1" applyBorder="1" applyAlignment="1">
      <alignment horizontal="right" vertical="center"/>
    </xf>
    <xf numFmtId="41" fontId="43" fillId="0" borderId="31" xfId="10" quotePrefix="1" applyFont="1" applyFill="1" applyBorder="1" applyAlignment="1">
      <alignment horizontal="right" vertical="center"/>
    </xf>
    <xf numFmtId="41" fontId="43" fillId="0" borderId="13" xfId="10" quotePrefix="1" applyFont="1" applyFill="1" applyBorder="1" applyAlignment="1">
      <alignment horizontal="right" vertical="center"/>
    </xf>
    <xf numFmtId="41" fontId="43" fillId="0" borderId="104" xfId="10" quotePrefix="1" applyFont="1" applyFill="1" applyBorder="1" applyAlignment="1">
      <alignment horizontal="right" vertical="center"/>
    </xf>
    <xf numFmtId="0" fontId="63" fillId="0" borderId="0" xfId="2" applyFont="1"/>
    <xf numFmtId="181" fontId="5" fillId="0" borderId="85" xfId="10" applyNumberFormat="1" applyFont="1" applyFill="1" applyBorder="1" applyAlignment="1">
      <alignment horizontal="center" vertical="center"/>
    </xf>
    <xf numFmtId="41" fontId="44" fillId="0" borderId="0" xfId="10" quotePrefix="1" applyFont="1" applyFill="1" applyBorder="1" applyAlignment="1">
      <alignment horizontal="right" vertical="center"/>
    </xf>
    <xf numFmtId="41" fontId="44" fillId="0" borderId="67" xfId="10" quotePrefix="1" applyFont="1" applyFill="1" applyBorder="1" applyAlignment="1">
      <alignment horizontal="right" vertical="center"/>
    </xf>
    <xf numFmtId="41" fontId="44" fillId="0" borderId="15" xfId="10" quotePrefix="1" applyFont="1" applyFill="1" applyBorder="1" applyAlignment="1">
      <alignment horizontal="right" vertical="center"/>
    </xf>
    <xf numFmtId="41" fontId="44" fillId="0" borderId="91" xfId="10" quotePrefix="1" applyFont="1" applyFill="1" applyBorder="1" applyAlignment="1">
      <alignment horizontal="right" vertical="center"/>
    </xf>
    <xf numFmtId="41" fontId="44" fillId="0" borderId="32" xfId="10" quotePrefix="1" applyFont="1" applyFill="1" applyBorder="1" applyAlignment="1">
      <alignment horizontal="right" vertical="center"/>
    </xf>
    <xf numFmtId="41" fontId="44" fillId="0" borderId="16" xfId="10" quotePrefix="1" applyFont="1" applyFill="1" applyBorder="1" applyAlignment="1">
      <alignment horizontal="right" vertical="center"/>
    </xf>
    <xf numFmtId="41" fontId="44" fillId="0" borderId="107" xfId="10" quotePrefix="1" applyFont="1" applyFill="1" applyBorder="1" applyAlignment="1">
      <alignment horizontal="right" vertical="center"/>
    </xf>
    <xf numFmtId="0" fontId="5" fillId="0" borderId="102" xfId="10" applyNumberFormat="1" applyFont="1" applyFill="1" applyBorder="1" applyAlignment="1">
      <alignment horizontal="center" vertical="center"/>
    </xf>
    <xf numFmtId="41" fontId="44" fillId="0" borderId="71" xfId="10" quotePrefix="1" applyFont="1" applyFill="1" applyBorder="1" applyAlignment="1">
      <alignment horizontal="right" vertical="center"/>
    </xf>
    <xf numFmtId="41" fontId="44" fillId="0" borderId="69" xfId="10" quotePrefix="1" applyFont="1" applyFill="1" applyBorder="1" applyAlignment="1">
      <alignment horizontal="right" vertical="center"/>
    </xf>
    <xf numFmtId="41" fontId="44" fillId="0" borderId="79" xfId="10" quotePrefix="1" applyFont="1" applyFill="1" applyBorder="1" applyAlignment="1">
      <alignment horizontal="right" vertical="center"/>
    </xf>
    <xf numFmtId="41" fontId="44" fillId="0" borderId="68" xfId="10" quotePrefix="1" applyFont="1" applyFill="1" applyBorder="1" applyAlignment="1">
      <alignment horizontal="right" vertical="center"/>
    </xf>
    <xf numFmtId="41" fontId="44" fillId="0" borderId="70" xfId="10" quotePrefix="1" applyFont="1" applyFill="1" applyBorder="1" applyAlignment="1">
      <alignment horizontal="right" vertical="center"/>
    </xf>
    <xf numFmtId="41" fontId="44" fillId="0" borderId="80" xfId="10" quotePrefix="1" applyFont="1" applyFill="1" applyBorder="1" applyAlignment="1">
      <alignment horizontal="right" vertical="center"/>
    </xf>
    <xf numFmtId="2" fontId="5" fillId="0" borderId="85" xfId="10" applyNumberFormat="1" applyFont="1" applyFill="1" applyBorder="1" applyAlignment="1">
      <alignment horizontal="center" vertical="center"/>
    </xf>
    <xf numFmtId="0" fontId="10" fillId="0" borderId="0" xfId="2" applyFont="1" applyBorder="1"/>
    <xf numFmtId="2" fontId="22" fillId="0" borderId="92" xfId="10" applyNumberFormat="1" applyFont="1" applyFill="1" applyBorder="1" applyAlignment="1">
      <alignment horizontal="center" vertical="center"/>
    </xf>
    <xf numFmtId="41" fontId="64" fillId="0" borderId="88" xfId="10" quotePrefix="1" applyFont="1" applyFill="1" applyBorder="1" applyAlignment="1">
      <alignment horizontal="right" vertical="center"/>
    </xf>
    <xf numFmtId="41" fontId="64" fillId="0" borderId="18" xfId="10" quotePrefix="1" applyFont="1" applyFill="1" applyBorder="1" applyAlignment="1">
      <alignment horizontal="right" vertical="center"/>
    </xf>
    <xf numFmtId="41" fontId="64" fillId="0" borderId="83" xfId="10" quotePrefix="1" applyFont="1" applyFill="1" applyBorder="1" applyAlignment="1">
      <alignment horizontal="right" vertical="center"/>
    </xf>
    <xf numFmtId="41" fontId="64" fillId="0" borderId="33" xfId="10" quotePrefix="1" applyFont="1" applyFill="1" applyBorder="1" applyAlignment="1">
      <alignment horizontal="right" vertical="center"/>
    </xf>
    <xf numFmtId="41" fontId="64" fillId="0" borderId="19" xfId="10" quotePrefix="1" applyFont="1" applyFill="1" applyBorder="1" applyAlignment="1">
      <alignment horizontal="right" vertical="center"/>
    </xf>
    <xf numFmtId="41" fontId="64" fillId="0" borderId="109" xfId="10" quotePrefix="1" applyFont="1" applyFill="1" applyBorder="1" applyAlignment="1">
      <alignment horizontal="right" vertical="center"/>
    </xf>
    <xf numFmtId="2" fontId="22" fillId="0" borderId="85" xfId="10" applyNumberFormat="1" applyFont="1" applyFill="1" applyBorder="1" applyAlignment="1">
      <alignment horizontal="center" vertical="center"/>
    </xf>
    <xf numFmtId="41" fontId="64" fillId="0" borderId="82" xfId="10" quotePrefix="1" applyFont="1" applyFill="1" applyBorder="1" applyAlignment="1">
      <alignment horizontal="right" vertical="center"/>
    </xf>
    <xf numFmtId="41" fontId="64" fillId="0" borderId="12" xfId="10" quotePrefix="1" applyFont="1" applyFill="1" applyBorder="1" applyAlignment="1">
      <alignment horizontal="right" vertical="center"/>
    </xf>
    <xf numFmtId="41" fontId="64" fillId="0" borderId="89" xfId="10" quotePrefix="1" applyFont="1" applyFill="1" applyBorder="1" applyAlignment="1">
      <alignment horizontal="right" vertical="center"/>
    </xf>
    <xf numFmtId="41" fontId="64" fillId="0" borderId="31" xfId="10" quotePrefix="1" applyFont="1" applyFill="1" applyBorder="1" applyAlignment="1">
      <alignment horizontal="right" vertical="center"/>
    </xf>
    <xf numFmtId="41" fontId="64" fillId="0" borderId="13" xfId="10" quotePrefix="1" applyFont="1" applyFill="1" applyBorder="1" applyAlignment="1">
      <alignment horizontal="right" vertical="center"/>
    </xf>
    <xf numFmtId="41" fontId="64" fillId="0" borderId="104" xfId="10" quotePrefix="1" applyFont="1" applyFill="1" applyBorder="1" applyAlignment="1">
      <alignment horizontal="right" vertical="center"/>
    </xf>
    <xf numFmtId="2" fontId="22" fillId="0" borderId="46" xfId="10" applyNumberFormat="1" applyFont="1" applyFill="1" applyBorder="1" applyAlignment="1">
      <alignment horizontal="center" vertical="center"/>
    </xf>
    <xf numFmtId="41" fontId="64" fillId="0" borderId="47" xfId="10" quotePrefix="1" applyFont="1" applyFill="1" applyBorder="1" applyAlignment="1">
      <alignment horizontal="right" vertical="center"/>
    </xf>
    <xf numFmtId="41" fontId="64" fillId="0" borderId="10" xfId="10" quotePrefix="1" applyFont="1" applyFill="1" applyBorder="1" applyAlignment="1">
      <alignment horizontal="right" vertical="center"/>
    </xf>
    <xf numFmtId="41" fontId="64" fillId="0" borderId="93" xfId="10" quotePrefix="1" applyFont="1" applyFill="1" applyBorder="1" applyAlignment="1">
      <alignment horizontal="right" vertical="center"/>
    </xf>
    <xf numFmtId="41" fontId="64" fillId="0" borderId="30" xfId="10" quotePrefix="1" applyFont="1" applyFill="1" applyBorder="1" applyAlignment="1">
      <alignment horizontal="right" vertical="center"/>
    </xf>
    <xf numFmtId="41" fontId="64" fillId="0" borderId="11" xfId="10" quotePrefix="1" applyFont="1" applyFill="1" applyBorder="1" applyAlignment="1">
      <alignment horizontal="right" vertical="center"/>
    </xf>
    <xf numFmtId="41" fontId="64" fillId="0" borderId="48" xfId="10" quotePrefix="1" applyFont="1" applyFill="1" applyBorder="1" applyAlignment="1">
      <alignment horizontal="right" vertical="center"/>
    </xf>
    <xf numFmtId="0" fontId="22" fillId="0" borderId="0" xfId="10" applyNumberFormat="1" applyFont="1" applyFill="1" applyBorder="1" applyAlignment="1">
      <alignment horizontal="center" vertical="center"/>
    </xf>
    <xf numFmtId="41" fontId="64" fillId="0" borderId="0" xfId="10" quotePrefix="1" applyFont="1" applyFill="1" applyBorder="1" applyAlignment="1">
      <alignment horizontal="right" vertical="center"/>
    </xf>
    <xf numFmtId="41" fontId="22" fillId="0" borderId="0" xfId="10" quotePrefix="1" applyFont="1" applyFill="1" applyBorder="1" applyAlignment="1">
      <alignment vertical="center"/>
    </xf>
    <xf numFmtId="41" fontId="5" fillId="0" borderId="0" xfId="10" applyFont="1" applyAlignment="1">
      <alignment vertical="center"/>
    </xf>
    <xf numFmtId="0" fontId="5" fillId="0" borderId="0" xfId="2" applyFont="1" applyAlignment="1">
      <alignment horizontal="left"/>
    </xf>
    <xf numFmtId="41" fontId="5" fillId="0" borderId="0" xfId="10" applyFont="1" applyFill="1" applyAlignment="1">
      <alignment horizontal="right" vertical="center"/>
    </xf>
    <xf numFmtId="41" fontId="5" fillId="0" borderId="0" xfId="10" applyFont="1" applyFill="1" applyAlignment="1">
      <alignment vertical="center"/>
    </xf>
    <xf numFmtId="41" fontId="5" fillId="0" borderId="0" xfId="10" applyFont="1" applyFill="1" applyBorder="1" applyAlignment="1">
      <alignment vertical="center"/>
    </xf>
    <xf numFmtId="176" fontId="8" fillId="0" borderId="0" xfId="2" applyNumberFormat="1" applyFont="1" applyFill="1" applyAlignment="1">
      <alignment vertical="center"/>
    </xf>
    <xf numFmtId="0" fontId="41" fillId="0" borderId="0" xfId="2" applyFont="1" applyFill="1" applyAlignment="1">
      <alignment vertical="center"/>
    </xf>
    <xf numFmtId="41" fontId="14" fillId="0" borderId="0" xfId="10" applyFont="1" applyFill="1" applyAlignment="1">
      <alignment vertical="center"/>
    </xf>
    <xf numFmtId="41" fontId="14" fillId="0" borderId="0" xfId="10" applyFont="1" applyAlignment="1">
      <alignment horizontal="right" vertical="center"/>
    </xf>
    <xf numFmtId="41" fontId="14" fillId="0" borderId="0" xfId="10" applyFont="1" applyAlignment="1">
      <alignment vertical="center"/>
    </xf>
    <xf numFmtId="41" fontId="14" fillId="0" borderId="0" xfId="10" applyFont="1" applyBorder="1" applyAlignment="1">
      <alignment vertical="center"/>
    </xf>
    <xf numFmtId="176" fontId="65" fillId="0" borderId="0" xfId="2" applyNumberFormat="1" applyFont="1" applyAlignment="1">
      <alignment vertical="center"/>
    </xf>
    <xf numFmtId="41" fontId="10" fillId="0" borderId="0" xfId="2" applyNumberFormat="1" applyFont="1" applyAlignment="1">
      <alignment vertical="center"/>
    </xf>
    <xf numFmtId="0" fontId="19" fillId="0" borderId="0" xfId="2" applyFont="1" applyAlignment="1">
      <alignment vertical="center"/>
    </xf>
    <xf numFmtId="2" fontId="5" fillId="0" borderId="43" xfId="2" quotePrefix="1" applyNumberFormat="1" applyFont="1" applyBorder="1" applyAlignment="1">
      <alignment horizontal="center" vertical="center"/>
    </xf>
    <xf numFmtId="2" fontId="5" fillId="0" borderId="74" xfId="2" quotePrefix="1" applyNumberFormat="1" applyFont="1" applyBorder="1" applyAlignment="1">
      <alignment horizontal="center" vertical="center"/>
    </xf>
    <xf numFmtId="176" fontId="5" fillId="0" borderId="59" xfId="2" quotePrefix="1" applyNumberFormat="1" applyFont="1" applyBorder="1" applyAlignment="1">
      <alignment horizontal="right" vertical="center"/>
    </xf>
    <xf numFmtId="2" fontId="5" fillId="0" borderId="129" xfId="2" quotePrefix="1" applyNumberFormat="1" applyFont="1" applyBorder="1" applyAlignment="1">
      <alignment horizontal="center" vertical="center"/>
    </xf>
    <xf numFmtId="176" fontId="5" fillId="0" borderId="68" xfId="2" quotePrefix="1" applyNumberFormat="1" applyFont="1" applyBorder="1" applyAlignment="1">
      <alignment horizontal="right" vertical="center"/>
    </xf>
    <xf numFmtId="176" fontId="10" fillId="0" borderId="0" xfId="2" applyNumberFormat="1" applyFont="1" applyAlignment="1">
      <alignment vertical="center"/>
    </xf>
    <xf numFmtId="2" fontId="5" fillId="7" borderId="129" xfId="2" quotePrefix="1" applyNumberFormat="1" applyFont="1" applyFill="1" applyBorder="1" applyAlignment="1">
      <alignment horizontal="center" vertical="center"/>
    </xf>
    <xf numFmtId="176" fontId="5" fillId="7" borderId="68" xfId="2" quotePrefix="1" applyNumberFormat="1" applyFont="1" applyFill="1" applyBorder="1" applyAlignment="1">
      <alignment horizontal="right" vertical="center"/>
    </xf>
    <xf numFmtId="176" fontId="5" fillId="7" borderId="102" xfId="2" quotePrefix="1" applyNumberFormat="1" applyFont="1" applyFill="1" applyBorder="1" applyAlignment="1">
      <alignment horizontal="right" vertical="center"/>
    </xf>
    <xf numFmtId="2" fontId="5" fillId="7" borderId="123" xfId="2" quotePrefix="1" applyNumberFormat="1" applyFont="1" applyFill="1" applyBorder="1" applyAlignment="1">
      <alignment horizontal="center" vertical="center"/>
    </xf>
    <xf numFmtId="176" fontId="5" fillId="7" borderId="63" xfId="2" quotePrefix="1" applyNumberFormat="1" applyFont="1" applyFill="1" applyBorder="1" applyAlignment="1">
      <alignment horizontal="right" vertical="center"/>
    </xf>
    <xf numFmtId="2" fontId="5" fillId="8" borderId="111" xfId="2" quotePrefix="1" applyNumberFormat="1" applyFont="1" applyFill="1" applyBorder="1" applyAlignment="1">
      <alignment horizontal="center" vertical="center"/>
    </xf>
    <xf numFmtId="2" fontId="5" fillId="0" borderId="0" xfId="2" quotePrefix="1" applyNumberFormat="1" applyFont="1" applyBorder="1" applyAlignment="1">
      <alignment horizontal="center" vertical="center"/>
    </xf>
    <xf numFmtId="0" fontId="17" fillId="0" borderId="0" xfId="2" applyFont="1" applyAlignment="1">
      <alignment horizontal="right" vertical="center"/>
    </xf>
    <xf numFmtId="2" fontId="5" fillId="0" borderId="59" xfId="2" quotePrefix="1" applyNumberFormat="1" applyFont="1" applyBorder="1" applyAlignment="1">
      <alignment horizontal="center" vertical="center"/>
    </xf>
    <xf numFmtId="2" fontId="5" fillId="0" borderId="60" xfId="2" quotePrefix="1" applyNumberFormat="1" applyFont="1" applyBorder="1" applyAlignment="1">
      <alignment horizontal="center" vertical="center"/>
    </xf>
    <xf numFmtId="2" fontId="5" fillId="0" borderId="61" xfId="2" quotePrefix="1" applyNumberFormat="1" applyFont="1" applyBorder="1" applyAlignment="1">
      <alignment horizontal="center" vertical="center"/>
    </xf>
    <xf numFmtId="41" fontId="19" fillId="0" borderId="0" xfId="10" applyFont="1" applyAlignment="1">
      <alignment shrinkToFit="1"/>
    </xf>
    <xf numFmtId="2" fontId="5" fillId="0" borderId="68" xfId="2" quotePrefix="1" applyNumberFormat="1" applyFont="1" applyBorder="1" applyAlignment="1">
      <alignment horizontal="center" vertical="center"/>
    </xf>
    <xf numFmtId="41" fontId="5" fillId="0" borderId="69" xfId="10" quotePrefix="1" applyFont="1" applyBorder="1" applyAlignment="1">
      <alignment horizontal="center" vertical="center"/>
    </xf>
    <xf numFmtId="41" fontId="5" fillId="0" borderId="70" xfId="10" quotePrefix="1" applyFont="1" applyBorder="1" applyAlignment="1">
      <alignment horizontal="center" vertical="center"/>
    </xf>
    <xf numFmtId="0" fontId="5" fillId="0" borderId="0" xfId="2" quotePrefix="1" applyFont="1" applyAlignment="1">
      <alignment horizontal="left" vertical="center" shrinkToFit="1"/>
    </xf>
    <xf numFmtId="176" fontId="17" fillId="0" borderId="0" xfId="10" quotePrefix="1" applyNumberFormat="1" applyFont="1" applyBorder="1" applyAlignment="1">
      <alignment horizontal="left" vertical="center"/>
    </xf>
    <xf numFmtId="2" fontId="5" fillId="0" borderId="63" xfId="2" quotePrefix="1" applyNumberFormat="1" applyFont="1" applyBorder="1" applyAlignment="1">
      <alignment horizontal="center" vertical="center"/>
    </xf>
    <xf numFmtId="190" fontId="5" fillId="0" borderId="64" xfId="2" quotePrefix="1" applyNumberFormat="1" applyFont="1" applyBorder="1" applyAlignment="1">
      <alignment horizontal="center" vertical="center"/>
    </xf>
    <xf numFmtId="190" fontId="5" fillId="0" borderId="65" xfId="2" quotePrefix="1" applyNumberFormat="1" applyFont="1" applyBorder="1" applyAlignment="1">
      <alignment horizontal="center" vertical="center"/>
    </xf>
    <xf numFmtId="2" fontId="17" fillId="0" borderId="0" xfId="2" quotePrefix="1" applyNumberFormat="1" applyFont="1" applyBorder="1" applyAlignment="1">
      <alignment horizontal="left" vertical="center"/>
    </xf>
    <xf numFmtId="0" fontId="5" fillId="0" borderId="0" xfId="2" quotePrefix="1" applyFont="1" applyAlignment="1">
      <alignment horizontal="left" vertical="center"/>
    </xf>
    <xf numFmtId="0" fontId="5" fillId="0" borderId="0" xfId="2" quotePrefix="1" applyFont="1" applyAlignment="1">
      <alignment vertical="center"/>
    </xf>
    <xf numFmtId="0" fontId="17" fillId="0" borderId="0" xfId="2" quotePrefix="1" applyFont="1" applyAlignment="1">
      <alignment horizontal="left" vertical="center"/>
    </xf>
    <xf numFmtId="41" fontId="17" fillId="0" borderId="0" xfId="10" quotePrefix="1" applyFont="1" applyBorder="1" applyAlignment="1">
      <alignment horizontal="center" vertical="center"/>
    </xf>
    <xf numFmtId="190" fontId="21" fillId="0" borderId="0" xfId="2" quotePrefix="1" applyNumberFormat="1" applyFont="1" applyBorder="1" applyAlignment="1">
      <alignment horizontal="center" vertical="center"/>
    </xf>
    <xf numFmtId="0" fontId="5" fillId="0" borderId="0" xfId="2" quotePrefix="1" applyFont="1" applyAlignment="1">
      <alignment vertical="center" shrinkToFit="1"/>
    </xf>
    <xf numFmtId="0" fontId="21" fillId="0" borderId="0" xfId="2" applyFont="1" applyAlignment="1">
      <alignment horizontal="left" vertical="center" indent="1"/>
    </xf>
    <xf numFmtId="41" fontId="21" fillId="0" borderId="0" xfId="10" quotePrefix="1" applyFont="1" applyBorder="1" applyAlignment="1">
      <alignment horizontal="center" vertical="center"/>
    </xf>
    <xf numFmtId="0" fontId="21" fillId="0" borderId="0" xfId="2" quotePrefix="1" applyFont="1" applyAlignment="1">
      <alignment horizontal="left" vertical="center"/>
    </xf>
    <xf numFmtId="0" fontId="28" fillId="0" borderId="0" xfId="2" applyFont="1" applyAlignment="1"/>
    <xf numFmtId="0" fontId="21" fillId="0" borderId="0" xfId="2" applyFont="1" applyAlignment="1">
      <alignment horizontal="left" vertical="center"/>
    </xf>
    <xf numFmtId="0" fontId="41" fillId="0" borderId="0" xfId="2" applyFont="1" applyFill="1"/>
    <xf numFmtId="0" fontId="10" fillId="0" borderId="0" xfId="2" applyFont="1" applyFill="1"/>
    <xf numFmtId="0" fontId="5" fillId="0" borderId="0" xfId="2" quotePrefix="1" applyFont="1" applyFill="1" applyAlignment="1">
      <alignment horizontal="right" vertical="top"/>
    </xf>
    <xf numFmtId="0" fontId="66" fillId="0" borderId="0" xfId="2" applyFont="1" applyFill="1" applyAlignment="1">
      <alignment vertical="top"/>
    </xf>
    <xf numFmtId="41" fontId="67" fillId="0" borderId="64" xfId="6" applyFont="1" applyFill="1" applyBorder="1" applyAlignment="1">
      <alignment horizontal="center" vertical="center"/>
    </xf>
    <xf numFmtId="41" fontId="67" fillId="0" borderId="65" xfId="6" applyFont="1" applyFill="1" applyBorder="1" applyAlignment="1">
      <alignment horizontal="center" vertical="center"/>
    </xf>
    <xf numFmtId="0" fontId="12" fillId="0" borderId="0" xfId="2" applyFont="1" applyFill="1" applyAlignment="1">
      <alignment horizontal="center"/>
    </xf>
    <xf numFmtId="41" fontId="17" fillId="0" borderId="26" xfId="10" applyFont="1" applyFill="1" applyBorder="1" applyAlignment="1">
      <alignment horizontal="center" vertical="center"/>
    </xf>
    <xf numFmtId="41" fontId="5" fillId="0" borderId="27" xfId="10" applyFont="1" applyFill="1" applyBorder="1" applyAlignment="1">
      <alignment horizontal="center" vertical="center" shrinkToFit="1"/>
    </xf>
    <xf numFmtId="176" fontId="5" fillId="0" borderId="27" xfId="10" applyNumberFormat="1" applyFont="1" applyFill="1" applyBorder="1" applyAlignment="1">
      <alignment horizontal="right" vertical="center"/>
    </xf>
    <xf numFmtId="41" fontId="68" fillId="0" borderId="27" xfId="10" applyFont="1" applyFill="1" applyBorder="1" applyAlignment="1">
      <alignment horizontal="center" vertical="center"/>
    </xf>
    <xf numFmtId="41" fontId="5" fillId="0" borderId="27" xfId="6" quotePrefix="1" applyFont="1" applyBorder="1" applyAlignment="1">
      <alignment horizontal="left" vertical="center" shrinkToFit="1"/>
    </xf>
    <xf numFmtId="41" fontId="5" fillId="0" borderId="113" xfId="6" applyFont="1" applyBorder="1" applyAlignment="1">
      <alignment horizontal="center" vertical="center"/>
    </xf>
    <xf numFmtId="41" fontId="5" fillId="0" borderId="27" xfId="6" applyFont="1" applyBorder="1" applyAlignment="1">
      <alignment horizontal="center" vertical="center" shrinkToFit="1"/>
    </xf>
    <xf numFmtId="0" fontId="69" fillId="0" borderId="0" xfId="2" applyFont="1" applyFill="1"/>
    <xf numFmtId="41" fontId="68" fillId="0" borderId="12" xfId="10" applyFont="1" applyFill="1" applyBorder="1" applyAlignment="1">
      <alignment horizontal="center" vertical="center"/>
    </xf>
    <xf numFmtId="41" fontId="5" fillId="0" borderId="89" xfId="6" applyFont="1" applyBorder="1" applyAlignment="1">
      <alignment horizontal="center" vertical="center"/>
    </xf>
    <xf numFmtId="41" fontId="5" fillId="0" borderId="89" xfId="10" applyFont="1" applyFill="1" applyBorder="1" applyAlignment="1">
      <alignment horizontal="center" vertical="center"/>
    </xf>
    <xf numFmtId="41" fontId="5" fillId="10" borderId="69" xfId="10" applyFont="1" applyFill="1" applyBorder="1" applyAlignment="1">
      <alignment horizontal="right" vertical="center"/>
    </xf>
    <xf numFmtId="41" fontId="68" fillId="0" borderId="31" xfId="10" applyFont="1" applyFill="1" applyBorder="1" applyAlignment="1">
      <alignment horizontal="center" vertical="center"/>
    </xf>
    <xf numFmtId="0" fontId="69" fillId="0" borderId="12" xfId="2" applyFont="1" applyFill="1" applyBorder="1"/>
    <xf numFmtId="41" fontId="5" fillId="0" borderId="12" xfId="2" applyNumberFormat="1" applyFont="1" applyFill="1" applyBorder="1" applyAlignment="1">
      <alignment horizontal="center" vertical="center"/>
    </xf>
    <xf numFmtId="0" fontId="5" fillId="0" borderId="13" xfId="2" applyFont="1" applyFill="1" applyBorder="1" applyAlignment="1">
      <alignment horizontal="center" vertical="center"/>
    </xf>
    <xf numFmtId="0" fontId="19" fillId="0" borderId="12" xfId="2" applyFont="1" applyFill="1" applyBorder="1"/>
    <xf numFmtId="41" fontId="29" fillId="0" borderId="12" xfId="6" applyFont="1" applyBorder="1" applyAlignment="1">
      <alignment horizontal="center" vertical="center"/>
    </xf>
    <xf numFmtId="0" fontId="5" fillId="0" borderId="15" xfId="2" applyFont="1" applyFill="1" applyBorder="1" applyAlignment="1">
      <alignment horizontal="center" vertical="center"/>
    </xf>
    <xf numFmtId="0" fontId="5" fillId="0" borderId="15" xfId="2" applyFont="1" applyFill="1" applyBorder="1" applyAlignment="1">
      <alignment horizontal="right" vertical="center"/>
    </xf>
    <xf numFmtId="0" fontId="29" fillId="0" borderId="12" xfId="2" applyFont="1" applyFill="1" applyBorder="1" applyAlignment="1">
      <alignment horizontal="center" vertical="center"/>
    </xf>
    <xf numFmtId="176" fontId="29" fillId="0" borderId="12" xfId="2" applyNumberFormat="1" applyFont="1" applyFill="1" applyBorder="1" applyAlignment="1">
      <alignment horizontal="right" vertical="center"/>
    </xf>
    <xf numFmtId="0" fontId="49" fillId="0" borderId="12" xfId="2" applyFont="1" applyFill="1" applyBorder="1" applyAlignment="1">
      <alignment horizontal="center" vertical="center"/>
    </xf>
    <xf numFmtId="41" fontId="49" fillId="0" borderId="12" xfId="2" applyNumberFormat="1" applyFont="1" applyFill="1" applyBorder="1" applyAlignment="1">
      <alignment horizontal="right" vertical="center"/>
    </xf>
    <xf numFmtId="0" fontId="49" fillId="0" borderId="12" xfId="2" applyFont="1" applyFill="1" applyBorder="1" applyAlignment="1">
      <alignment horizontal="center" vertical="center" shrinkToFit="1"/>
    </xf>
    <xf numFmtId="0" fontId="49" fillId="0" borderId="12" xfId="2" applyFont="1" applyFill="1" applyBorder="1" applyAlignment="1">
      <alignment horizontal="right" vertical="center"/>
    </xf>
    <xf numFmtId="41" fontId="29" fillId="0" borderId="12" xfId="10" applyFont="1" applyFill="1" applyBorder="1" applyAlignment="1">
      <alignment horizontal="center" vertical="center" shrinkToFit="1"/>
    </xf>
    <xf numFmtId="0" fontId="32" fillId="0" borderId="12" xfId="2" applyFont="1" applyFill="1" applyBorder="1"/>
    <xf numFmtId="41" fontId="5" fillId="0" borderId="15" xfId="10" applyFont="1" applyFill="1" applyBorder="1" applyAlignment="1">
      <alignment horizontal="center" vertical="center" shrinkToFit="1"/>
    </xf>
    <xf numFmtId="41" fontId="31" fillId="0" borderId="15" xfId="10" applyFont="1" applyFill="1" applyBorder="1" applyAlignment="1">
      <alignment horizontal="center" vertical="center"/>
    </xf>
    <xf numFmtId="41" fontId="29" fillId="0" borderId="15" xfId="10" applyFont="1" applyFill="1" applyBorder="1" applyAlignment="1">
      <alignment horizontal="center" vertical="center"/>
    </xf>
    <xf numFmtId="41" fontId="5" fillId="0" borderId="10" xfId="10" applyFont="1" applyFill="1" applyBorder="1" applyAlignment="1">
      <alignment horizontal="center" vertical="center" shrinkToFit="1"/>
    </xf>
    <xf numFmtId="0" fontId="5" fillId="0" borderId="10" xfId="2" applyFont="1" applyFill="1" applyBorder="1" applyAlignment="1">
      <alignment horizontal="center" vertical="center"/>
    </xf>
    <xf numFmtId="41" fontId="31" fillId="9" borderId="66" xfId="10" applyFont="1" applyFill="1" applyBorder="1" applyAlignment="1">
      <alignment horizontal="center" vertical="center"/>
    </xf>
    <xf numFmtId="41" fontId="31" fillId="9" borderId="65" xfId="10" applyFont="1" applyFill="1" applyBorder="1" applyAlignment="1">
      <alignment horizontal="center" vertical="center"/>
    </xf>
    <xf numFmtId="176" fontId="5" fillId="0" borderId="0" xfId="2" applyNumberFormat="1" applyFont="1" applyFill="1" applyBorder="1" applyAlignment="1">
      <alignment horizontal="center" vertical="center"/>
    </xf>
    <xf numFmtId="0" fontId="5" fillId="0" borderId="105" xfId="2" applyFont="1" applyFill="1" applyBorder="1" applyAlignment="1">
      <alignment horizontal="right" vertical="center"/>
    </xf>
    <xf numFmtId="0" fontId="5" fillId="0" borderId="0" xfId="2" applyFont="1" applyFill="1" applyBorder="1" applyAlignment="1">
      <alignment horizontal="right" vertical="center"/>
    </xf>
    <xf numFmtId="0" fontId="47" fillId="0" borderId="82" xfId="2" applyFont="1" applyFill="1" applyBorder="1"/>
    <xf numFmtId="41" fontId="19" fillId="11" borderId="78" xfId="10" applyFont="1" applyFill="1" applyBorder="1" applyAlignment="1">
      <alignment horizontal="center" vertical="center" shrinkToFit="1"/>
    </xf>
    <xf numFmtId="41" fontId="17" fillId="11" borderId="97" xfId="10" applyFont="1" applyFill="1" applyBorder="1" applyAlignment="1">
      <alignment horizontal="center" vertical="center" shrinkToFit="1"/>
    </xf>
    <xf numFmtId="41" fontId="19" fillId="11" borderId="79" xfId="10" applyFont="1" applyFill="1" applyBorder="1" applyAlignment="1">
      <alignment horizontal="center" vertical="center" shrinkToFit="1"/>
    </xf>
    <xf numFmtId="41" fontId="67" fillId="11" borderId="69" xfId="10" applyFont="1" applyFill="1" applyBorder="1" applyAlignment="1">
      <alignment horizontal="center" vertical="center"/>
    </xf>
    <xf numFmtId="41" fontId="19" fillId="11" borderId="80" xfId="10" applyFont="1" applyFill="1" applyBorder="1" applyAlignment="1">
      <alignment horizontal="center" vertical="center"/>
    </xf>
    <xf numFmtId="41" fontId="17" fillId="11" borderId="107" xfId="10" applyFont="1" applyFill="1" applyBorder="1" applyAlignment="1">
      <alignment horizontal="center" vertical="center" shrinkToFit="1"/>
    </xf>
    <xf numFmtId="41" fontId="5" fillId="0" borderId="33" xfId="10" applyFont="1" applyFill="1" applyBorder="1" applyAlignment="1">
      <alignment horizontal="center" vertical="center"/>
    </xf>
    <xf numFmtId="176" fontId="5" fillId="0" borderId="18" xfId="10" applyNumberFormat="1" applyFont="1" applyFill="1" applyBorder="1" applyAlignment="1">
      <alignment horizontal="right" vertical="center"/>
    </xf>
    <xf numFmtId="41" fontId="5" fillId="0" borderId="83" xfId="10" applyFont="1" applyFill="1" applyBorder="1" applyAlignment="1">
      <alignment horizontal="center" vertical="center"/>
    </xf>
    <xf numFmtId="3" fontId="5" fillId="0" borderId="82" xfId="10" applyNumberFormat="1" applyFont="1" applyFill="1" applyBorder="1" applyAlignment="1">
      <alignment horizontal="right" vertical="center"/>
    </xf>
    <xf numFmtId="41" fontId="20" fillId="0" borderId="83" xfId="10" applyFont="1" applyFill="1" applyBorder="1" applyAlignment="1">
      <alignment horizontal="center" vertical="center"/>
    </xf>
    <xf numFmtId="41" fontId="31" fillId="0" borderId="18" xfId="10" applyFont="1" applyFill="1" applyBorder="1" applyAlignment="1">
      <alignment horizontal="center" vertical="center"/>
    </xf>
    <xf numFmtId="41" fontId="20" fillId="0" borderId="19" xfId="10" applyFont="1" applyFill="1" applyBorder="1" applyAlignment="1">
      <alignment horizontal="center" vertical="center"/>
    </xf>
    <xf numFmtId="41" fontId="20" fillId="0" borderId="109" xfId="10" applyFont="1" applyFill="1" applyBorder="1" applyAlignment="1">
      <alignment horizontal="center" vertical="center"/>
    </xf>
    <xf numFmtId="192" fontId="5" fillId="0" borderId="63" xfId="2" applyNumberFormat="1" applyFont="1" applyFill="1" applyBorder="1" applyAlignment="1">
      <alignment vertical="center"/>
    </xf>
    <xf numFmtId="192" fontId="5" fillId="0" borderId="64" xfId="2" applyNumberFormat="1" applyFont="1" applyFill="1" applyBorder="1" applyAlignment="1">
      <alignment vertical="center"/>
    </xf>
    <xf numFmtId="192" fontId="20" fillId="0" borderId="81" xfId="2" applyNumberFormat="1" applyFont="1" applyFill="1" applyBorder="1" applyAlignment="1">
      <alignment vertical="center"/>
    </xf>
    <xf numFmtId="192" fontId="20" fillId="0" borderId="75" xfId="2" applyNumberFormat="1" applyFont="1" applyFill="1" applyBorder="1" applyAlignment="1">
      <alignment vertical="center"/>
    </xf>
    <xf numFmtId="0" fontId="69" fillId="0" borderId="0" xfId="2" applyFont="1" applyFill="1" applyAlignment="1">
      <alignment vertical="center"/>
    </xf>
    <xf numFmtId="41" fontId="5" fillId="0" borderId="0" xfId="10" applyFont="1" applyBorder="1" applyAlignment="1">
      <alignment horizontal="left" vertical="center"/>
    </xf>
    <xf numFmtId="41" fontId="5" fillId="0" borderId="0" xfId="10" applyFont="1" applyFill="1" applyBorder="1" applyAlignment="1">
      <alignment horizontal="left" vertical="center"/>
    </xf>
    <xf numFmtId="41" fontId="70" fillId="0" borderId="0" xfId="10" applyFont="1" applyFill="1"/>
    <xf numFmtId="41" fontId="70" fillId="0" borderId="0" xfId="10" applyFont="1" applyAlignment="1">
      <alignment horizontal="left" vertical="center"/>
    </xf>
    <xf numFmtId="41" fontId="70" fillId="0" borderId="0" xfId="10" applyFont="1" applyFill="1" applyBorder="1" applyAlignment="1">
      <alignment horizontal="center" vertical="center" wrapText="1"/>
    </xf>
    <xf numFmtId="41" fontId="17" fillId="0" borderId="0" xfId="10" applyFont="1" applyFill="1" applyBorder="1" applyAlignment="1">
      <alignment horizontal="left" vertical="center"/>
    </xf>
    <xf numFmtId="41" fontId="70" fillId="0" borderId="0" xfId="10" applyFont="1" applyFill="1" applyBorder="1" applyAlignment="1">
      <alignment vertical="top"/>
    </xf>
    <xf numFmtId="41" fontId="70" fillId="0" borderId="0" xfId="10" quotePrefix="1" applyFont="1" applyFill="1" applyBorder="1" applyAlignment="1">
      <alignment vertical="center"/>
    </xf>
    <xf numFmtId="41" fontId="70" fillId="0" borderId="0" xfId="10" applyFont="1" applyFill="1" applyBorder="1" applyAlignment="1">
      <alignment vertical="center"/>
    </xf>
    <xf numFmtId="41" fontId="70" fillId="0" borderId="0" xfId="10" applyFont="1" applyFill="1" applyAlignment="1">
      <alignment horizontal="center"/>
    </xf>
    <xf numFmtId="41" fontId="70" fillId="0" borderId="0" xfId="10" applyFont="1" applyFill="1" applyAlignment="1">
      <alignment vertical="center"/>
    </xf>
    <xf numFmtId="41" fontId="71" fillId="0" borderId="0" xfId="10" applyFont="1" applyFill="1" applyBorder="1" applyAlignment="1">
      <alignment vertical="center"/>
    </xf>
    <xf numFmtId="41" fontId="14" fillId="0" borderId="0" xfId="10" applyFont="1" applyAlignment="1">
      <alignment horizontal="left"/>
    </xf>
    <xf numFmtId="0" fontId="12" fillId="0" borderId="0" xfId="2" applyFont="1" applyFill="1"/>
    <xf numFmtId="0" fontId="42" fillId="0" borderId="0" xfId="2" applyFont="1" applyFill="1"/>
    <xf numFmtId="176" fontId="42" fillId="0" borderId="0" xfId="2" applyNumberFormat="1" applyFont="1" applyFill="1"/>
    <xf numFmtId="176" fontId="59" fillId="0" borderId="0" xfId="2" applyNumberFormat="1" applyFont="1" applyFill="1"/>
    <xf numFmtId="41" fontId="61" fillId="0" borderId="0" xfId="6" applyFont="1" applyFill="1"/>
    <xf numFmtId="0" fontId="12" fillId="0" borderId="0" xfId="2" applyFont="1" applyFill="1" applyBorder="1" applyAlignment="1">
      <alignment horizontal="center" vertical="center" wrapText="1"/>
    </xf>
    <xf numFmtId="176" fontId="66" fillId="0" borderId="0" xfId="2" quotePrefix="1" applyNumberFormat="1" applyFont="1" applyFill="1" applyBorder="1" applyAlignment="1">
      <alignment vertical="center"/>
    </xf>
    <xf numFmtId="176" fontId="66" fillId="0" borderId="0" xfId="2" applyNumberFormat="1" applyFont="1" applyFill="1" applyBorder="1" applyAlignment="1">
      <alignment vertical="center"/>
    </xf>
    <xf numFmtId="41" fontId="70" fillId="0" borderId="0" xfId="10" applyFont="1" applyFill="1" applyBorder="1"/>
    <xf numFmtId="0" fontId="61" fillId="0" borderId="0" xfId="2" applyFont="1" applyFill="1" applyBorder="1"/>
    <xf numFmtId="176" fontId="61" fillId="0" borderId="0" xfId="2" applyNumberFormat="1" applyFont="1" applyFill="1"/>
    <xf numFmtId="176" fontId="72" fillId="0" borderId="0" xfId="2" applyNumberFormat="1" applyFont="1" applyFill="1" applyBorder="1" applyAlignment="1">
      <alignment vertical="center"/>
    </xf>
    <xf numFmtId="41" fontId="42" fillId="0" borderId="0" xfId="2" applyNumberFormat="1" applyFont="1" applyFill="1"/>
    <xf numFmtId="0" fontId="42" fillId="0" borderId="0" xfId="2" applyFont="1" applyFill="1" applyBorder="1"/>
    <xf numFmtId="0" fontId="61" fillId="0" borderId="0" xfId="2" applyFont="1" applyFill="1"/>
    <xf numFmtId="41" fontId="10" fillId="0" borderId="0" xfId="2" applyNumberFormat="1" applyFont="1" applyFill="1"/>
    <xf numFmtId="0" fontId="10" fillId="0" borderId="0" xfId="2" applyFont="1" applyFill="1" applyBorder="1"/>
    <xf numFmtId="176" fontId="73" fillId="0" borderId="0" xfId="2" applyNumberFormat="1" applyFont="1" applyFill="1" applyBorder="1" applyAlignment="1">
      <alignment vertical="center"/>
    </xf>
    <xf numFmtId="176" fontId="12" fillId="0" borderId="0" xfId="2" applyNumberFormat="1" applyFont="1" applyFill="1"/>
    <xf numFmtId="193" fontId="46" fillId="0" borderId="0" xfId="2" applyNumberFormat="1" applyFont="1" applyFill="1"/>
    <xf numFmtId="176" fontId="61" fillId="0" borderId="0" xfId="2" applyNumberFormat="1" applyFont="1" applyFill="1" applyBorder="1"/>
    <xf numFmtId="194" fontId="61" fillId="0" borderId="0" xfId="2" applyNumberFormat="1" applyFont="1" applyFill="1"/>
    <xf numFmtId="0" fontId="69" fillId="0" borderId="0" xfId="2" applyFont="1" applyFill="1" applyBorder="1"/>
    <xf numFmtId="0" fontId="12" fillId="0" borderId="0" xfId="2" applyFont="1" applyFill="1" applyBorder="1"/>
    <xf numFmtId="0" fontId="66" fillId="0" borderId="0" xfId="2" applyFont="1" applyFill="1" applyBorder="1" applyAlignment="1">
      <alignment vertical="center"/>
    </xf>
    <xf numFmtId="2" fontId="12" fillId="0" borderId="0" xfId="2" applyNumberFormat="1" applyFont="1" applyFill="1" applyBorder="1"/>
    <xf numFmtId="2" fontId="12" fillId="0" borderId="0" xfId="2" applyNumberFormat="1" applyFont="1" applyFill="1"/>
    <xf numFmtId="190" fontId="12" fillId="0" borderId="0" xfId="2" applyNumberFormat="1" applyFont="1" applyFill="1"/>
    <xf numFmtId="191" fontId="8" fillId="0" borderId="0" xfId="2" applyNumberFormat="1" applyFont="1" applyAlignment="1">
      <alignment vertical="center"/>
    </xf>
    <xf numFmtId="41" fontId="74" fillId="0" borderId="0" xfId="6" applyFont="1" applyAlignment="1">
      <alignment vertical="center"/>
    </xf>
    <xf numFmtId="0" fontId="8" fillId="0" borderId="0" xfId="2" applyFont="1" applyAlignment="1">
      <alignment horizontal="center" vertical="center"/>
    </xf>
    <xf numFmtId="176" fontId="41" fillId="0" borderId="0" xfId="2" applyNumberFormat="1" applyFont="1" applyAlignment="1">
      <alignment vertical="center"/>
    </xf>
    <xf numFmtId="191" fontId="16" fillId="0" borderId="0" xfId="2" applyNumberFormat="1" applyFont="1" applyAlignment="1">
      <alignment vertical="center"/>
    </xf>
    <xf numFmtId="0" fontId="16" fillId="0" borderId="0" xfId="2" applyFont="1" applyAlignment="1">
      <alignment horizontal="center" vertical="center"/>
    </xf>
    <xf numFmtId="201" fontId="21" fillId="0" borderId="0" xfId="2" applyNumberFormat="1" applyFont="1" applyAlignment="1">
      <alignment vertical="center"/>
    </xf>
    <xf numFmtId="191" fontId="21" fillId="0" borderId="0" xfId="2" applyNumberFormat="1" applyFont="1" applyAlignment="1">
      <alignment vertical="center"/>
    </xf>
    <xf numFmtId="0" fontId="8" fillId="0" borderId="0" xfId="2" applyFont="1" applyBorder="1" applyAlignment="1">
      <alignment vertical="center"/>
    </xf>
    <xf numFmtId="0" fontId="5" fillId="0" borderId="0" xfId="2" applyFont="1" applyAlignment="1">
      <alignment horizontal="right" vertical="top"/>
    </xf>
    <xf numFmtId="0" fontId="17" fillId="0" borderId="97" xfId="2" applyFont="1" applyBorder="1" applyAlignment="1">
      <alignment horizontal="center" vertical="center"/>
    </xf>
    <xf numFmtId="194" fontId="75" fillId="0" borderId="0" xfId="14" applyNumberFormat="1" applyFont="1" applyAlignment="1">
      <alignment vertical="center"/>
    </xf>
    <xf numFmtId="176" fontId="76" fillId="0" borderId="0" xfId="14" applyNumberFormat="1" applyFont="1" applyAlignment="1">
      <alignment vertical="center"/>
    </xf>
    <xf numFmtId="0" fontId="17" fillId="0" borderId="63" xfId="2" applyFont="1" applyBorder="1" applyAlignment="1">
      <alignment horizontal="center" vertical="center" wrapText="1"/>
    </xf>
    <xf numFmtId="0" fontId="17" fillId="0" borderId="106" xfId="2" applyFont="1" applyBorder="1" applyAlignment="1">
      <alignment horizontal="center" vertical="center"/>
    </xf>
    <xf numFmtId="0" fontId="17" fillId="0" borderId="81" xfId="2" applyFont="1" applyBorder="1" applyAlignment="1">
      <alignment horizontal="center" vertical="center"/>
    </xf>
    <xf numFmtId="0" fontId="17" fillId="0" borderId="63" xfId="2" applyFont="1" applyBorder="1" applyAlignment="1">
      <alignment horizontal="center" vertical="center"/>
    </xf>
    <xf numFmtId="0" fontId="17" fillId="0" borderId="64" xfId="2" applyFont="1" applyBorder="1" applyAlignment="1">
      <alignment horizontal="center" vertical="center" wrapText="1"/>
    </xf>
    <xf numFmtId="0" fontId="17" fillId="0" borderId="103" xfId="2" applyFont="1" applyBorder="1" applyAlignment="1">
      <alignment horizontal="center" vertical="center"/>
    </xf>
    <xf numFmtId="0" fontId="59" fillId="0" borderId="0" xfId="2" applyFont="1" applyAlignment="1">
      <alignment horizontal="center" vertical="center"/>
    </xf>
    <xf numFmtId="0" fontId="17" fillId="0" borderId="85" xfId="2" applyFont="1" applyBorder="1" applyAlignment="1">
      <alignment horizontal="center" vertical="center"/>
    </xf>
    <xf numFmtId="191" fontId="17" fillId="0" borderId="31" xfId="6" applyNumberFormat="1" applyFont="1" applyFill="1" applyBorder="1" applyAlignment="1">
      <alignment horizontal="center" vertical="center"/>
    </xf>
    <xf numFmtId="191" fontId="17" fillId="0" borderId="12" xfId="6" applyNumberFormat="1" applyFont="1" applyFill="1" applyBorder="1" applyAlignment="1">
      <alignment horizontal="center" vertical="center"/>
    </xf>
    <xf numFmtId="181" fontId="17" fillId="0" borderId="12" xfId="6" applyNumberFormat="1" applyFont="1" applyFill="1" applyBorder="1" applyAlignment="1">
      <alignment horizontal="center" vertical="center"/>
    </xf>
    <xf numFmtId="191" fontId="17" fillId="0" borderId="13" xfId="6" applyNumberFormat="1" applyFont="1" applyFill="1" applyBorder="1" applyAlignment="1">
      <alignment horizontal="center" vertical="center"/>
    </xf>
    <xf numFmtId="41" fontId="17" fillId="0" borderId="12" xfId="6" applyNumberFormat="1" applyFont="1" applyFill="1" applyBorder="1" applyAlignment="1">
      <alignment horizontal="center" vertical="center"/>
    </xf>
    <xf numFmtId="0" fontId="17" fillId="0" borderId="85" xfId="2" applyNumberFormat="1" applyFont="1" applyBorder="1" applyAlignment="1">
      <alignment horizontal="center" vertical="center"/>
    </xf>
    <xf numFmtId="191" fontId="17" fillId="0" borderId="89" xfId="6" applyNumberFormat="1" applyFont="1" applyFill="1" applyBorder="1" applyAlignment="1">
      <alignment horizontal="center" vertical="center"/>
    </xf>
    <xf numFmtId="0" fontId="12" fillId="0" borderId="0" xfId="2" applyFont="1"/>
    <xf numFmtId="191" fontId="17" fillId="0" borderId="104" xfId="6" applyNumberFormat="1" applyFont="1" applyFill="1" applyBorder="1" applyAlignment="1">
      <alignment horizontal="center" vertical="center"/>
    </xf>
    <xf numFmtId="49" fontId="17" fillId="0" borderId="102" xfId="2" quotePrefix="1" applyNumberFormat="1" applyFont="1" applyBorder="1" applyAlignment="1">
      <alignment horizontal="center" vertical="center"/>
    </xf>
    <xf numFmtId="191" fontId="17" fillId="0" borderId="33" xfId="6" applyNumberFormat="1" applyFont="1" applyFill="1" applyBorder="1" applyAlignment="1">
      <alignment horizontal="center" vertical="center"/>
    </xf>
    <xf numFmtId="191" fontId="17" fillId="0" borderId="18" xfId="6" applyNumberFormat="1" applyFont="1" applyFill="1" applyBorder="1" applyAlignment="1">
      <alignment horizontal="center" vertical="center"/>
    </xf>
    <xf numFmtId="191" fontId="17" fillId="0" borderId="19" xfId="6" applyNumberFormat="1" applyFont="1" applyFill="1" applyBorder="1" applyAlignment="1">
      <alignment horizontal="center" vertical="center"/>
    </xf>
    <xf numFmtId="191" fontId="17" fillId="0" borderId="83" xfId="6" applyNumberFormat="1" applyFont="1" applyFill="1" applyBorder="1" applyAlignment="1">
      <alignment horizontal="center" vertical="center"/>
    </xf>
    <xf numFmtId="0" fontId="17" fillId="0" borderId="92" xfId="2" applyNumberFormat="1" applyFont="1" applyBorder="1" applyAlignment="1">
      <alignment horizontal="center" vertical="center"/>
    </xf>
    <xf numFmtId="41" fontId="17" fillId="0" borderId="18" xfId="6" applyNumberFormat="1" applyFont="1" applyFill="1" applyBorder="1" applyAlignment="1">
      <alignment horizontal="center" vertical="center"/>
    </xf>
    <xf numFmtId="191" fontId="17" fillId="0" borderId="109" xfId="6" applyNumberFormat="1" applyFont="1" applyFill="1" applyBorder="1" applyAlignment="1">
      <alignment horizontal="center" vertical="center"/>
    </xf>
    <xf numFmtId="0" fontId="62" fillId="0" borderId="87" xfId="2" applyFont="1" applyBorder="1"/>
    <xf numFmtId="2" fontId="17" fillId="0" borderId="85" xfId="2" applyNumberFormat="1" applyFont="1" applyBorder="1" applyAlignment="1">
      <alignment horizontal="center" vertical="center"/>
    </xf>
    <xf numFmtId="2" fontId="17" fillId="0" borderId="92" xfId="2" applyNumberFormat="1" applyFont="1" applyBorder="1" applyAlignment="1">
      <alignment horizontal="center" vertical="center"/>
    </xf>
    <xf numFmtId="0" fontId="62" fillId="0" borderId="86" xfId="2" applyFont="1" applyBorder="1"/>
    <xf numFmtId="0" fontId="62" fillId="0" borderId="0" xfId="2" applyFont="1" applyBorder="1"/>
    <xf numFmtId="0" fontId="10" fillId="0" borderId="86" xfId="2" applyFont="1" applyBorder="1"/>
    <xf numFmtId="191" fontId="10" fillId="0" borderId="87" xfId="2" applyNumberFormat="1" applyFont="1" applyBorder="1"/>
    <xf numFmtId="0" fontId="10" fillId="0" borderId="87" xfId="2" applyFont="1" applyBorder="1"/>
    <xf numFmtId="2" fontId="77" fillId="0" borderId="92" xfId="2" applyNumberFormat="1" applyFont="1" applyBorder="1" applyAlignment="1">
      <alignment horizontal="center" vertical="center"/>
    </xf>
    <xf numFmtId="191" fontId="77" fillId="0" borderId="33" xfId="6" applyNumberFormat="1" applyFont="1" applyFill="1" applyBorder="1" applyAlignment="1">
      <alignment horizontal="center" vertical="center"/>
    </xf>
    <xf numFmtId="191" fontId="77" fillId="0" borderId="18" xfId="6" applyNumberFormat="1" applyFont="1" applyFill="1" applyBorder="1" applyAlignment="1">
      <alignment horizontal="center" vertical="center"/>
    </xf>
    <xf numFmtId="191" fontId="77" fillId="0" borderId="19" xfId="6" applyNumberFormat="1" applyFont="1" applyFill="1" applyBorder="1" applyAlignment="1">
      <alignment horizontal="center" vertical="center"/>
    </xf>
    <xf numFmtId="191" fontId="77" fillId="0" borderId="83" xfId="6" applyNumberFormat="1" applyFont="1" applyFill="1" applyBorder="1" applyAlignment="1">
      <alignment horizontal="center" vertical="center"/>
    </xf>
    <xf numFmtId="41" fontId="77" fillId="0" borderId="18" xfId="6" applyNumberFormat="1" applyFont="1" applyFill="1" applyBorder="1" applyAlignment="1">
      <alignment horizontal="center" vertical="center"/>
    </xf>
    <xf numFmtId="191" fontId="10" fillId="0" borderId="0" xfId="2" applyNumberFormat="1" applyFont="1"/>
    <xf numFmtId="2" fontId="77" fillId="0" borderId="85" xfId="2" applyNumberFormat="1" applyFont="1" applyBorder="1" applyAlignment="1">
      <alignment horizontal="center" vertical="center"/>
    </xf>
    <xf numFmtId="191" fontId="77" fillId="0" borderId="31" xfId="6" applyNumberFormat="1" applyFont="1" applyFill="1" applyBorder="1" applyAlignment="1">
      <alignment horizontal="center" vertical="center"/>
    </xf>
    <xf numFmtId="191" fontId="77" fillId="0" borderId="12" xfId="6" applyNumberFormat="1" applyFont="1" applyFill="1" applyBorder="1" applyAlignment="1">
      <alignment horizontal="center" vertical="center"/>
    </xf>
    <xf numFmtId="191" fontId="77" fillId="0" borderId="13" xfId="6" applyNumberFormat="1" applyFont="1" applyFill="1" applyBorder="1" applyAlignment="1">
      <alignment horizontal="center" vertical="center"/>
    </xf>
    <xf numFmtId="191" fontId="77" fillId="0" borderId="89" xfId="6" applyNumberFormat="1" applyFont="1" applyFill="1" applyBorder="1" applyAlignment="1">
      <alignment horizontal="center" vertical="center"/>
    </xf>
    <xf numFmtId="41" fontId="77" fillId="0" borderId="12" xfId="6" applyNumberFormat="1" applyFont="1" applyFill="1" applyBorder="1" applyAlignment="1">
      <alignment horizontal="center" vertical="center"/>
    </xf>
    <xf numFmtId="0" fontId="62" fillId="0" borderId="120" xfId="2" applyFont="1" applyBorder="1"/>
    <xf numFmtId="2" fontId="77" fillId="0" borderId="46" xfId="2" applyNumberFormat="1" applyFont="1" applyBorder="1" applyAlignment="1">
      <alignment horizontal="center" vertical="center"/>
    </xf>
    <xf numFmtId="191" fontId="77" fillId="0" borderId="30" xfId="6" applyNumberFormat="1" applyFont="1" applyFill="1" applyBorder="1" applyAlignment="1">
      <alignment horizontal="center" vertical="center"/>
    </xf>
    <xf numFmtId="191" fontId="77" fillId="0" borderId="10" xfId="6" applyNumberFormat="1" applyFont="1" applyFill="1" applyBorder="1" applyAlignment="1">
      <alignment horizontal="center" vertical="center"/>
    </xf>
    <xf numFmtId="191" fontId="77" fillId="0" borderId="11" xfId="6" applyNumberFormat="1" applyFont="1" applyFill="1" applyBorder="1" applyAlignment="1">
      <alignment horizontal="center" vertical="center"/>
    </xf>
    <xf numFmtId="191" fontId="77" fillId="0" borderId="93" xfId="6" applyNumberFormat="1" applyFont="1" applyFill="1" applyBorder="1" applyAlignment="1">
      <alignment horizontal="center" vertical="center"/>
    </xf>
    <xf numFmtId="41" fontId="77" fillId="0" borderId="10" xfId="6" applyNumberFormat="1" applyFont="1" applyFill="1" applyBorder="1" applyAlignment="1">
      <alignment horizontal="center" vertical="center"/>
    </xf>
    <xf numFmtId="191" fontId="5" fillId="0" borderId="41" xfId="6" quotePrefix="1" applyNumberFormat="1" applyFont="1" applyFill="1" applyBorder="1" applyAlignment="1">
      <alignment vertical="center"/>
    </xf>
    <xf numFmtId="191" fontId="22" fillId="0" borderId="41" xfId="6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/>
    </xf>
    <xf numFmtId="191" fontId="5" fillId="0" borderId="0" xfId="2" applyNumberFormat="1" applyFont="1" applyAlignment="1">
      <alignment horizontal="center" vertical="center"/>
    </xf>
    <xf numFmtId="191" fontId="78" fillId="0" borderId="0" xfId="2" applyNumberFormat="1" applyFont="1"/>
    <xf numFmtId="191" fontId="78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7" fillId="0" borderId="0" xfId="2" applyFont="1" applyAlignment="1">
      <alignment horizontal="right"/>
    </xf>
    <xf numFmtId="0" fontId="17" fillId="0" borderId="139" xfId="2" applyFont="1" applyBorder="1" applyAlignment="1">
      <alignment horizontal="center" vertical="center"/>
    </xf>
    <xf numFmtId="0" fontId="17" fillId="0" borderId="110" xfId="6" applyNumberFormat="1" applyFont="1" applyBorder="1" applyAlignment="1">
      <alignment horizontal="center" vertical="center"/>
    </xf>
    <xf numFmtId="41" fontId="17" fillId="0" borderId="31" xfId="10" applyFont="1" applyBorder="1" applyAlignment="1">
      <alignment horizontal="center" vertical="center"/>
    </xf>
    <xf numFmtId="41" fontId="17" fillId="0" borderId="12" xfId="10" applyFont="1" applyBorder="1" applyAlignment="1">
      <alignment horizontal="center" vertical="center"/>
    </xf>
    <xf numFmtId="41" fontId="17" fillId="0" borderId="12" xfId="6" applyFont="1" applyBorder="1" applyAlignment="1">
      <alignment vertical="center"/>
    </xf>
    <xf numFmtId="41" fontId="17" fillId="0" borderId="29" xfId="10" quotePrefix="1" applyFont="1" applyFill="1" applyBorder="1" applyAlignment="1">
      <alignment horizontal="right" vertical="center"/>
    </xf>
    <xf numFmtId="41" fontId="17" fillId="0" borderId="85" xfId="10" applyFont="1" applyBorder="1" applyAlignment="1">
      <alignment vertical="center"/>
    </xf>
    <xf numFmtId="41" fontId="17" fillId="0" borderId="13" xfId="10" quotePrefix="1" applyFont="1" applyFill="1" applyBorder="1" applyAlignment="1">
      <alignment horizontal="right" vertical="center"/>
    </xf>
    <xf numFmtId="49" fontId="17" fillId="0" borderId="110" xfId="6" applyNumberFormat="1" applyFont="1" applyBorder="1" applyAlignment="1">
      <alignment horizontal="center" vertical="center"/>
    </xf>
    <xf numFmtId="0" fontId="26" fillId="0" borderId="0" xfId="2" applyFont="1"/>
    <xf numFmtId="41" fontId="17" fillId="0" borderId="85" xfId="6" applyFont="1" applyBorder="1" applyAlignment="1">
      <alignment vertical="center"/>
    </xf>
    <xf numFmtId="49" fontId="17" fillId="0" borderId="126" xfId="6" applyNumberFormat="1" applyFont="1" applyBorder="1" applyAlignment="1">
      <alignment horizontal="center" vertical="center"/>
    </xf>
    <xf numFmtId="41" fontId="17" fillId="0" borderId="32" xfId="10" applyFont="1" applyBorder="1" applyAlignment="1">
      <alignment horizontal="center" vertical="center"/>
    </xf>
    <xf numFmtId="41" fontId="17" fillId="0" borderId="15" xfId="10" applyFont="1" applyBorder="1" applyAlignment="1">
      <alignment horizontal="center" vertical="center"/>
    </xf>
    <xf numFmtId="41" fontId="17" fillId="0" borderId="15" xfId="6" applyFont="1" applyBorder="1" applyAlignment="1">
      <alignment vertical="center"/>
    </xf>
    <xf numFmtId="41" fontId="17" fillId="0" borderId="90" xfId="6" applyFont="1" applyBorder="1" applyAlignment="1">
      <alignment vertical="center"/>
    </xf>
    <xf numFmtId="41" fontId="17" fillId="0" borderId="68" xfId="10" quotePrefix="1" applyFont="1" applyBorder="1" applyAlignment="1">
      <alignment horizontal="center" vertical="center"/>
    </xf>
    <xf numFmtId="41" fontId="17" fillId="0" borderId="69" xfId="10" quotePrefix="1" applyFont="1" applyBorder="1" applyAlignment="1">
      <alignment horizontal="center" vertical="center"/>
    </xf>
    <xf numFmtId="176" fontId="17" fillId="0" borderId="69" xfId="6" applyNumberFormat="1" applyFont="1" applyBorder="1" applyAlignment="1">
      <alignment vertical="center"/>
    </xf>
    <xf numFmtId="41" fontId="17" fillId="0" borderId="70" xfId="10" quotePrefix="1" applyFont="1" applyFill="1" applyBorder="1" applyAlignment="1">
      <alignment horizontal="right" vertical="center"/>
    </xf>
    <xf numFmtId="176" fontId="17" fillId="0" borderId="102" xfId="10" applyNumberFormat="1" applyFont="1" applyBorder="1" applyAlignment="1">
      <alignment vertical="center"/>
    </xf>
    <xf numFmtId="176" fontId="17" fillId="0" borderId="12" xfId="6" applyNumberFormat="1" applyFont="1" applyBorder="1" applyAlignment="1">
      <alignment vertical="center"/>
    </xf>
    <xf numFmtId="176" fontId="17" fillId="0" borderId="85" xfId="10" applyNumberFormat="1" applyFont="1" applyBorder="1" applyAlignment="1">
      <alignment vertical="center"/>
    </xf>
    <xf numFmtId="2" fontId="17" fillId="0" borderId="85" xfId="2" quotePrefix="1" applyNumberFormat="1" applyFont="1" applyBorder="1" applyAlignment="1">
      <alignment horizontal="center" vertical="center"/>
    </xf>
    <xf numFmtId="41" fontId="17" fillId="0" borderId="31" xfId="10" quotePrefix="1" applyFont="1" applyBorder="1" applyAlignment="1">
      <alignment horizontal="center" vertical="center"/>
    </xf>
    <xf numFmtId="41" fontId="17" fillId="0" borderId="12" xfId="10" quotePrefix="1" applyFont="1" applyBorder="1" applyAlignment="1">
      <alignment horizontal="center" vertical="center"/>
    </xf>
    <xf numFmtId="41" fontId="77" fillId="0" borderId="33" xfId="10" applyFont="1" applyBorder="1" applyAlignment="1">
      <alignment horizontal="center" vertical="center"/>
    </xf>
    <xf numFmtId="41" fontId="77" fillId="0" borderId="18" xfId="10" applyFont="1" applyBorder="1" applyAlignment="1">
      <alignment horizontal="center" vertical="center"/>
    </xf>
    <xf numFmtId="176" fontId="77" fillId="0" borderId="18" xfId="6" applyNumberFormat="1" applyFont="1" applyBorder="1" applyAlignment="1">
      <alignment vertical="center"/>
    </xf>
    <xf numFmtId="41" fontId="77" fillId="0" borderId="19" xfId="10" quotePrefix="1" applyFont="1" applyFill="1" applyBorder="1" applyAlignment="1">
      <alignment horizontal="right" vertical="center"/>
    </xf>
    <xf numFmtId="176" fontId="77" fillId="0" borderId="92" xfId="10" applyNumberFormat="1" applyFont="1" applyBorder="1" applyAlignment="1">
      <alignment vertical="center"/>
    </xf>
    <xf numFmtId="41" fontId="77" fillId="0" borderId="31" xfId="10" applyFont="1" applyBorder="1" applyAlignment="1">
      <alignment horizontal="center" vertical="center"/>
    </xf>
    <xf numFmtId="41" fontId="77" fillId="0" borderId="12" xfId="10" applyFont="1" applyBorder="1" applyAlignment="1">
      <alignment horizontal="center" vertical="center"/>
    </xf>
    <xf numFmtId="176" fontId="77" fillId="0" borderId="12" xfId="6" applyNumberFormat="1" applyFont="1" applyBorder="1" applyAlignment="1">
      <alignment vertical="center"/>
    </xf>
    <xf numFmtId="41" fontId="77" fillId="0" borderId="13" xfId="10" quotePrefix="1" applyFont="1" applyFill="1" applyBorder="1" applyAlignment="1">
      <alignment horizontal="right" vertical="center"/>
    </xf>
    <xf numFmtId="176" fontId="77" fillId="0" borderId="85" xfId="10" applyNumberFormat="1" applyFont="1" applyBorder="1" applyAlignment="1">
      <alignment vertical="center"/>
    </xf>
    <xf numFmtId="41" fontId="77" fillId="0" borderId="30" xfId="10" quotePrefix="1" applyFont="1" applyBorder="1" applyAlignment="1">
      <alignment horizontal="center" vertical="center"/>
    </xf>
    <xf numFmtId="41" fontId="77" fillId="0" borderId="10" xfId="10" quotePrefix="1" applyFont="1" applyBorder="1" applyAlignment="1">
      <alignment horizontal="center" vertical="center"/>
    </xf>
    <xf numFmtId="176" fontId="77" fillId="0" borderId="10" xfId="6" applyNumberFormat="1" applyFont="1" applyBorder="1" applyAlignment="1">
      <alignment vertical="center"/>
    </xf>
    <xf numFmtId="176" fontId="77" fillId="0" borderId="93" xfId="6" applyNumberFormat="1" applyFont="1" applyBorder="1" applyAlignment="1">
      <alignment vertical="center"/>
    </xf>
    <xf numFmtId="176" fontId="77" fillId="0" borderId="46" xfId="10" applyNumberFormat="1" applyFont="1" applyBorder="1" applyAlignment="1">
      <alignment vertical="center"/>
    </xf>
    <xf numFmtId="0" fontId="17" fillId="0" borderId="0" xfId="2" applyFont="1" applyBorder="1"/>
    <xf numFmtId="0" fontId="17" fillId="0" borderId="0" xfId="2" applyFont="1"/>
    <xf numFmtId="0" fontId="17" fillId="0" borderId="0" xfId="2" applyFont="1" applyAlignment="1">
      <alignment horizontal="left" vertical="center"/>
    </xf>
    <xf numFmtId="0" fontId="17" fillId="0" borderId="0" xfId="2" applyFont="1" applyAlignment="1">
      <alignment horizontal="left"/>
    </xf>
    <xf numFmtId="0" fontId="5" fillId="0" borderId="0" xfId="2" applyFont="1" applyAlignment="1">
      <alignment horizontal="right"/>
    </xf>
    <xf numFmtId="0" fontId="52" fillId="14" borderId="0" xfId="2" applyFont="1" applyFill="1"/>
    <xf numFmtId="0" fontId="52" fillId="0" borderId="0" xfId="2" applyFont="1" applyFill="1"/>
    <xf numFmtId="0" fontId="44" fillId="0" borderId="0" xfId="2" applyFont="1" applyAlignment="1">
      <alignment horizontal="right"/>
    </xf>
    <xf numFmtId="0" fontId="44" fillId="0" borderId="63" xfId="2" applyFont="1" applyBorder="1" applyAlignment="1">
      <alignment horizontal="center" vertical="center"/>
    </xf>
    <xf numFmtId="0" fontId="44" fillId="0" borderId="64" xfId="2" applyFont="1" applyBorder="1" applyAlignment="1">
      <alignment horizontal="center" vertical="center"/>
    </xf>
    <xf numFmtId="0" fontId="44" fillId="0" borderId="65" xfId="2" applyFont="1" applyBorder="1" applyAlignment="1">
      <alignment horizontal="center" vertical="center"/>
    </xf>
    <xf numFmtId="0" fontId="44" fillId="0" borderId="66" xfId="2" applyFont="1" applyBorder="1" applyAlignment="1">
      <alignment horizontal="center" vertical="center"/>
    </xf>
    <xf numFmtId="0" fontId="44" fillId="0" borderId="61" xfId="13" applyFont="1" applyBorder="1" applyAlignment="1">
      <alignment horizontal="center" vertical="center" wrapText="1"/>
    </xf>
    <xf numFmtId="41" fontId="44" fillId="0" borderId="59" xfId="10" applyFont="1" applyBorder="1" applyAlignment="1">
      <alignment vertical="center"/>
    </xf>
    <xf numFmtId="41" fontId="44" fillId="0" borderId="60" xfId="10" applyFont="1" applyBorder="1" applyAlignment="1">
      <alignment horizontal="center" vertical="center"/>
    </xf>
    <xf numFmtId="41" fontId="44" fillId="0" borderId="69" xfId="10" applyFont="1" applyBorder="1" applyAlignment="1">
      <alignment horizontal="center" vertical="center"/>
    </xf>
    <xf numFmtId="41" fontId="44" fillId="0" borderId="61" xfId="10" applyFont="1" applyBorder="1" applyAlignment="1">
      <alignment vertical="center"/>
    </xf>
    <xf numFmtId="41" fontId="44" fillId="0" borderId="62" xfId="10" applyFont="1" applyBorder="1" applyAlignment="1">
      <alignment vertical="center"/>
    </xf>
    <xf numFmtId="41" fontId="44" fillId="0" borderId="60" xfId="10" applyFont="1" applyBorder="1" applyAlignment="1">
      <alignment vertical="center"/>
    </xf>
    <xf numFmtId="0" fontId="44" fillId="0" borderId="70" xfId="13" applyFont="1" applyBorder="1" applyAlignment="1">
      <alignment horizontal="center" vertical="center" wrapText="1"/>
    </xf>
    <xf numFmtId="41" fontId="44" fillId="0" borderId="68" xfId="10" applyFont="1" applyBorder="1" applyAlignment="1">
      <alignment vertical="center"/>
    </xf>
    <xf numFmtId="41" fontId="44" fillId="0" borderId="70" xfId="10" applyFont="1" applyBorder="1" applyAlignment="1">
      <alignment vertical="center"/>
    </xf>
    <xf numFmtId="41" fontId="44" fillId="0" borderId="71" xfId="10" applyFont="1" applyBorder="1" applyAlignment="1">
      <alignment vertical="center"/>
    </xf>
    <xf numFmtId="41" fontId="44" fillId="0" borderId="69" xfId="10" applyFont="1" applyBorder="1" applyAlignment="1">
      <alignment vertical="center"/>
    </xf>
    <xf numFmtId="0" fontId="44" fillId="0" borderId="65" xfId="13" applyFont="1" applyBorder="1" applyAlignment="1">
      <alignment horizontal="center" vertical="center" wrapText="1"/>
    </xf>
    <xf numFmtId="41" fontId="44" fillId="0" borderId="63" xfId="10" applyFont="1" applyBorder="1" applyAlignment="1">
      <alignment vertical="center"/>
    </xf>
    <xf numFmtId="41" fontId="44" fillId="0" borderId="64" xfId="10" applyFont="1" applyBorder="1" applyAlignment="1">
      <alignment horizontal="center" vertical="center"/>
    </xf>
    <xf numFmtId="41" fontId="44" fillId="0" borderId="65" xfId="10" applyFont="1" applyBorder="1" applyAlignment="1">
      <alignment vertical="center"/>
    </xf>
    <xf numFmtId="41" fontId="44" fillId="0" borderId="66" xfId="10" applyFont="1" applyBorder="1" applyAlignment="1">
      <alignment vertical="center"/>
    </xf>
    <xf numFmtId="41" fontId="44" fillId="0" borderId="64" xfId="10" applyFont="1" applyBorder="1" applyAlignment="1">
      <alignment vertical="center"/>
    </xf>
    <xf numFmtId="0" fontId="44" fillId="0" borderId="16" xfId="13" applyFont="1" applyBorder="1" applyAlignment="1">
      <alignment horizontal="center" vertical="center" wrapText="1"/>
    </xf>
    <xf numFmtId="41" fontId="44" fillId="0" borderId="32" xfId="10" applyNumberFormat="1" applyFont="1" applyBorder="1" applyAlignment="1">
      <alignment horizontal="center" vertical="center" wrapText="1"/>
    </xf>
    <xf numFmtId="41" fontId="44" fillId="0" borderId="15" xfId="10" applyFont="1" applyBorder="1" applyAlignment="1">
      <alignment horizontal="center" vertical="center" wrapText="1"/>
    </xf>
    <xf numFmtId="41" fontId="44" fillId="0" borderId="16" xfId="10" applyFont="1" applyBorder="1" applyAlignment="1">
      <alignment horizontal="center" vertical="center" wrapText="1"/>
    </xf>
    <xf numFmtId="41" fontId="44" fillId="0" borderId="67" xfId="10" applyFont="1" applyBorder="1" applyAlignment="1">
      <alignment horizontal="center" vertical="center"/>
    </xf>
    <xf numFmtId="41" fontId="44" fillId="0" borderId="15" xfId="10" applyFont="1" applyBorder="1" applyAlignment="1">
      <alignment horizontal="center" vertical="center"/>
    </xf>
    <xf numFmtId="41" fontId="44" fillId="0" borderId="16" xfId="10" applyFont="1" applyBorder="1" applyAlignment="1">
      <alignment horizontal="center" vertical="center"/>
    </xf>
    <xf numFmtId="41" fontId="44" fillId="0" borderId="68" xfId="10" applyNumberFormat="1" applyFont="1" applyBorder="1" applyAlignment="1">
      <alignment horizontal="center" vertical="center" wrapText="1"/>
    </xf>
    <xf numFmtId="41" fontId="44" fillId="0" borderId="69" xfId="10" applyFont="1" applyBorder="1" applyAlignment="1">
      <alignment horizontal="center" vertical="center" wrapText="1"/>
    </xf>
    <xf numFmtId="41" fontId="44" fillId="0" borderId="70" xfId="10" applyFont="1" applyBorder="1" applyAlignment="1">
      <alignment horizontal="center" vertical="center" wrapText="1"/>
    </xf>
    <xf numFmtId="41" fontId="44" fillId="0" borderId="71" xfId="10" applyNumberFormat="1" applyFont="1" applyBorder="1" applyAlignment="1">
      <alignment horizontal="center" vertical="center"/>
    </xf>
    <xf numFmtId="41" fontId="44" fillId="0" borderId="70" xfId="10" applyFont="1" applyBorder="1" applyAlignment="1">
      <alignment horizontal="center" vertical="center"/>
    </xf>
    <xf numFmtId="41" fontId="44" fillId="0" borderId="71" xfId="10" applyFont="1" applyBorder="1" applyAlignment="1">
      <alignment horizontal="center" vertical="center"/>
    </xf>
    <xf numFmtId="41" fontId="44" fillId="0" borderId="68" xfId="10" applyFont="1" applyBorder="1" applyAlignment="1">
      <alignment horizontal="center" vertical="center" wrapText="1"/>
    </xf>
    <xf numFmtId="41" fontId="44" fillId="0" borderId="63" xfId="10" applyFont="1" applyBorder="1" applyAlignment="1">
      <alignment horizontal="center" vertical="center" wrapText="1"/>
    </xf>
    <xf numFmtId="41" fontId="44" fillId="0" borderId="66" xfId="10" applyFont="1" applyBorder="1" applyAlignment="1">
      <alignment horizontal="center" vertical="center"/>
    </xf>
    <xf numFmtId="41" fontId="44" fillId="0" borderId="64" xfId="10" applyFont="1" applyBorder="1" applyAlignment="1">
      <alignment horizontal="center" vertical="center" wrapText="1"/>
    </xf>
    <xf numFmtId="41" fontId="44" fillId="0" borderId="69" xfId="10" applyNumberFormat="1" applyFont="1" applyBorder="1" applyAlignment="1">
      <alignment horizontal="center" vertical="center"/>
    </xf>
    <xf numFmtId="41" fontId="44" fillId="0" borderId="65" xfId="10" applyFont="1" applyBorder="1" applyAlignment="1">
      <alignment horizontal="center" vertical="center" wrapText="1"/>
    </xf>
    <xf numFmtId="41" fontId="44" fillId="0" borderId="65" xfId="10" applyFont="1" applyBorder="1" applyAlignment="1">
      <alignment horizontal="center" vertical="center"/>
    </xf>
    <xf numFmtId="41" fontId="51" fillId="14" borderId="0" xfId="2" applyNumberFormat="1" applyFont="1" applyFill="1" applyAlignment="1">
      <alignment vertical="center"/>
    </xf>
    <xf numFmtId="0" fontId="5" fillId="0" borderId="144" xfId="13" applyFont="1" applyBorder="1" applyAlignment="1">
      <alignment horizontal="center" vertical="center" wrapText="1"/>
    </xf>
    <xf numFmtId="41" fontId="5" fillId="0" borderId="145" xfId="10" applyNumberFormat="1" applyFont="1" applyBorder="1" applyAlignment="1">
      <alignment horizontal="center" vertical="center" wrapText="1"/>
    </xf>
    <xf numFmtId="41" fontId="5" fillId="0" borderId="146" xfId="10" applyFont="1" applyBorder="1" applyAlignment="1">
      <alignment horizontal="center" vertical="center" wrapText="1"/>
    </xf>
    <xf numFmtId="41" fontId="5" fillId="0" borderId="147" xfId="10" applyFont="1" applyBorder="1" applyAlignment="1">
      <alignment horizontal="center" vertical="center" wrapText="1"/>
    </xf>
    <xf numFmtId="41" fontId="5" fillId="0" borderId="137" xfId="10" applyFont="1" applyBorder="1" applyAlignment="1">
      <alignment horizontal="center" vertical="center" wrapText="1"/>
    </xf>
    <xf numFmtId="41" fontId="5" fillId="0" borderId="148" xfId="10" applyNumberFormat="1" applyFont="1" applyBorder="1" applyAlignment="1">
      <alignment horizontal="center" vertical="center" wrapText="1"/>
    </xf>
    <xf numFmtId="41" fontId="5" fillId="0" borderId="148" xfId="10" applyFont="1" applyBorder="1" applyAlignment="1">
      <alignment horizontal="center" vertical="center" wrapText="1"/>
    </xf>
    <xf numFmtId="0" fontId="5" fillId="0" borderId="149" xfId="13" applyFont="1" applyBorder="1" applyAlignment="1">
      <alignment horizontal="center" vertical="center" wrapText="1"/>
    </xf>
    <xf numFmtId="41" fontId="5" fillId="0" borderId="150" xfId="10" applyFont="1" applyBorder="1" applyAlignment="1">
      <alignment horizontal="center" vertical="center" wrapText="1"/>
    </xf>
    <xf numFmtId="41" fontId="5" fillId="0" borderId="146" xfId="10" applyNumberFormat="1" applyFont="1" applyBorder="1" applyAlignment="1">
      <alignment horizontal="center" vertical="center" wrapText="1"/>
    </xf>
    <xf numFmtId="41" fontId="5" fillId="0" borderId="150" xfId="10" applyNumberFormat="1" applyFont="1" applyBorder="1" applyAlignment="1">
      <alignment horizontal="center" vertical="center" wrapText="1"/>
    </xf>
    <xf numFmtId="0" fontId="5" fillId="0" borderId="151" xfId="13" applyFont="1" applyBorder="1" applyAlignment="1">
      <alignment horizontal="center" vertical="center" wrapText="1"/>
    </xf>
    <xf numFmtId="41" fontId="5" fillId="0" borderId="152" xfId="10" applyFont="1" applyBorder="1" applyAlignment="1">
      <alignment horizontal="center" vertical="center" wrapText="1"/>
    </xf>
    <xf numFmtId="41" fontId="5" fillId="0" borderId="153" xfId="10" applyFont="1" applyBorder="1" applyAlignment="1">
      <alignment horizontal="center" vertical="center" wrapText="1"/>
    </xf>
    <xf numFmtId="41" fontId="5" fillId="0" borderId="154" xfId="10" applyFont="1" applyBorder="1" applyAlignment="1">
      <alignment horizontal="center" vertical="center" wrapText="1"/>
    </xf>
    <xf numFmtId="41" fontId="5" fillId="0" borderId="138" xfId="10" applyFont="1" applyBorder="1" applyAlignment="1">
      <alignment horizontal="center" vertical="center" wrapText="1"/>
    </xf>
    <xf numFmtId="0" fontId="5" fillId="0" borderId="96" xfId="13" applyFont="1" applyBorder="1" applyAlignment="1">
      <alignment horizontal="center" vertical="center" wrapText="1"/>
    </xf>
    <xf numFmtId="41" fontId="5" fillId="0" borderId="155" xfId="10" applyFont="1" applyBorder="1" applyAlignment="1">
      <alignment horizontal="center" vertical="center" wrapText="1"/>
    </xf>
    <xf numFmtId="41" fontId="5" fillId="0" borderId="156" xfId="10" applyFont="1" applyBorder="1" applyAlignment="1">
      <alignment horizontal="center" vertical="center" wrapText="1"/>
    </xf>
    <xf numFmtId="41" fontId="5" fillId="0" borderId="157" xfId="10" applyFont="1" applyBorder="1" applyAlignment="1">
      <alignment horizontal="center" vertical="center" wrapText="1"/>
    </xf>
    <xf numFmtId="41" fontId="5" fillId="0" borderId="158" xfId="10" applyFont="1" applyBorder="1" applyAlignment="1">
      <alignment horizontal="center" vertical="center" wrapText="1"/>
    </xf>
    <xf numFmtId="41" fontId="5" fillId="0" borderId="139" xfId="10" applyFont="1" applyBorder="1" applyAlignment="1">
      <alignment horizontal="center" vertical="center" wrapText="1"/>
    </xf>
    <xf numFmtId="0" fontId="5" fillId="0" borderId="0" xfId="2" applyFont="1" applyFill="1" applyAlignment="1">
      <alignment horizontal="left" vertical="top"/>
    </xf>
    <xf numFmtId="179" fontId="5" fillId="0" borderId="146" xfId="10" applyNumberFormat="1" applyFont="1" applyBorder="1" applyAlignment="1">
      <alignment horizontal="center" vertical="center" wrapText="1"/>
    </xf>
    <xf numFmtId="41" fontId="5" fillId="0" borderId="159" xfId="10" applyFont="1" applyBorder="1" applyAlignment="1">
      <alignment horizontal="center" vertical="center" wrapText="1"/>
    </xf>
    <xf numFmtId="0" fontId="45" fillId="0" borderId="0" xfId="2" applyFont="1" applyFill="1" applyAlignment="1">
      <alignment vertical="center"/>
    </xf>
    <xf numFmtId="0" fontId="59" fillId="0" borderId="0" xfId="2" applyFont="1" applyFill="1" applyAlignment="1">
      <alignment vertical="center"/>
    </xf>
    <xf numFmtId="49" fontId="5" fillId="0" borderId="85" xfId="2" applyNumberFormat="1" applyFont="1" applyBorder="1" applyAlignment="1">
      <alignment horizontal="center" vertical="center"/>
    </xf>
    <xf numFmtId="191" fontId="5" fillId="0" borderId="31" xfId="2" applyNumberFormat="1" applyFont="1" applyFill="1" applyBorder="1" applyAlignment="1">
      <alignment horizontal="right" vertical="center"/>
    </xf>
    <xf numFmtId="41" fontId="5" fillId="0" borderId="12" xfId="2" applyNumberFormat="1" applyFont="1" applyFill="1" applyBorder="1" applyAlignment="1">
      <alignment horizontal="right" vertical="center"/>
    </xf>
    <xf numFmtId="191" fontId="5" fillId="0" borderId="27" xfId="2" applyNumberFormat="1" applyFont="1" applyFill="1" applyBorder="1" applyAlignment="1">
      <alignment horizontal="right" vertical="center"/>
    </xf>
    <xf numFmtId="191" fontId="5" fillId="0" borderId="29" xfId="2" applyNumberFormat="1" applyFont="1" applyFill="1" applyBorder="1" applyAlignment="1">
      <alignment horizontal="right" vertical="center"/>
    </xf>
    <xf numFmtId="0" fontId="59" fillId="0" borderId="0" xfId="2" applyFont="1" applyFill="1" applyBorder="1" applyAlignment="1">
      <alignment vertical="center"/>
    </xf>
    <xf numFmtId="176" fontId="59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191" fontId="5" fillId="0" borderId="13" xfId="2" applyNumberFormat="1" applyFont="1" applyFill="1" applyBorder="1" applyAlignment="1">
      <alignment horizontal="right" vertical="center"/>
    </xf>
    <xf numFmtId="176" fontId="59" fillId="0" borderId="0" xfId="2" applyNumberFormat="1" applyFont="1" applyFill="1" applyAlignment="1">
      <alignment vertical="center"/>
    </xf>
    <xf numFmtId="191" fontId="5" fillId="0" borderId="31" xfId="2" applyNumberFormat="1" applyFont="1" applyBorder="1" applyAlignment="1">
      <alignment vertical="center"/>
    </xf>
    <xf numFmtId="191" fontId="5" fillId="0" borderId="12" xfId="2" applyNumberFormat="1" applyFont="1" applyBorder="1" applyAlignment="1">
      <alignment vertical="center"/>
    </xf>
    <xf numFmtId="41" fontId="5" fillId="0" borderId="12" xfId="2" applyNumberFormat="1" applyFont="1" applyBorder="1" applyAlignment="1">
      <alignment horizontal="right" vertical="center"/>
    </xf>
    <xf numFmtId="191" fontId="5" fillId="0" borderId="13" xfId="2" applyNumberFormat="1" applyFont="1" applyBorder="1" applyAlignment="1">
      <alignment vertical="center"/>
    </xf>
    <xf numFmtId="191" fontId="5" fillId="0" borderId="31" xfId="2" quotePrefix="1" applyNumberFormat="1" applyFont="1" applyFill="1" applyBorder="1" applyAlignment="1">
      <alignment vertical="center"/>
    </xf>
    <xf numFmtId="191" fontId="5" fillId="0" borderId="12" xfId="2" quotePrefix="1" applyNumberFormat="1" applyFont="1" applyFill="1" applyBorder="1" applyAlignment="1">
      <alignment vertical="center"/>
    </xf>
    <xf numFmtId="191" fontId="5" fillId="0" borderId="12" xfId="2" applyNumberFormat="1" applyFont="1" applyBorder="1" applyAlignment="1">
      <alignment horizontal="right" vertical="center"/>
    </xf>
    <xf numFmtId="191" fontId="5" fillId="0" borderId="13" xfId="2" quotePrefix="1" applyNumberFormat="1" applyFont="1" applyFill="1" applyBorder="1" applyAlignment="1">
      <alignment vertical="center"/>
    </xf>
    <xf numFmtId="49" fontId="5" fillId="0" borderId="102" xfId="2" quotePrefix="1" applyNumberFormat="1" applyFont="1" applyBorder="1" applyAlignment="1">
      <alignment horizontal="center" vertical="center"/>
    </xf>
    <xf numFmtId="41" fontId="5" fillId="0" borderId="68" xfId="2" applyNumberFormat="1" applyFont="1" applyBorder="1" applyAlignment="1">
      <alignment vertical="center"/>
    </xf>
    <xf numFmtId="41" fontId="5" fillId="0" borderId="69" xfId="2" applyNumberFormat="1" applyFont="1" applyBorder="1" applyAlignment="1">
      <alignment horizontal="right" vertical="center"/>
    </xf>
    <xf numFmtId="41" fontId="5" fillId="0" borderId="69" xfId="2" applyNumberFormat="1" applyFont="1" applyBorder="1" applyAlignment="1">
      <alignment vertical="center"/>
    </xf>
    <xf numFmtId="41" fontId="5" fillId="0" borderId="69" xfId="2" applyNumberFormat="1" applyFont="1" applyFill="1" applyBorder="1" applyAlignment="1">
      <alignment horizontal="right" vertical="center"/>
    </xf>
    <xf numFmtId="41" fontId="5" fillId="0" borderId="70" xfId="2" applyNumberFormat="1" applyFont="1" applyBorder="1" applyAlignment="1">
      <alignment vertical="center"/>
    </xf>
    <xf numFmtId="2" fontId="5" fillId="0" borderId="85" xfId="2" applyNumberFormat="1" applyFont="1" applyBorder="1" applyAlignment="1">
      <alignment horizontal="center" vertical="center"/>
    </xf>
    <xf numFmtId="41" fontId="5" fillId="0" borderId="31" xfId="2" applyNumberFormat="1" applyFont="1" applyBorder="1" applyAlignment="1">
      <alignment vertical="center"/>
    </xf>
    <xf numFmtId="41" fontId="5" fillId="0" borderId="12" xfId="2" applyNumberFormat="1" applyFont="1" applyBorder="1" applyAlignment="1">
      <alignment vertical="center"/>
    </xf>
    <xf numFmtId="41" fontId="5" fillId="0" borderId="13" xfId="2" applyNumberFormat="1" applyFont="1" applyBorder="1" applyAlignment="1">
      <alignment vertical="center"/>
    </xf>
    <xf numFmtId="2" fontId="5" fillId="0" borderId="85" xfId="2" quotePrefix="1" applyNumberFormat="1" applyFont="1" applyFill="1" applyBorder="1" applyAlignment="1">
      <alignment horizontal="center" vertical="center"/>
    </xf>
    <xf numFmtId="2" fontId="22" fillId="0" borderId="92" xfId="2" quotePrefix="1" applyNumberFormat="1" applyFont="1" applyFill="1" applyBorder="1" applyAlignment="1">
      <alignment horizontal="center" vertical="center"/>
    </xf>
    <xf numFmtId="41" fontId="22" fillId="0" borderId="33" xfId="2" applyNumberFormat="1" applyFont="1" applyBorder="1" applyAlignment="1">
      <alignment vertical="center"/>
    </xf>
    <xf numFmtId="41" fontId="22" fillId="0" borderId="18" xfId="2" applyNumberFormat="1" applyFont="1" applyBorder="1" applyAlignment="1">
      <alignment horizontal="right" vertical="center"/>
    </xf>
    <xf numFmtId="41" fontId="22" fillId="0" borderId="18" xfId="2" applyNumberFormat="1" applyFont="1" applyBorder="1" applyAlignment="1">
      <alignment vertical="center"/>
    </xf>
    <xf numFmtId="41" fontId="22" fillId="0" borderId="18" xfId="2" applyNumberFormat="1" applyFont="1" applyFill="1" applyBorder="1" applyAlignment="1">
      <alignment horizontal="right" vertical="center"/>
    </xf>
    <xf numFmtId="41" fontId="22" fillId="0" borderId="19" xfId="2" applyNumberFormat="1" applyFont="1" applyBorder="1" applyAlignment="1">
      <alignment vertical="center"/>
    </xf>
    <xf numFmtId="2" fontId="22" fillId="0" borderId="85" xfId="2" quotePrefix="1" applyNumberFormat="1" applyFont="1" applyFill="1" applyBorder="1" applyAlignment="1">
      <alignment horizontal="center" vertical="center"/>
    </xf>
    <xf numFmtId="41" fontId="22" fillId="0" borderId="31" xfId="2" applyNumberFormat="1" applyFont="1" applyBorder="1" applyAlignment="1">
      <alignment vertical="center"/>
    </xf>
    <xf numFmtId="41" fontId="22" fillId="0" borderId="12" xfId="2" applyNumberFormat="1" applyFont="1" applyBorder="1" applyAlignment="1">
      <alignment horizontal="right" vertical="center"/>
    </xf>
    <xf numFmtId="41" fontId="22" fillId="0" borderId="12" xfId="2" applyNumberFormat="1" applyFont="1" applyBorder="1" applyAlignment="1">
      <alignment vertical="center"/>
    </xf>
    <xf numFmtId="41" fontId="22" fillId="0" borderId="12" xfId="2" applyNumberFormat="1" applyFont="1" applyFill="1" applyBorder="1" applyAlignment="1">
      <alignment horizontal="right" vertical="center"/>
    </xf>
    <xf numFmtId="41" fontId="22" fillId="0" borderId="13" xfId="2" applyNumberFormat="1" applyFont="1" applyBorder="1" applyAlignment="1">
      <alignment vertical="center"/>
    </xf>
    <xf numFmtId="2" fontId="22" fillId="0" borderId="46" xfId="2" quotePrefix="1" applyNumberFormat="1" applyFont="1" applyFill="1" applyBorder="1" applyAlignment="1">
      <alignment horizontal="center" vertical="center"/>
    </xf>
    <xf numFmtId="41" fontId="22" fillId="0" borderId="30" xfId="2" applyNumberFormat="1" applyFont="1" applyBorder="1" applyAlignment="1">
      <alignment vertical="center"/>
    </xf>
    <xf numFmtId="41" fontId="22" fillId="0" borderId="10" xfId="2" applyNumberFormat="1" applyFont="1" applyBorder="1" applyAlignment="1">
      <alignment horizontal="right" vertical="center"/>
    </xf>
    <xf numFmtId="41" fontId="22" fillId="0" borderId="10" xfId="2" applyNumberFormat="1" applyFont="1" applyBorder="1" applyAlignment="1">
      <alignment vertical="center"/>
    </xf>
    <xf numFmtId="41" fontId="22" fillId="0" borderId="10" xfId="2" applyNumberFormat="1" applyFont="1" applyFill="1" applyBorder="1" applyAlignment="1">
      <alignment horizontal="right" vertical="center"/>
    </xf>
    <xf numFmtId="41" fontId="22" fillId="0" borderId="11" xfId="2" applyNumberFormat="1" applyFont="1" applyBorder="1" applyAlignment="1">
      <alignment vertical="center"/>
    </xf>
    <xf numFmtId="176" fontId="5" fillId="0" borderId="0" xfId="2" applyNumberFormat="1" applyFont="1" applyBorder="1" applyAlignment="1">
      <alignment vertical="center"/>
    </xf>
    <xf numFmtId="0" fontId="14" fillId="0" borderId="0" xfId="2" applyFont="1"/>
    <xf numFmtId="176" fontId="14" fillId="0" borderId="0" xfId="2" applyNumberFormat="1" applyFont="1" applyBorder="1" applyAlignment="1">
      <alignment horizontal="right" vertical="center"/>
    </xf>
    <xf numFmtId="0" fontId="14" fillId="0" borderId="0" xfId="2" applyFont="1" applyBorder="1" applyAlignment="1">
      <alignment horizontal="left" vertical="center"/>
    </xf>
    <xf numFmtId="0" fontId="59" fillId="0" borderId="0" xfId="2" applyFont="1" applyAlignment="1">
      <alignment vertical="center"/>
    </xf>
    <xf numFmtId="0" fontId="41" fillId="0" borderId="0" xfId="2" applyFont="1" applyBorder="1" applyAlignment="1">
      <alignment vertical="center"/>
    </xf>
    <xf numFmtId="0" fontId="46" fillId="0" borderId="0" xfId="2" applyFont="1" applyBorder="1" applyAlignment="1">
      <alignment vertical="center"/>
    </xf>
    <xf numFmtId="0" fontId="5" fillId="0" borderId="43" xfId="2" applyFont="1" applyBorder="1" applyAlignment="1">
      <alignment horizontal="center" vertical="center"/>
    </xf>
    <xf numFmtId="191" fontId="5" fillId="0" borderId="82" xfId="2" applyNumberFormat="1" applyFont="1" applyFill="1" applyBorder="1" applyAlignment="1">
      <alignment vertical="center"/>
    </xf>
    <xf numFmtId="0" fontId="5" fillId="0" borderId="85" xfId="2" applyFont="1" applyBorder="1" applyAlignment="1">
      <alignment horizontal="center" vertical="center"/>
    </xf>
    <xf numFmtId="191" fontId="5" fillId="0" borderId="82" xfId="2" applyNumberFormat="1" applyFont="1" applyBorder="1" applyAlignment="1">
      <alignment vertical="center"/>
    </xf>
    <xf numFmtId="191" fontId="5" fillId="0" borderId="13" xfId="2" applyNumberFormat="1" applyFont="1" applyBorder="1" applyAlignment="1">
      <alignment horizontal="right" vertical="center"/>
    </xf>
    <xf numFmtId="0" fontId="62" fillId="0" borderId="0" xfId="2" applyFont="1" applyFill="1" applyBorder="1" applyAlignment="1">
      <alignment vertical="center"/>
    </xf>
    <xf numFmtId="191" fontId="5" fillId="0" borderId="12" xfId="2" applyNumberFormat="1" applyFont="1" applyFill="1" applyBorder="1" applyAlignment="1">
      <alignment vertical="center"/>
    </xf>
    <xf numFmtId="191" fontId="5" fillId="0" borderId="13" xfId="2" applyNumberFormat="1" applyFont="1" applyFill="1" applyBorder="1" applyAlignment="1">
      <alignment vertical="center"/>
    </xf>
    <xf numFmtId="0" fontId="5" fillId="0" borderId="90" xfId="2" applyFont="1" applyBorder="1" applyAlignment="1">
      <alignment horizontal="center" vertical="center"/>
    </xf>
    <xf numFmtId="191" fontId="5" fillId="0" borderId="67" xfId="2" applyNumberFormat="1" applyFont="1" applyFill="1" applyBorder="1" applyAlignment="1">
      <alignment vertical="center"/>
    </xf>
    <xf numFmtId="191" fontId="5" fillId="0" borderId="15" xfId="2" applyNumberFormat="1" applyFont="1" applyBorder="1" applyAlignment="1">
      <alignment vertical="center"/>
    </xf>
    <xf numFmtId="191" fontId="5" fillId="0" borderId="16" xfId="2" applyNumberFormat="1" applyFont="1" applyBorder="1" applyAlignment="1">
      <alignment horizontal="right" vertical="center"/>
    </xf>
    <xf numFmtId="191" fontId="5" fillId="0" borderId="71" xfId="2" applyNumberFormat="1" applyFont="1" applyBorder="1" applyAlignment="1">
      <alignment horizontal="right" vertical="center"/>
    </xf>
    <xf numFmtId="191" fontId="5" fillId="0" borderId="69" xfId="2" applyNumberFormat="1" applyFont="1" applyBorder="1" applyAlignment="1">
      <alignment horizontal="right" vertical="center"/>
    </xf>
    <xf numFmtId="191" fontId="5" fillId="0" borderId="70" xfId="2" applyNumberFormat="1" applyFont="1" applyBorder="1" applyAlignment="1">
      <alignment horizontal="right" vertical="center"/>
    </xf>
    <xf numFmtId="191" fontId="5" fillId="0" borderId="82" xfId="2" applyNumberFormat="1" applyFont="1" applyBorder="1" applyAlignment="1">
      <alignment horizontal="right" vertical="center"/>
    </xf>
    <xf numFmtId="41" fontId="14" fillId="0" borderId="0" xfId="2" applyNumberFormat="1" applyFont="1"/>
    <xf numFmtId="0" fontId="80" fillId="0" borderId="0" xfId="2" applyFont="1"/>
    <xf numFmtId="2" fontId="22" fillId="0" borderId="92" xfId="2" quotePrefix="1" applyNumberFormat="1" applyFont="1" applyBorder="1" applyAlignment="1">
      <alignment horizontal="center" vertical="center"/>
    </xf>
    <xf numFmtId="41" fontId="22" fillId="0" borderId="33" xfId="2" applyNumberFormat="1" applyFont="1" applyBorder="1" applyAlignment="1">
      <alignment horizontal="right" vertical="center"/>
    </xf>
    <xf numFmtId="191" fontId="22" fillId="0" borderId="18" xfId="2" applyNumberFormat="1" applyFont="1" applyBorder="1" applyAlignment="1">
      <alignment horizontal="right" vertical="center"/>
    </xf>
    <xf numFmtId="191" fontId="22" fillId="0" borderId="19" xfId="2" applyNumberFormat="1" applyFont="1" applyBorder="1" applyAlignment="1">
      <alignment horizontal="right" vertical="center"/>
    </xf>
    <xf numFmtId="2" fontId="22" fillId="0" borderId="85" xfId="2" quotePrefix="1" applyNumberFormat="1" applyFont="1" applyBorder="1" applyAlignment="1">
      <alignment horizontal="center" vertical="center"/>
    </xf>
    <xf numFmtId="41" fontId="22" fillId="0" borderId="31" xfId="2" applyNumberFormat="1" applyFont="1" applyBorder="1" applyAlignment="1">
      <alignment horizontal="right" vertical="center"/>
    </xf>
    <xf numFmtId="191" fontId="22" fillId="0" borderId="12" xfId="2" applyNumberFormat="1" applyFont="1" applyBorder="1" applyAlignment="1">
      <alignment horizontal="right" vertical="center"/>
    </xf>
    <xf numFmtId="191" fontId="22" fillId="0" borderId="13" xfId="2" applyNumberFormat="1" applyFont="1" applyBorder="1" applyAlignment="1">
      <alignment horizontal="right" vertical="center"/>
    </xf>
    <xf numFmtId="2" fontId="22" fillId="0" borderId="46" xfId="2" quotePrefix="1" applyNumberFormat="1" applyFont="1" applyBorder="1" applyAlignment="1">
      <alignment horizontal="center" vertical="center"/>
    </xf>
    <xf numFmtId="41" fontId="22" fillId="0" borderId="30" xfId="2" applyNumberFormat="1" applyFont="1" applyBorder="1" applyAlignment="1">
      <alignment horizontal="right" vertical="center"/>
    </xf>
    <xf numFmtId="191" fontId="22" fillId="0" borderId="10" xfId="2" applyNumberFormat="1" applyFont="1" applyBorder="1" applyAlignment="1">
      <alignment horizontal="right" vertical="center"/>
    </xf>
    <xf numFmtId="191" fontId="22" fillId="0" borderId="11" xfId="2" applyNumberFormat="1" applyFont="1" applyBorder="1" applyAlignment="1">
      <alignment horizontal="right" vertical="center"/>
    </xf>
    <xf numFmtId="0" fontId="14" fillId="0" borderId="0" xfId="2" applyFont="1" applyBorder="1" applyAlignment="1">
      <alignment horizontal="left"/>
    </xf>
    <xf numFmtId="0" fontId="14" fillId="0" borderId="0" xfId="2" applyFont="1" applyBorder="1" applyAlignment="1">
      <alignment horizontal="right"/>
    </xf>
    <xf numFmtId="0" fontId="15" fillId="0" borderId="0" xfId="2" applyFont="1" applyFill="1" applyBorder="1" applyAlignment="1">
      <alignment vertical="center"/>
    </xf>
    <xf numFmtId="0" fontId="52" fillId="0" borderId="0" xfId="2" applyFont="1" applyFill="1" applyBorder="1" applyAlignment="1">
      <alignment vertical="center"/>
    </xf>
    <xf numFmtId="0" fontId="8" fillId="15" borderId="0" xfId="2" applyFont="1" applyFill="1" applyAlignment="1">
      <alignment vertical="center"/>
    </xf>
    <xf numFmtId="0" fontId="21" fillId="15" borderId="0" xfId="2" applyFont="1" applyFill="1" applyAlignment="1">
      <alignment vertical="center"/>
    </xf>
    <xf numFmtId="0" fontId="8" fillId="0" borderId="0" xfId="2" applyFont="1" applyBorder="1"/>
    <xf numFmtId="0" fontId="5" fillId="0" borderId="47" xfId="2" applyFont="1" applyFill="1" applyBorder="1" applyAlignment="1" applyProtection="1">
      <alignment horizontal="center" vertical="center"/>
      <protection locked="0"/>
    </xf>
    <xf numFmtId="0" fontId="5" fillId="0" borderId="11" xfId="2" applyFont="1" applyFill="1" applyBorder="1" applyAlignment="1" applyProtection="1">
      <alignment horizontal="center" vertical="center"/>
      <protection locked="0"/>
    </xf>
    <xf numFmtId="0" fontId="22" fillId="0" borderId="30" xfId="2" applyFont="1" applyFill="1" applyBorder="1" applyAlignment="1" applyProtection="1">
      <alignment horizontal="center" vertical="center"/>
      <protection locked="0"/>
    </xf>
    <xf numFmtId="0" fontId="22" fillId="0" borderId="93" xfId="2" applyFont="1" applyFill="1" applyBorder="1" applyAlignment="1" applyProtection="1">
      <alignment horizontal="center" vertical="center"/>
    </xf>
    <xf numFmtId="0" fontId="22" fillId="0" borderId="11" xfId="2" applyFont="1" applyFill="1" applyBorder="1" applyAlignment="1" applyProtection="1">
      <alignment horizontal="center" vertical="center"/>
    </xf>
    <xf numFmtId="184" fontId="5" fillId="0" borderId="26" xfId="8" applyFont="1" applyBorder="1" applyAlignment="1">
      <alignment horizontal="center" vertical="center"/>
    </xf>
    <xf numFmtId="184" fontId="5" fillId="0" borderId="97" xfId="8" applyFont="1" applyBorder="1" applyAlignment="1">
      <alignment horizontal="center" vertical="center"/>
    </xf>
    <xf numFmtId="184" fontId="22" fillId="0" borderId="31" xfId="8" applyFont="1" applyBorder="1" applyAlignment="1">
      <alignment horizontal="center" vertical="center"/>
    </xf>
    <xf numFmtId="184" fontId="22" fillId="0" borderId="89" xfId="8" applyFont="1" applyBorder="1" applyAlignment="1">
      <alignment horizontal="center" vertical="center"/>
    </xf>
    <xf numFmtId="192" fontId="5" fillId="0" borderId="31" xfId="8" applyNumberFormat="1" applyFont="1" applyFill="1" applyBorder="1" applyAlignment="1" applyProtection="1">
      <alignment vertical="center"/>
      <protection locked="0"/>
    </xf>
    <xf numFmtId="192" fontId="5" fillId="0" borderId="13" xfId="8" applyNumberFormat="1" applyFont="1" applyFill="1" applyBorder="1" applyAlignment="1" applyProtection="1">
      <alignment vertical="center"/>
      <protection locked="0"/>
    </xf>
    <xf numFmtId="192" fontId="5" fillId="0" borderId="68" xfId="8" applyNumberFormat="1" applyFont="1" applyFill="1" applyBorder="1" applyAlignment="1" applyProtection="1">
      <alignment vertical="center"/>
      <protection locked="0"/>
    </xf>
    <xf numFmtId="192" fontId="5" fillId="0" borderId="80" xfId="8" applyNumberFormat="1" applyFont="1" applyFill="1" applyBorder="1" applyAlignment="1" applyProtection="1">
      <alignment vertical="center"/>
      <protection locked="0"/>
    </xf>
    <xf numFmtId="202" fontId="8" fillId="0" borderId="0" xfId="2" applyNumberFormat="1" applyFont="1" applyBorder="1"/>
    <xf numFmtId="0" fontId="5" fillId="0" borderId="79" xfId="2" applyFont="1" applyFill="1" applyBorder="1" applyAlignment="1">
      <alignment horizontal="center" vertical="center"/>
    </xf>
    <xf numFmtId="0" fontId="5" fillId="0" borderId="70" xfId="2" applyFont="1" applyFill="1" applyBorder="1" applyAlignment="1">
      <alignment horizontal="center" vertical="center"/>
    </xf>
    <xf numFmtId="184" fontId="5" fillId="0" borderId="68" xfId="8" applyFont="1" applyFill="1" applyBorder="1" applyAlignment="1" applyProtection="1">
      <alignment vertical="center"/>
      <protection locked="0"/>
    </xf>
    <xf numFmtId="184" fontId="5" fillId="0" borderId="80" xfId="8" applyFont="1" applyFill="1" applyBorder="1" applyAlignment="1" applyProtection="1">
      <alignment vertical="center"/>
      <protection locked="0"/>
    </xf>
    <xf numFmtId="184" fontId="22" fillId="0" borderId="68" xfId="8" applyFont="1" applyFill="1" applyBorder="1" applyAlignment="1" applyProtection="1">
      <alignment vertical="center"/>
      <protection locked="0"/>
    </xf>
    <xf numFmtId="184" fontId="22" fillId="0" borderId="79" xfId="8" applyFont="1" applyFill="1" applyBorder="1" applyAlignment="1" applyProtection="1">
      <alignment vertical="center"/>
      <protection locked="0"/>
    </xf>
    <xf numFmtId="192" fontId="5" fillId="0" borderId="70" xfId="8" applyNumberFormat="1" applyFont="1" applyFill="1" applyBorder="1" applyAlignment="1" applyProtection="1">
      <alignment vertical="center"/>
      <protection locked="0"/>
    </xf>
    <xf numFmtId="0" fontId="5" fillId="0" borderId="120" xfId="2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center" vertical="center"/>
    </xf>
    <xf numFmtId="184" fontId="5" fillId="0" borderId="32" xfId="8" applyFont="1" applyFill="1" applyBorder="1" applyAlignment="1">
      <alignment vertical="center"/>
    </xf>
    <xf numFmtId="184" fontId="5" fillId="0" borderId="107" xfId="8" applyFont="1" applyFill="1" applyBorder="1" applyAlignment="1">
      <alignment vertical="center"/>
    </xf>
    <xf numFmtId="184" fontId="22" fillId="0" borderId="32" xfId="8" applyFont="1" applyFill="1" applyBorder="1" applyAlignment="1">
      <alignment vertical="center"/>
    </xf>
    <xf numFmtId="184" fontId="22" fillId="0" borderId="79" xfId="8" applyFont="1" applyFill="1" applyBorder="1" applyAlignment="1">
      <alignment vertical="center"/>
    </xf>
    <xf numFmtId="184" fontId="5" fillId="0" borderId="68" xfId="8" applyFont="1" applyFill="1" applyBorder="1" applyAlignment="1">
      <alignment vertical="center"/>
    </xf>
    <xf numFmtId="184" fontId="5" fillId="0" borderId="80" xfId="8" applyFont="1" applyFill="1" applyBorder="1" applyAlignment="1">
      <alignment vertical="center"/>
    </xf>
    <xf numFmtId="184" fontId="22" fillId="0" borderId="68" xfId="8" applyFont="1" applyFill="1" applyBorder="1" applyAlignment="1">
      <alignment vertical="center"/>
    </xf>
    <xf numFmtId="192" fontId="14" fillId="0" borderId="68" xfId="8" applyNumberFormat="1" applyFont="1" applyFill="1" applyBorder="1" applyAlignment="1" applyProtection="1">
      <alignment vertical="center"/>
      <protection locked="0"/>
    </xf>
    <xf numFmtId="192" fontId="14" fillId="0" borderId="80" xfId="8" applyNumberFormat="1" applyFont="1" applyFill="1" applyBorder="1" applyAlignment="1" applyProtection="1">
      <alignment vertical="center"/>
      <protection locked="0"/>
    </xf>
    <xf numFmtId="191" fontId="22" fillId="0" borderId="0" xfId="2" quotePrefix="1" applyNumberFormat="1" applyFont="1" applyFill="1" applyBorder="1" applyAlignment="1">
      <alignment horizontal="center" vertical="center"/>
    </xf>
    <xf numFmtId="0" fontId="5" fillId="0" borderId="65" xfId="2" applyFont="1" applyFill="1" applyBorder="1" applyAlignment="1">
      <alignment horizontal="center" vertical="center"/>
    </xf>
    <xf numFmtId="184" fontId="5" fillId="0" borderId="63" xfId="8" applyFont="1" applyFill="1" applyBorder="1" applyAlignment="1">
      <alignment vertical="center"/>
    </xf>
    <xf numFmtId="184" fontId="5" fillId="0" borderId="75" xfId="8" applyFont="1" applyFill="1" applyBorder="1" applyAlignment="1">
      <alignment vertical="center"/>
    </xf>
    <xf numFmtId="184" fontId="22" fillId="0" borderId="63" xfId="8" applyFont="1" applyFill="1" applyBorder="1" applyAlignment="1">
      <alignment vertical="center"/>
    </xf>
    <xf numFmtId="184" fontId="22" fillId="0" borderId="81" xfId="8" applyFont="1" applyFill="1" applyBorder="1" applyAlignment="1">
      <alignment vertical="center"/>
    </xf>
    <xf numFmtId="192" fontId="14" fillId="0" borderId="63" xfId="8" applyNumberFormat="1" applyFont="1" applyFill="1" applyBorder="1" applyAlignment="1" applyProtection="1">
      <alignment vertical="center"/>
      <protection locked="0"/>
    </xf>
    <xf numFmtId="192" fontId="14" fillId="0" borderId="65" xfId="8" applyNumberFormat="1" applyFont="1" applyFill="1" applyBorder="1" applyAlignment="1" applyProtection="1">
      <alignment vertical="center"/>
      <protection locked="0"/>
    </xf>
    <xf numFmtId="0" fontId="5" fillId="0" borderId="41" xfId="2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center" vertical="center"/>
    </xf>
    <xf numFmtId="184" fontId="5" fillId="0" borderId="31" xfId="8" applyFont="1" applyBorder="1" applyAlignment="1">
      <alignment horizontal="center" vertical="center"/>
    </xf>
    <xf numFmtId="184" fontId="5" fillId="0" borderId="104" xfId="8" applyFont="1" applyBorder="1" applyAlignment="1">
      <alignment horizontal="center" vertical="center"/>
    </xf>
    <xf numFmtId="192" fontId="5" fillId="0" borderId="26" xfId="8" applyNumberFormat="1" applyFont="1" applyFill="1" applyBorder="1" applyAlignment="1" applyProtection="1">
      <alignment vertical="center"/>
      <protection locked="0"/>
    </xf>
    <xf numFmtId="192" fontId="5" fillId="0" borderId="29" xfId="8" applyNumberFormat="1" applyFont="1" applyFill="1" applyBorder="1" applyAlignment="1" applyProtection="1">
      <alignment vertical="center"/>
      <protection locked="0"/>
    </xf>
    <xf numFmtId="192" fontId="5" fillId="0" borderId="33" xfId="8" applyNumberFormat="1" applyFont="1" applyFill="1" applyBorder="1" applyAlignment="1" applyProtection="1">
      <alignment vertical="center"/>
      <protection locked="0"/>
    </xf>
    <xf numFmtId="186" fontId="22" fillId="0" borderId="0" xfId="2" quotePrefix="1" applyNumberFormat="1" applyFont="1" applyFill="1" applyBorder="1" applyAlignment="1">
      <alignment horizontal="center" vertical="center"/>
    </xf>
    <xf numFmtId="185" fontId="5" fillId="0" borderId="59" xfId="8" applyNumberFormat="1" applyFont="1" applyFill="1" applyBorder="1" applyAlignment="1" applyProtection="1">
      <alignment vertical="center"/>
      <protection locked="0"/>
    </xf>
    <xf numFmtId="185" fontId="5" fillId="0" borderId="73" xfId="8" applyNumberFormat="1" applyFont="1" applyFill="1" applyBorder="1" applyAlignment="1" applyProtection="1">
      <alignment vertical="center"/>
      <protection locked="0"/>
    </xf>
    <xf numFmtId="185" fontId="22" fillId="0" borderId="59" xfId="8" applyNumberFormat="1" applyFont="1" applyFill="1" applyBorder="1" applyAlignment="1" applyProtection="1">
      <alignment vertical="center"/>
      <protection locked="0"/>
    </xf>
    <xf numFmtId="185" fontId="22" fillId="0" borderId="78" xfId="8" applyNumberFormat="1" applyFont="1" applyFill="1" applyBorder="1" applyAlignment="1" applyProtection="1">
      <alignment vertical="center"/>
      <protection locked="0"/>
    </xf>
    <xf numFmtId="192" fontId="5" fillId="0" borderId="59" xfId="8" applyNumberFormat="1" applyFont="1" applyFill="1" applyBorder="1" applyAlignment="1" applyProtection="1">
      <alignment vertical="center"/>
      <protection locked="0"/>
    </xf>
    <xf numFmtId="192" fontId="5" fillId="0" borderId="61" xfId="8" applyNumberFormat="1" applyFont="1" applyFill="1" applyBorder="1" applyAlignment="1" applyProtection="1">
      <alignment vertical="center"/>
      <protection locked="0"/>
    </xf>
    <xf numFmtId="185" fontId="5" fillId="0" borderId="68" xfId="8" applyNumberFormat="1" applyFont="1" applyFill="1" applyBorder="1" applyAlignment="1" applyProtection="1">
      <alignment vertical="center"/>
      <protection locked="0"/>
    </xf>
    <xf numFmtId="185" fontId="5" fillId="0" borderId="80" xfId="8" applyNumberFormat="1" applyFont="1" applyFill="1" applyBorder="1" applyAlignment="1" applyProtection="1">
      <alignment vertical="center"/>
      <protection locked="0"/>
    </xf>
    <xf numFmtId="185" fontId="22" fillId="0" borderId="68" xfId="8" applyNumberFormat="1" applyFont="1" applyFill="1" applyBorder="1" applyAlignment="1" applyProtection="1">
      <alignment vertical="center"/>
      <protection locked="0"/>
    </xf>
    <xf numFmtId="185" fontId="22" fillId="0" borderId="79" xfId="8" applyNumberFormat="1" applyFont="1" applyFill="1" applyBorder="1" applyAlignment="1" applyProtection="1">
      <alignment vertical="center"/>
      <protection locked="0"/>
    </xf>
    <xf numFmtId="192" fontId="5" fillId="0" borderId="32" xfId="8" applyNumberFormat="1" applyFont="1" applyFill="1" applyBorder="1" applyAlignment="1" applyProtection="1">
      <alignment vertical="center"/>
      <protection locked="0"/>
    </xf>
    <xf numFmtId="192" fontId="5" fillId="0" borderId="16" xfId="8" applyNumberFormat="1" applyFont="1" applyFill="1" applyBorder="1" applyAlignment="1" applyProtection="1">
      <alignment vertical="center"/>
      <protection locked="0"/>
    </xf>
    <xf numFmtId="185" fontId="5" fillId="0" borderId="32" xfId="8" applyNumberFormat="1" applyFont="1" applyFill="1" applyBorder="1" applyAlignment="1">
      <alignment vertical="center"/>
    </xf>
    <xf numFmtId="185" fontId="5" fillId="0" borderId="107" xfId="8" applyNumberFormat="1" applyFont="1" applyFill="1" applyBorder="1" applyAlignment="1">
      <alignment vertical="center"/>
    </xf>
    <xf numFmtId="185" fontId="22" fillId="0" borderId="32" xfId="8" applyNumberFormat="1" applyFont="1" applyFill="1" applyBorder="1" applyAlignment="1" applyProtection="1">
      <alignment vertical="center"/>
      <protection locked="0"/>
    </xf>
    <xf numFmtId="185" fontId="22" fillId="0" borderId="91" xfId="8" applyNumberFormat="1" applyFont="1" applyFill="1" applyBorder="1" applyAlignment="1">
      <alignment vertical="center"/>
    </xf>
    <xf numFmtId="185" fontId="5" fillId="0" borderId="63" xfId="8" applyNumberFormat="1" applyFont="1" applyFill="1" applyBorder="1" applyAlignment="1" applyProtection="1">
      <alignment vertical="center"/>
      <protection locked="0"/>
    </xf>
    <xf numFmtId="185" fontId="5" fillId="0" borderId="75" xfId="8" applyNumberFormat="1" applyFont="1" applyFill="1" applyBorder="1" applyAlignment="1" applyProtection="1">
      <alignment vertical="center"/>
      <protection locked="0"/>
    </xf>
    <xf numFmtId="185" fontId="22" fillId="0" borderId="123" xfId="8" applyNumberFormat="1" applyFont="1" applyFill="1" applyBorder="1" applyAlignment="1" applyProtection="1">
      <alignment vertical="center"/>
      <protection locked="0"/>
    </xf>
    <xf numFmtId="185" fontId="22" fillId="0" borderId="81" xfId="8" applyNumberFormat="1" applyFont="1" applyFill="1" applyBorder="1" applyAlignment="1" applyProtection="1">
      <alignment vertical="center"/>
      <protection locked="0"/>
    </xf>
    <xf numFmtId="2" fontId="22" fillId="0" borderId="0" xfId="2" quotePrefix="1" applyNumberFormat="1" applyFont="1" applyFill="1" applyBorder="1" applyAlignment="1">
      <alignment horizontal="center" vertical="center"/>
    </xf>
    <xf numFmtId="0" fontId="5" fillId="0" borderId="135" xfId="2" applyFont="1" applyFill="1" applyBorder="1" applyAlignment="1">
      <alignment horizontal="center" vertical="center"/>
    </xf>
    <xf numFmtId="0" fontId="5" fillId="0" borderId="34" xfId="2" applyFont="1" applyFill="1" applyBorder="1" applyAlignment="1">
      <alignment horizontal="center" vertical="center"/>
    </xf>
    <xf numFmtId="185" fontId="5" fillId="0" borderId="133" xfId="8" applyNumberFormat="1" applyFont="1" applyFill="1" applyBorder="1" applyAlignment="1" applyProtection="1">
      <alignment horizontal="right" vertical="center"/>
      <protection locked="0"/>
    </xf>
    <xf numFmtId="185" fontId="5" fillId="0" borderId="95" xfId="8" applyNumberFormat="1" applyFont="1" applyFill="1" applyBorder="1" applyAlignment="1" applyProtection="1">
      <alignment horizontal="right" vertical="center"/>
      <protection locked="0"/>
    </xf>
    <xf numFmtId="185" fontId="22" fillId="0" borderId="133" xfId="8" applyNumberFormat="1" applyFont="1" applyFill="1" applyBorder="1" applyAlignment="1" applyProtection="1">
      <alignment horizontal="right" vertical="center"/>
      <protection locked="0"/>
    </xf>
    <xf numFmtId="185" fontId="22" fillId="0" borderId="34" xfId="8" applyNumberFormat="1" applyFont="1" applyFill="1" applyBorder="1" applyAlignment="1" applyProtection="1">
      <alignment horizontal="right" vertical="center"/>
      <protection locked="0"/>
    </xf>
    <xf numFmtId="192" fontId="5" fillId="0" borderId="166" xfId="8" applyNumberFormat="1" applyFont="1" applyFill="1" applyBorder="1" applyAlignment="1" applyProtection="1">
      <alignment vertical="center"/>
      <protection locked="0"/>
    </xf>
    <xf numFmtId="192" fontId="5" fillId="0" borderId="34" xfId="8" applyNumberFormat="1" applyFont="1" applyFill="1" applyBorder="1" applyAlignment="1" applyProtection="1">
      <alignment vertical="center"/>
      <protection locked="0"/>
    </xf>
    <xf numFmtId="41" fontId="5" fillId="0" borderId="133" xfId="8" applyNumberFormat="1" applyFont="1" applyFill="1" applyBorder="1" applyAlignment="1" applyProtection="1">
      <alignment vertical="center"/>
      <protection locked="0"/>
    </xf>
    <xf numFmtId="41" fontId="5" fillId="0" borderId="34" xfId="8" applyNumberFormat="1" applyFont="1" applyFill="1" applyBorder="1" applyAlignment="1" applyProtection="1">
      <alignment vertical="center"/>
      <protection locked="0"/>
    </xf>
    <xf numFmtId="0" fontId="5" fillId="0" borderId="76" xfId="2" applyFont="1" applyFill="1" applyBorder="1" applyAlignment="1">
      <alignment horizontal="center" vertical="center"/>
    </xf>
    <xf numFmtId="0" fontId="5" fillId="0" borderId="76" xfId="2" applyFont="1" applyBorder="1" applyAlignment="1">
      <alignment horizontal="center" vertical="center"/>
    </xf>
    <xf numFmtId="185" fontId="5" fillId="0" borderId="76" xfId="8" applyNumberFormat="1" applyFont="1" applyFill="1" applyBorder="1" applyAlignment="1" applyProtection="1">
      <alignment horizontal="right" vertical="center"/>
      <protection locked="0"/>
    </xf>
    <xf numFmtId="185" fontId="22" fillId="0" borderId="76" xfId="8" applyNumberFormat="1" applyFont="1" applyFill="1" applyBorder="1" applyAlignment="1" applyProtection="1">
      <alignment horizontal="right" vertical="center"/>
      <protection locked="0"/>
    </xf>
    <xf numFmtId="192" fontId="5" fillId="0" borderId="76" xfId="8" applyNumberFormat="1" applyFont="1" applyFill="1" applyBorder="1" applyAlignment="1" applyProtection="1">
      <alignment vertical="center"/>
      <protection locked="0"/>
    </xf>
    <xf numFmtId="41" fontId="5" fillId="0" borderId="76" xfId="8" applyNumberFormat="1" applyFont="1" applyFill="1" applyBorder="1" applyAlignment="1" applyProtection="1">
      <alignment vertical="center"/>
      <protection locked="0"/>
    </xf>
    <xf numFmtId="0" fontId="5" fillId="0" borderId="78" xfId="2" applyFont="1" applyFill="1" applyBorder="1" applyAlignment="1">
      <alignment horizontal="center" vertical="center"/>
    </xf>
    <xf numFmtId="185" fontId="5" fillId="0" borderId="59" xfId="8" applyNumberFormat="1" applyFont="1" applyFill="1" applyBorder="1" applyAlignment="1" applyProtection="1">
      <alignment horizontal="center" vertical="center"/>
      <protection locked="0"/>
    </xf>
    <xf numFmtId="185" fontId="5" fillId="0" borderId="60" xfId="8" applyNumberFormat="1" applyFont="1" applyFill="1" applyBorder="1" applyAlignment="1" applyProtection="1">
      <alignment horizontal="center" vertical="center"/>
      <protection locked="0"/>
    </xf>
    <xf numFmtId="192" fontId="5" fillId="0" borderId="60" xfId="8" applyNumberFormat="1" applyFont="1" applyFill="1" applyBorder="1" applyAlignment="1" applyProtection="1">
      <alignment horizontal="center" vertical="center"/>
      <protection locked="0"/>
    </xf>
    <xf numFmtId="192" fontId="5" fillId="0" borderId="61" xfId="8" applyNumberFormat="1" applyFont="1" applyFill="1" applyBorder="1" applyAlignment="1" applyProtection="1">
      <alignment horizontal="center" vertical="center" wrapText="1"/>
      <protection locked="0"/>
    </xf>
    <xf numFmtId="0" fontId="83" fillId="0" borderId="0" xfId="2" applyFont="1"/>
    <xf numFmtId="0" fontId="5" fillId="0" borderId="69" xfId="2" applyFont="1" applyFill="1" applyBorder="1" applyAlignment="1">
      <alignment horizontal="center" vertical="center" wrapText="1"/>
    </xf>
    <xf numFmtId="198" fontId="5" fillId="0" borderId="68" xfId="8" applyNumberFormat="1" applyFont="1" applyFill="1" applyBorder="1" applyAlignment="1" applyProtection="1">
      <alignment vertical="center"/>
      <protection locked="0"/>
    </xf>
    <xf numFmtId="198" fontId="5" fillId="0" borderId="69" xfId="8" applyNumberFormat="1" applyFont="1" applyFill="1" applyBorder="1" applyAlignment="1" applyProtection="1">
      <alignment vertical="center"/>
      <protection locked="0"/>
    </xf>
    <xf numFmtId="183" fontId="5" fillId="0" borderId="69" xfId="8" applyNumberFormat="1" applyFont="1" applyFill="1" applyBorder="1" applyAlignment="1" applyProtection="1">
      <alignment vertical="center"/>
      <protection locked="0"/>
    </xf>
    <xf numFmtId="198" fontId="5" fillId="0" borderId="70" xfId="8" applyNumberFormat="1" applyFont="1" applyFill="1" applyBorder="1" applyAlignment="1" applyProtection="1">
      <alignment vertical="center"/>
      <protection locked="0"/>
    </xf>
    <xf numFmtId="0" fontId="5" fillId="0" borderId="64" xfId="2" applyFont="1" applyFill="1" applyBorder="1" applyAlignment="1">
      <alignment horizontal="center" vertical="center" wrapText="1"/>
    </xf>
    <xf numFmtId="198" fontId="5" fillId="0" borderId="63" xfId="8" applyNumberFormat="1" applyFont="1" applyFill="1" applyBorder="1" applyAlignment="1" applyProtection="1">
      <alignment vertical="center"/>
      <protection locked="0"/>
    </xf>
    <xf numFmtId="198" fontId="5" fillId="0" borderId="64" xfId="8" applyNumberFormat="1" applyFont="1" applyFill="1" applyBorder="1" applyAlignment="1" applyProtection="1">
      <alignment vertical="center"/>
      <protection locked="0"/>
    </xf>
    <xf numFmtId="183" fontId="5" fillId="0" borderId="64" xfId="8" applyNumberFormat="1" applyFont="1" applyFill="1" applyBorder="1" applyAlignment="1" applyProtection="1">
      <alignment vertical="center"/>
      <protection locked="0"/>
    </xf>
    <xf numFmtId="198" fontId="5" fillId="0" borderId="65" xfId="8" applyNumberFormat="1" applyFont="1" applyFill="1" applyBorder="1" applyAlignment="1" applyProtection="1">
      <alignment vertical="center"/>
      <protection locked="0"/>
    </xf>
    <xf numFmtId="0" fontId="8" fillId="0" borderId="0" xfId="2" applyFont="1" applyBorder="1" applyAlignment="1">
      <alignment horizontal="center" vertical="center"/>
    </xf>
    <xf numFmtId="0" fontId="17" fillId="0" borderId="0" xfId="2" applyFont="1" applyFill="1" applyBorder="1" applyAlignment="1">
      <alignment horizontal="center" vertical="center"/>
    </xf>
    <xf numFmtId="185" fontId="17" fillId="0" borderId="0" xfId="8" applyNumberFormat="1" applyFont="1" applyFill="1" applyBorder="1" applyAlignment="1" applyProtection="1">
      <alignment vertical="center"/>
      <protection locked="0"/>
    </xf>
    <xf numFmtId="184" fontId="5" fillId="0" borderId="0" xfId="8" applyFont="1" applyFill="1" applyBorder="1" applyAlignment="1">
      <alignment vertical="center"/>
    </xf>
    <xf numFmtId="0" fontId="7" fillId="0" borderId="0" xfId="9" applyFont="1" applyBorder="1" applyAlignment="1">
      <alignment horizontal="center" vertical="center"/>
    </xf>
    <xf numFmtId="3" fontId="29" fillId="0" borderId="0" xfId="9" applyNumberFormat="1" applyFont="1" applyBorder="1" applyAlignment="1">
      <alignment horizontal="center" vertical="center"/>
    </xf>
    <xf numFmtId="0" fontId="29" fillId="0" borderId="0" xfId="9" applyFont="1" applyBorder="1" applyAlignment="1">
      <alignment horizontal="center" vertical="center"/>
    </xf>
    <xf numFmtId="1" fontId="29" fillId="0" borderId="0" xfId="9" applyNumberFormat="1" applyFont="1" applyBorder="1" applyAlignment="1">
      <alignment horizontal="center" vertical="center"/>
    </xf>
    <xf numFmtId="0" fontId="5" fillId="0" borderId="0" xfId="9" applyFont="1" applyBorder="1" applyAlignment="1">
      <alignment vertical="center"/>
    </xf>
    <xf numFmtId="186" fontId="5" fillId="0" borderId="0" xfId="9" quotePrefix="1" applyNumberFormat="1" applyFont="1" applyFill="1" applyBorder="1" applyAlignment="1">
      <alignment horizontal="center" vertical="center"/>
    </xf>
    <xf numFmtId="0" fontId="17" fillId="0" borderId="0" xfId="2" applyFont="1" applyFill="1" applyBorder="1"/>
    <xf numFmtId="0" fontId="21" fillId="0" borderId="0" xfId="2" applyFont="1" applyFill="1" applyAlignment="1">
      <alignment vertical="center"/>
    </xf>
    <xf numFmtId="0" fontId="85" fillId="0" borderId="0" xfId="17" applyFont="1" applyAlignment="1" applyProtection="1"/>
    <xf numFmtId="0" fontId="8" fillId="0" borderId="0" xfId="2" applyFont="1" applyAlignment="1">
      <alignment horizontal="center"/>
    </xf>
    <xf numFmtId="0" fontId="5" fillId="0" borderId="0" xfId="2" applyFont="1" applyAlignment="1">
      <alignment vertical="top"/>
    </xf>
    <xf numFmtId="0" fontId="5" fillId="0" borderId="77" xfId="2" applyFont="1" applyBorder="1" applyAlignment="1">
      <alignment horizontal="centerContinuous" vertical="center"/>
    </xf>
    <xf numFmtId="0" fontId="5" fillId="0" borderId="113" xfId="2" applyFont="1" applyBorder="1" applyAlignment="1">
      <alignment horizontal="centerContinuous" vertical="center"/>
    </xf>
    <xf numFmtId="0" fontId="5" fillId="0" borderId="63" xfId="2" applyFont="1" applyBorder="1" applyAlignment="1">
      <alignment horizontal="center" vertical="center"/>
    </xf>
    <xf numFmtId="0" fontId="5" fillId="0" borderId="85" xfId="2" quotePrefix="1" applyFont="1" applyFill="1" applyBorder="1" applyAlignment="1">
      <alignment horizontal="center" vertical="center"/>
    </xf>
    <xf numFmtId="191" fontId="5" fillId="0" borderId="31" xfId="2" quotePrefix="1" applyNumberFormat="1" applyFont="1" applyFill="1" applyBorder="1" applyAlignment="1">
      <alignment horizontal="center" vertical="center"/>
    </xf>
    <xf numFmtId="191" fontId="5" fillId="0" borderId="12" xfId="2" quotePrefix="1" applyNumberFormat="1" applyFont="1" applyFill="1" applyBorder="1" applyAlignment="1">
      <alignment horizontal="center" vertical="center"/>
    </xf>
    <xf numFmtId="191" fontId="5" fillId="0" borderId="13" xfId="2" quotePrefix="1" applyNumberFormat="1" applyFont="1" applyFill="1" applyBorder="1" applyAlignment="1">
      <alignment horizontal="center" vertical="center"/>
    </xf>
    <xf numFmtId="186" fontId="5" fillId="0" borderId="31" xfId="2" quotePrefix="1" applyNumberFormat="1" applyFont="1" applyFill="1" applyBorder="1" applyAlignment="1">
      <alignment horizontal="center" vertical="center"/>
    </xf>
    <xf numFmtId="186" fontId="5" fillId="0" borderId="12" xfId="2" quotePrefix="1" applyNumberFormat="1" applyFont="1" applyFill="1" applyBorder="1" applyAlignment="1">
      <alignment horizontal="center" vertical="center"/>
    </xf>
    <xf numFmtId="186" fontId="5" fillId="0" borderId="13" xfId="2" quotePrefix="1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5" fillId="0" borderId="110" xfId="2" quotePrefix="1" applyFont="1" applyFill="1" applyBorder="1" applyAlignment="1">
      <alignment horizontal="center" vertical="center"/>
    </xf>
    <xf numFmtId="0" fontId="5" fillId="0" borderId="126" xfId="2" quotePrefix="1" applyFont="1" applyFill="1" applyBorder="1" applyAlignment="1">
      <alignment horizontal="center" vertical="center"/>
    </xf>
    <xf numFmtId="191" fontId="5" fillId="0" borderId="32" xfId="2" quotePrefix="1" applyNumberFormat="1" applyFont="1" applyFill="1" applyBorder="1" applyAlignment="1">
      <alignment horizontal="center" vertical="center"/>
    </xf>
    <xf numFmtId="191" fontId="5" fillId="0" borderId="15" xfId="2" quotePrefix="1" applyNumberFormat="1" applyFont="1" applyFill="1" applyBorder="1" applyAlignment="1">
      <alignment horizontal="center" vertical="center"/>
    </xf>
    <xf numFmtId="191" fontId="5" fillId="0" borderId="16" xfId="2" quotePrefix="1" applyNumberFormat="1" applyFont="1" applyFill="1" applyBorder="1" applyAlignment="1">
      <alignment horizontal="center" vertical="center"/>
    </xf>
    <xf numFmtId="186" fontId="5" fillId="0" borderId="32" xfId="2" quotePrefix="1" applyNumberFormat="1" applyFont="1" applyFill="1" applyBorder="1" applyAlignment="1">
      <alignment horizontal="center" vertical="center"/>
    </xf>
    <xf numFmtId="186" fontId="5" fillId="0" borderId="15" xfId="2" quotePrefix="1" applyNumberFormat="1" applyFont="1" applyFill="1" applyBorder="1" applyAlignment="1">
      <alignment horizontal="center" vertical="center"/>
    </xf>
    <xf numFmtId="186" fontId="5" fillId="0" borderId="16" xfId="2" quotePrefix="1" applyNumberFormat="1" applyFont="1" applyFill="1" applyBorder="1" applyAlignment="1">
      <alignment horizontal="center" vertical="center"/>
    </xf>
    <xf numFmtId="0" fontId="5" fillId="0" borderId="120" xfId="2" applyFont="1" applyFill="1" applyBorder="1"/>
    <xf numFmtId="0" fontId="5" fillId="0" borderId="120" xfId="2" applyFont="1" applyFill="1" applyBorder="1" applyAlignment="1">
      <alignment horizontal="center"/>
    </xf>
    <xf numFmtId="191" fontId="5" fillId="0" borderId="126" xfId="2" quotePrefix="1" applyNumberFormat="1" applyFont="1" applyFill="1" applyBorder="1" applyAlignment="1">
      <alignment horizontal="center" vertical="center"/>
    </xf>
    <xf numFmtId="2" fontId="5" fillId="0" borderId="90" xfId="2" quotePrefix="1" applyNumberFormat="1" applyFont="1" applyFill="1" applyBorder="1" applyAlignment="1">
      <alignment horizontal="center" vertical="center"/>
    </xf>
    <xf numFmtId="0" fontId="5" fillId="0" borderId="102" xfId="2" quotePrefix="1" applyFont="1" applyFill="1" applyBorder="1" applyAlignment="1">
      <alignment horizontal="center" vertical="center"/>
    </xf>
    <xf numFmtId="2" fontId="5" fillId="0" borderId="92" xfId="2" quotePrefix="1" applyNumberFormat="1" applyFont="1" applyFill="1" applyBorder="1" applyAlignment="1">
      <alignment horizontal="center" vertical="center"/>
    </xf>
    <xf numFmtId="0" fontId="22" fillId="0" borderId="0" xfId="2" applyFont="1" applyFill="1" applyBorder="1"/>
    <xf numFmtId="0" fontId="22" fillId="0" borderId="0" xfId="2" applyFont="1" applyFill="1" applyBorder="1" applyAlignment="1">
      <alignment horizontal="center"/>
    </xf>
    <xf numFmtId="0" fontId="22" fillId="0" borderId="86" xfId="2" applyFont="1" applyFill="1" applyBorder="1"/>
    <xf numFmtId="0" fontId="22" fillId="0" borderId="86" xfId="2" applyFont="1" applyFill="1" applyBorder="1" applyAlignment="1">
      <alignment horizontal="center"/>
    </xf>
    <xf numFmtId="191" fontId="5" fillId="0" borderId="82" xfId="2" quotePrefix="1" applyNumberFormat="1" applyFont="1" applyFill="1" applyBorder="1" applyAlignment="1">
      <alignment horizontal="center" vertical="center"/>
    </xf>
    <xf numFmtId="0" fontId="5" fillId="0" borderId="167" xfId="2" applyFont="1" applyFill="1" applyBorder="1"/>
    <xf numFmtId="0" fontId="5" fillId="0" borderId="167" xfId="2" applyFont="1" applyFill="1" applyBorder="1" applyAlignment="1">
      <alignment horizontal="center"/>
    </xf>
    <xf numFmtId="0" fontId="5" fillId="0" borderId="86" xfId="2" applyFont="1" applyFill="1" applyBorder="1"/>
    <xf numFmtId="0" fontId="5" fillId="0" borderId="86" xfId="2" applyFont="1" applyFill="1" applyBorder="1" applyAlignment="1">
      <alignment horizontal="center"/>
    </xf>
    <xf numFmtId="0" fontId="5" fillId="0" borderId="87" xfId="2" applyFont="1" applyFill="1" applyBorder="1"/>
    <xf numFmtId="0" fontId="5" fillId="0" borderId="87" xfId="2" applyFont="1" applyFill="1" applyBorder="1" applyAlignment="1">
      <alignment horizontal="center"/>
    </xf>
    <xf numFmtId="191" fontId="22" fillId="0" borderId="33" xfId="2" quotePrefix="1" applyNumberFormat="1" applyFont="1" applyFill="1" applyBorder="1" applyAlignment="1">
      <alignment horizontal="center" vertical="center"/>
    </xf>
    <xf numFmtId="191" fontId="22" fillId="0" borderId="18" xfId="2" quotePrefix="1" applyNumberFormat="1" applyFont="1" applyFill="1" applyBorder="1" applyAlignment="1">
      <alignment horizontal="center" vertical="center"/>
    </xf>
    <xf numFmtId="191" fontId="22" fillId="0" borderId="19" xfId="2" quotePrefix="1" applyNumberFormat="1" applyFont="1" applyFill="1" applyBorder="1" applyAlignment="1">
      <alignment horizontal="center" vertical="center"/>
    </xf>
    <xf numFmtId="0" fontId="22" fillId="0" borderId="92" xfId="2" quotePrefix="1" applyFont="1" applyFill="1" applyBorder="1" applyAlignment="1">
      <alignment horizontal="center" vertical="center"/>
    </xf>
    <xf numFmtId="186" fontId="22" fillId="0" borderId="33" xfId="2" quotePrefix="1" applyNumberFormat="1" applyFont="1" applyFill="1" applyBorder="1" applyAlignment="1">
      <alignment horizontal="center" vertical="center"/>
    </xf>
    <xf numFmtId="186" fontId="22" fillId="0" borderId="18" xfId="2" quotePrefix="1" applyNumberFormat="1" applyFont="1" applyFill="1" applyBorder="1" applyAlignment="1">
      <alignment horizontal="center" vertical="center"/>
    </xf>
    <xf numFmtId="186" fontId="22" fillId="0" borderId="19" xfId="2" quotePrefix="1" applyNumberFormat="1" applyFont="1" applyFill="1" applyBorder="1" applyAlignment="1">
      <alignment horizontal="center" vertical="center"/>
    </xf>
    <xf numFmtId="191" fontId="22" fillId="0" borderId="31" xfId="2" quotePrefix="1" applyNumberFormat="1" applyFont="1" applyFill="1" applyBorder="1" applyAlignment="1">
      <alignment horizontal="center" vertical="center"/>
    </xf>
    <xf numFmtId="191" fontId="22" fillId="0" borderId="12" xfId="2" quotePrefix="1" applyNumberFormat="1" applyFont="1" applyFill="1" applyBorder="1" applyAlignment="1">
      <alignment horizontal="center" vertical="center"/>
    </xf>
    <xf numFmtId="191" fontId="22" fillId="0" borderId="13" xfId="2" quotePrefix="1" applyNumberFormat="1" applyFont="1" applyFill="1" applyBorder="1" applyAlignment="1">
      <alignment horizontal="center" vertical="center"/>
    </xf>
    <xf numFmtId="186" fontId="22" fillId="0" borderId="31" xfId="2" quotePrefix="1" applyNumberFormat="1" applyFont="1" applyFill="1" applyBorder="1" applyAlignment="1">
      <alignment horizontal="center" vertical="center"/>
    </xf>
    <xf numFmtId="186" fontId="22" fillId="0" borderId="12" xfId="2" quotePrefix="1" applyNumberFormat="1" applyFont="1" applyFill="1" applyBorder="1" applyAlignment="1">
      <alignment horizontal="center" vertical="center"/>
    </xf>
    <xf numFmtId="186" fontId="22" fillId="0" borderId="13" xfId="2" quotePrefix="1" applyNumberFormat="1" applyFont="1" applyFill="1" applyBorder="1" applyAlignment="1">
      <alignment horizontal="center" vertical="center"/>
    </xf>
    <xf numFmtId="191" fontId="22" fillId="0" borderId="30" xfId="2" quotePrefix="1" applyNumberFormat="1" applyFont="1" applyFill="1" applyBorder="1" applyAlignment="1">
      <alignment horizontal="center" vertical="center"/>
    </xf>
    <xf numFmtId="191" fontId="22" fillId="0" borderId="10" xfId="2" quotePrefix="1" applyNumberFormat="1" applyFont="1" applyFill="1" applyBorder="1" applyAlignment="1">
      <alignment horizontal="center" vertical="center"/>
    </xf>
    <xf numFmtId="191" fontId="22" fillId="0" borderId="11" xfId="2" quotePrefix="1" applyNumberFormat="1" applyFont="1" applyFill="1" applyBorder="1" applyAlignment="1">
      <alignment horizontal="center" vertical="center"/>
    </xf>
    <xf numFmtId="2" fontId="5" fillId="0" borderId="46" xfId="2" quotePrefix="1" applyNumberFormat="1" applyFont="1" applyFill="1" applyBorder="1" applyAlignment="1">
      <alignment horizontal="center" vertical="center"/>
    </xf>
    <xf numFmtId="0" fontId="5" fillId="0" borderId="46" xfId="2" quotePrefix="1" applyFont="1" applyFill="1" applyBorder="1" applyAlignment="1">
      <alignment horizontal="center" vertical="center"/>
    </xf>
    <xf numFmtId="186" fontId="22" fillId="0" borderId="30" xfId="2" quotePrefix="1" applyNumberFormat="1" applyFont="1" applyFill="1" applyBorder="1" applyAlignment="1">
      <alignment horizontal="center" vertical="center"/>
    </xf>
    <xf numFmtId="186" fontId="22" fillId="0" borderId="10" xfId="2" quotePrefix="1" applyNumberFormat="1" applyFont="1" applyFill="1" applyBorder="1" applyAlignment="1">
      <alignment horizontal="center" vertical="center"/>
    </xf>
    <xf numFmtId="186" fontId="22" fillId="0" borderId="11" xfId="2" quotePrefix="1" applyNumberFormat="1" applyFont="1" applyFill="1" applyBorder="1" applyAlignment="1">
      <alignment horizontal="center" vertical="center"/>
    </xf>
    <xf numFmtId="2" fontId="22" fillId="0" borderId="0" xfId="2" applyNumberFormat="1" applyFont="1" applyFill="1" applyBorder="1"/>
    <xf numFmtId="2" fontId="22" fillId="0" borderId="0" xfId="2" applyNumberFormat="1" applyFont="1" applyFill="1" applyBorder="1" applyAlignment="1">
      <alignment horizontal="center"/>
    </xf>
    <xf numFmtId="191" fontId="22" fillId="0" borderId="0" xfId="2" quotePrefix="1" applyNumberFormat="1" applyFont="1" applyFill="1" applyBorder="1" applyAlignment="1">
      <alignment vertical="center"/>
    </xf>
    <xf numFmtId="183" fontId="5" fillId="0" borderId="0" xfId="2" applyNumberFormat="1" applyFont="1" applyAlignment="1">
      <alignment horizontal="right" vertical="center"/>
    </xf>
    <xf numFmtId="176" fontId="5" fillId="0" borderId="31" xfId="2" quotePrefix="1" applyNumberFormat="1" applyFont="1" applyFill="1" applyBorder="1" applyAlignment="1">
      <alignment horizontal="center" vertical="center"/>
    </xf>
    <xf numFmtId="176" fontId="5" fillId="0" borderId="82" xfId="2" quotePrefix="1" applyNumberFormat="1" applyFont="1" applyFill="1" applyBorder="1" applyAlignment="1">
      <alignment horizontal="center" vertical="center"/>
    </xf>
    <xf numFmtId="176" fontId="5" fillId="0" borderId="12" xfId="2" quotePrefix="1" applyNumberFormat="1" applyFont="1" applyFill="1" applyBorder="1" applyAlignment="1">
      <alignment horizontal="center" vertical="center"/>
    </xf>
    <xf numFmtId="176" fontId="5" fillId="0" borderId="13" xfId="2" quotePrefix="1" applyNumberFormat="1" applyFont="1" applyFill="1" applyBorder="1" applyAlignment="1">
      <alignment horizontal="center" vertical="center"/>
    </xf>
    <xf numFmtId="183" fontId="5" fillId="0" borderId="31" xfId="2" quotePrefix="1" applyNumberFormat="1" applyFont="1" applyFill="1" applyBorder="1" applyAlignment="1">
      <alignment horizontal="center" vertical="center"/>
    </xf>
    <xf numFmtId="183" fontId="5" fillId="0" borderId="82" xfId="2" quotePrefix="1" applyNumberFormat="1" applyFont="1" applyFill="1" applyBorder="1" applyAlignment="1">
      <alignment horizontal="center" vertical="center"/>
    </xf>
    <xf numFmtId="183" fontId="5" fillId="0" borderId="12" xfId="2" quotePrefix="1" applyNumberFormat="1" applyFont="1" applyFill="1" applyBorder="1" applyAlignment="1">
      <alignment horizontal="center" vertical="center"/>
    </xf>
    <xf numFmtId="183" fontId="5" fillId="0" borderId="13" xfId="2" quotePrefix="1" applyNumberFormat="1" applyFont="1" applyFill="1" applyBorder="1" applyAlignment="1">
      <alignment horizontal="center" vertical="center"/>
    </xf>
    <xf numFmtId="0" fontId="5" fillId="0" borderId="85" xfId="9" quotePrefix="1" applyFont="1" applyFill="1" applyBorder="1" applyAlignment="1">
      <alignment horizontal="center" vertical="center"/>
    </xf>
    <xf numFmtId="191" fontId="5" fillId="0" borderId="31" xfId="8" quotePrefix="1" applyNumberFormat="1" applyFont="1" applyFill="1" applyBorder="1" applyAlignment="1">
      <alignment horizontal="center" vertical="center"/>
    </xf>
    <xf numFmtId="176" fontId="5" fillId="0" borderId="82" xfId="9" quotePrefix="1" applyNumberFormat="1" applyFont="1" applyFill="1" applyBorder="1" applyAlignment="1">
      <alignment horizontal="center" vertical="center"/>
    </xf>
    <xf numFmtId="176" fontId="5" fillId="0" borderId="12" xfId="9" quotePrefix="1" applyNumberFormat="1" applyFont="1" applyFill="1" applyBorder="1" applyAlignment="1">
      <alignment horizontal="center" vertical="center"/>
    </xf>
    <xf numFmtId="186" fontId="5" fillId="0" borderId="31" xfId="9" quotePrefix="1" applyNumberFormat="1" applyFont="1" applyFill="1" applyBorder="1" applyAlignment="1">
      <alignment horizontal="center" vertical="center"/>
    </xf>
    <xf numFmtId="183" fontId="5" fillId="0" borderId="82" xfId="9" quotePrefix="1" applyNumberFormat="1" applyFont="1" applyFill="1" applyBorder="1" applyAlignment="1">
      <alignment horizontal="center" vertical="center"/>
    </xf>
    <xf numFmtId="183" fontId="5" fillId="0" borderId="12" xfId="9" quotePrefix="1" applyNumberFormat="1" applyFont="1" applyFill="1" applyBorder="1" applyAlignment="1">
      <alignment horizontal="center" vertical="center"/>
    </xf>
    <xf numFmtId="183" fontId="5" fillId="0" borderId="13" xfId="9" quotePrefix="1" applyNumberFormat="1" applyFont="1" applyFill="1" applyBorder="1" applyAlignment="1">
      <alignment horizontal="center" vertical="center"/>
    </xf>
    <xf numFmtId="183" fontId="5" fillId="0" borderId="110" xfId="9" quotePrefix="1" applyNumberFormat="1" applyFont="1" applyFill="1" applyBorder="1" applyAlignment="1">
      <alignment horizontal="center" vertical="center"/>
    </xf>
    <xf numFmtId="176" fontId="5" fillId="0" borderId="68" xfId="2" quotePrefix="1" applyNumberFormat="1" applyFont="1" applyFill="1" applyBorder="1" applyAlignment="1">
      <alignment horizontal="center" vertical="center"/>
    </xf>
    <xf numFmtId="176" fontId="5" fillId="0" borderId="71" xfId="2" quotePrefix="1" applyNumberFormat="1" applyFont="1" applyFill="1" applyBorder="1" applyAlignment="1">
      <alignment horizontal="center" vertical="center"/>
    </xf>
    <xf numFmtId="176" fontId="5" fillId="0" borderId="69" xfId="2" quotePrefix="1" applyNumberFormat="1" applyFont="1" applyFill="1" applyBorder="1" applyAlignment="1">
      <alignment horizontal="center" vertical="center"/>
    </xf>
    <xf numFmtId="176" fontId="5" fillId="0" borderId="70" xfId="2" quotePrefix="1" applyNumberFormat="1" applyFont="1" applyFill="1" applyBorder="1" applyAlignment="1">
      <alignment horizontal="center" vertical="center"/>
    </xf>
    <xf numFmtId="183" fontId="5" fillId="0" borderId="68" xfId="2" quotePrefix="1" applyNumberFormat="1" applyFont="1" applyFill="1" applyBorder="1" applyAlignment="1">
      <alignment horizontal="center" vertical="center"/>
    </xf>
    <xf numFmtId="183" fontId="5" fillId="0" borderId="71" xfId="2" quotePrefix="1" applyNumberFormat="1" applyFont="1" applyFill="1" applyBorder="1" applyAlignment="1">
      <alignment horizontal="center" vertical="center"/>
    </xf>
    <xf numFmtId="183" fontId="5" fillId="0" borderId="69" xfId="2" quotePrefix="1" applyNumberFormat="1" applyFont="1" applyFill="1" applyBorder="1" applyAlignment="1">
      <alignment horizontal="center" vertical="center"/>
    </xf>
    <xf numFmtId="183" fontId="5" fillId="0" borderId="70" xfId="2" quotePrefix="1" applyNumberFormat="1" applyFont="1" applyFill="1" applyBorder="1" applyAlignment="1">
      <alignment horizontal="center" vertical="center"/>
    </xf>
    <xf numFmtId="176" fontId="22" fillId="0" borderId="33" xfId="2" quotePrefix="1" applyNumberFormat="1" applyFont="1" applyFill="1" applyBorder="1" applyAlignment="1">
      <alignment horizontal="center" vertical="center"/>
    </xf>
    <xf numFmtId="176" fontId="22" fillId="0" borderId="88" xfId="2" quotePrefix="1" applyNumberFormat="1" applyFont="1" applyFill="1" applyBorder="1" applyAlignment="1">
      <alignment horizontal="center" vertical="center"/>
    </xf>
    <xf numFmtId="176" fontId="22" fillId="0" borderId="18" xfId="2" quotePrefix="1" applyNumberFormat="1" applyFont="1" applyFill="1" applyBorder="1" applyAlignment="1">
      <alignment horizontal="center" vertical="center"/>
    </xf>
    <xf numFmtId="176" fontId="22" fillId="0" borderId="19" xfId="2" quotePrefix="1" applyNumberFormat="1" applyFont="1" applyFill="1" applyBorder="1" applyAlignment="1">
      <alignment horizontal="center" vertical="center"/>
    </xf>
    <xf numFmtId="183" fontId="22" fillId="0" borderId="33" xfId="2" quotePrefix="1" applyNumberFormat="1" applyFont="1" applyFill="1" applyBorder="1" applyAlignment="1">
      <alignment horizontal="center" vertical="center"/>
    </xf>
    <xf numFmtId="183" fontId="22" fillId="0" borderId="88" xfId="2" quotePrefix="1" applyNumberFormat="1" applyFont="1" applyFill="1" applyBorder="1" applyAlignment="1">
      <alignment horizontal="center" vertical="center"/>
    </xf>
    <xf numFmtId="183" fontId="22" fillId="0" borderId="18" xfId="2" quotePrefix="1" applyNumberFormat="1" applyFont="1" applyFill="1" applyBorder="1" applyAlignment="1">
      <alignment horizontal="center" vertical="center"/>
    </xf>
    <xf numFmtId="183" fontId="22" fillId="0" borderId="19" xfId="2" quotePrefix="1" applyNumberFormat="1" applyFont="1" applyFill="1" applyBorder="1" applyAlignment="1">
      <alignment horizontal="center" vertical="center"/>
    </xf>
    <xf numFmtId="176" fontId="22" fillId="0" borderId="31" xfId="2" quotePrefix="1" applyNumberFormat="1" applyFont="1" applyFill="1" applyBorder="1" applyAlignment="1">
      <alignment horizontal="center" vertical="center"/>
    </xf>
    <xf numFmtId="176" fontId="22" fillId="0" borderId="82" xfId="2" quotePrefix="1" applyNumberFormat="1" applyFont="1" applyFill="1" applyBorder="1" applyAlignment="1">
      <alignment horizontal="center" vertical="center"/>
    </xf>
    <xf numFmtId="176" fontId="22" fillId="0" borderId="12" xfId="2" quotePrefix="1" applyNumberFormat="1" applyFont="1" applyFill="1" applyBorder="1" applyAlignment="1">
      <alignment horizontal="center" vertical="center"/>
    </xf>
    <xf numFmtId="176" fontId="22" fillId="0" borderId="13" xfId="2" quotePrefix="1" applyNumberFormat="1" applyFont="1" applyFill="1" applyBorder="1" applyAlignment="1">
      <alignment horizontal="center" vertical="center"/>
    </xf>
    <xf numFmtId="183" fontId="22" fillId="0" borderId="31" xfId="2" quotePrefix="1" applyNumberFormat="1" applyFont="1" applyFill="1" applyBorder="1" applyAlignment="1">
      <alignment horizontal="center" vertical="center"/>
    </xf>
    <xf numFmtId="183" fontId="22" fillId="0" borderId="82" xfId="2" quotePrefix="1" applyNumberFormat="1" applyFont="1" applyFill="1" applyBorder="1" applyAlignment="1">
      <alignment horizontal="center" vertical="center"/>
    </xf>
    <xf numFmtId="183" fontId="22" fillId="0" borderId="12" xfId="2" quotePrefix="1" applyNumberFormat="1" applyFont="1" applyFill="1" applyBorder="1" applyAlignment="1">
      <alignment horizontal="center" vertical="center"/>
    </xf>
    <xf numFmtId="183" fontId="22" fillId="0" borderId="13" xfId="2" quotePrefix="1" applyNumberFormat="1" applyFont="1" applyFill="1" applyBorder="1" applyAlignment="1">
      <alignment horizontal="center" vertical="center"/>
    </xf>
    <xf numFmtId="176" fontId="22" fillId="0" borderId="30" xfId="2" quotePrefix="1" applyNumberFormat="1" applyFont="1" applyFill="1" applyBorder="1" applyAlignment="1">
      <alignment horizontal="center" vertical="center"/>
    </xf>
    <xf numFmtId="176" fontId="22" fillId="0" borderId="47" xfId="2" quotePrefix="1" applyNumberFormat="1" applyFont="1" applyFill="1" applyBorder="1" applyAlignment="1">
      <alignment horizontal="center" vertical="center"/>
    </xf>
    <xf numFmtId="176" fontId="22" fillId="0" borderId="10" xfId="2" quotePrefix="1" applyNumberFormat="1" applyFont="1" applyFill="1" applyBorder="1" applyAlignment="1">
      <alignment horizontal="center" vertical="center"/>
    </xf>
    <xf numFmtId="176" fontId="22" fillId="0" borderId="11" xfId="2" quotePrefix="1" applyNumberFormat="1" applyFont="1" applyFill="1" applyBorder="1" applyAlignment="1">
      <alignment horizontal="center" vertical="center"/>
    </xf>
    <xf numFmtId="183" fontId="22" fillId="0" borderId="30" xfId="2" quotePrefix="1" applyNumberFormat="1" applyFont="1" applyFill="1" applyBorder="1" applyAlignment="1">
      <alignment horizontal="center" vertical="center"/>
    </xf>
    <xf numFmtId="183" fontId="22" fillId="0" borderId="47" xfId="2" quotePrefix="1" applyNumberFormat="1" applyFont="1" applyFill="1" applyBorder="1" applyAlignment="1">
      <alignment horizontal="center" vertical="center"/>
    </xf>
    <xf numFmtId="183" fontId="22" fillId="0" borderId="10" xfId="2" quotePrefix="1" applyNumberFormat="1" applyFont="1" applyFill="1" applyBorder="1" applyAlignment="1">
      <alignment horizontal="center" vertical="center"/>
    </xf>
    <xf numFmtId="183" fontId="22" fillId="0" borderId="11" xfId="2" quotePrefix="1" applyNumberFormat="1" applyFont="1" applyFill="1" applyBorder="1" applyAlignment="1">
      <alignment horizontal="center" vertical="center"/>
    </xf>
    <xf numFmtId="191" fontId="22" fillId="0" borderId="0" xfId="8" quotePrefix="1" applyNumberFormat="1" applyFont="1" applyFill="1" applyBorder="1" applyAlignment="1">
      <alignment vertical="center"/>
    </xf>
    <xf numFmtId="191" fontId="22" fillId="0" borderId="0" xfId="8" quotePrefix="1" applyNumberFormat="1" applyFont="1" applyFill="1" applyBorder="1" applyAlignment="1">
      <alignment horizontal="center" vertical="center"/>
    </xf>
    <xf numFmtId="186" fontId="22" fillId="0" borderId="0" xfId="8" quotePrefix="1" applyNumberFormat="1" applyFont="1" applyFill="1" applyBorder="1" applyAlignment="1">
      <alignment horizontal="center" vertical="center"/>
    </xf>
    <xf numFmtId="0" fontId="5" fillId="0" borderId="0" xfId="2" applyFont="1" applyAlignment="1"/>
    <xf numFmtId="0" fontId="5" fillId="0" borderId="78" xfId="2" applyFont="1" applyBorder="1" applyAlignment="1">
      <alignment horizontal="centerContinuous" vertical="center"/>
    </xf>
    <xf numFmtId="0" fontId="5" fillId="0" borderId="72" xfId="2" applyFont="1" applyBorder="1" applyAlignment="1">
      <alignment horizontal="centerContinuous" vertical="center"/>
    </xf>
    <xf numFmtId="186" fontId="5" fillId="0" borderId="110" xfId="8" applyNumberFormat="1" applyFont="1" applyFill="1" applyBorder="1" applyAlignment="1">
      <alignment horizontal="center" vertical="center"/>
    </xf>
    <xf numFmtId="186" fontId="5" fillId="0" borderId="12" xfId="8" applyNumberFormat="1" applyFont="1" applyFill="1" applyBorder="1" applyAlignment="1">
      <alignment horizontal="center" vertical="center"/>
    </xf>
    <xf numFmtId="186" fontId="5" fillId="0" borderId="13" xfId="8" applyNumberFormat="1" applyFont="1" applyFill="1" applyBorder="1" applyAlignment="1">
      <alignment horizontal="center" vertical="center"/>
    </xf>
    <xf numFmtId="0" fontId="22" fillId="0" borderId="0" xfId="2" applyFont="1" applyFill="1"/>
    <xf numFmtId="0" fontId="5" fillId="0" borderId="90" xfId="2" quotePrefix="1" applyFont="1" applyFill="1" applyBorder="1" applyAlignment="1">
      <alignment horizontal="center" vertical="center"/>
    </xf>
    <xf numFmtId="186" fontId="5" fillId="0" borderId="126" xfId="8" applyNumberFormat="1" applyFont="1" applyFill="1" applyBorder="1" applyAlignment="1">
      <alignment horizontal="center" vertical="center"/>
    </xf>
    <xf numFmtId="186" fontId="5" fillId="0" borderId="15" xfId="8" applyNumberFormat="1" applyFont="1" applyFill="1" applyBorder="1" applyAlignment="1">
      <alignment horizontal="center" vertical="center"/>
    </xf>
    <xf numFmtId="186" fontId="5" fillId="0" borderId="16" xfId="8" applyNumberFormat="1" applyFont="1" applyFill="1" applyBorder="1" applyAlignment="1">
      <alignment horizontal="center" vertical="center"/>
    </xf>
    <xf numFmtId="49" fontId="5" fillId="0" borderId="102" xfId="2" quotePrefix="1" applyNumberFormat="1" applyFont="1" applyFill="1" applyBorder="1" applyAlignment="1">
      <alignment horizontal="center" vertical="center"/>
    </xf>
    <xf numFmtId="186" fontId="5" fillId="0" borderId="129" xfId="8" applyNumberFormat="1" applyFont="1" applyFill="1" applyBorder="1" applyAlignment="1">
      <alignment horizontal="center" vertical="center"/>
    </xf>
    <xf numFmtId="186" fontId="5" fillId="0" borderId="69" xfId="8" applyNumberFormat="1" applyFont="1" applyFill="1" applyBorder="1" applyAlignment="1">
      <alignment horizontal="center" vertical="center"/>
    </xf>
    <xf numFmtId="186" fontId="5" fillId="0" borderId="70" xfId="8" applyNumberFormat="1" applyFont="1" applyFill="1" applyBorder="1" applyAlignment="1">
      <alignment horizontal="center" vertical="center"/>
    </xf>
    <xf numFmtId="0" fontId="8" fillId="0" borderId="86" xfId="2" applyFont="1" applyBorder="1"/>
    <xf numFmtId="186" fontId="22" fillId="0" borderId="108" xfId="8" applyNumberFormat="1" applyFont="1" applyFill="1" applyBorder="1" applyAlignment="1">
      <alignment horizontal="center" vertical="center"/>
    </xf>
    <xf numFmtId="186" fontId="22" fillId="0" borderId="18" xfId="8" applyNumberFormat="1" applyFont="1" applyFill="1" applyBorder="1" applyAlignment="1">
      <alignment horizontal="center" vertical="center"/>
    </xf>
    <xf numFmtId="186" fontId="22" fillId="0" borderId="19" xfId="8" applyNumberFormat="1" applyFont="1" applyFill="1" applyBorder="1" applyAlignment="1">
      <alignment horizontal="center" vertical="center"/>
    </xf>
    <xf numFmtId="186" fontId="22" fillId="0" borderId="110" xfId="8" applyNumberFormat="1" applyFont="1" applyFill="1" applyBorder="1" applyAlignment="1">
      <alignment horizontal="center" vertical="center"/>
    </xf>
    <xf numFmtId="186" fontId="22" fillId="0" borderId="12" xfId="8" applyNumberFormat="1" applyFont="1" applyFill="1" applyBorder="1" applyAlignment="1">
      <alignment horizontal="center" vertical="center"/>
    </xf>
    <xf numFmtId="186" fontId="22" fillId="0" borderId="13" xfId="8" applyNumberFormat="1" applyFont="1" applyFill="1" applyBorder="1" applyAlignment="1">
      <alignment horizontal="center" vertical="center"/>
    </xf>
    <xf numFmtId="186" fontId="22" fillId="0" borderId="111" xfId="8" applyNumberFormat="1" applyFont="1" applyFill="1" applyBorder="1" applyAlignment="1">
      <alignment horizontal="center" vertical="center"/>
    </xf>
    <xf numFmtId="186" fontId="22" fillId="0" borderId="10" xfId="8" applyNumberFormat="1" applyFont="1" applyFill="1" applyBorder="1" applyAlignment="1">
      <alignment horizontal="center" vertical="center"/>
    </xf>
    <xf numFmtId="186" fontId="22" fillId="0" borderId="11" xfId="8" applyNumberFormat="1" applyFont="1" applyFill="1" applyBorder="1" applyAlignment="1">
      <alignment horizontal="center" vertical="center"/>
    </xf>
    <xf numFmtId="0" fontId="5" fillId="0" borderId="41" xfId="2" applyFont="1" applyBorder="1"/>
    <xf numFmtId="0" fontId="15" fillId="0" borderId="0" xfId="2" applyFont="1" applyFill="1" applyBorder="1"/>
    <xf numFmtId="0" fontId="17" fillId="0" borderId="0" xfId="2" applyFont="1" applyFill="1" applyAlignment="1">
      <alignment vertical="center"/>
    </xf>
    <xf numFmtId="0" fontId="43" fillId="0" borderId="43" xfId="2" applyFont="1" applyFill="1" applyBorder="1" applyAlignment="1" applyProtection="1">
      <alignment horizontal="center" vertical="center"/>
      <protection locked="0"/>
    </xf>
    <xf numFmtId="0" fontId="43" fillId="0" borderId="33" xfId="2" applyFont="1" applyFill="1" applyBorder="1" applyAlignment="1">
      <alignment horizontal="center" vertical="center" wrapText="1"/>
    </xf>
    <xf numFmtId="187" fontId="43" fillId="0" borderId="19" xfId="2" applyNumberFormat="1" applyFont="1" applyFill="1" applyBorder="1" applyAlignment="1">
      <alignment horizontal="center" vertical="center" wrapText="1"/>
    </xf>
    <xf numFmtId="0" fontId="43" fillId="0" borderId="103" xfId="2" quotePrefix="1" applyFont="1" applyFill="1" applyBorder="1" applyAlignment="1" applyProtection="1">
      <alignment horizontal="center" vertical="center" wrapText="1"/>
      <protection locked="0"/>
    </xf>
    <xf numFmtId="176" fontId="44" fillId="0" borderId="74" xfId="2" applyNumberFormat="1" applyFont="1" applyFill="1" applyBorder="1" applyAlignment="1">
      <alignment horizontal="center" vertical="center"/>
    </xf>
    <xf numFmtId="181" fontId="44" fillId="0" borderId="101" xfId="8" applyNumberFormat="1" applyFont="1" applyFill="1" applyBorder="1" applyAlignment="1">
      <alignment horizontal="center" vertical="center"/>
    </xf>
    <xf numFmtId="187" fontId="43" fillId="0" borderId="59" xfId="8" applyNumberFormat="1" applyFont="1" applyFill="1" applyBorder="1" applyAlignment="1">
      <alignment horizontal="center" vertical="center"/>
    </xf>
    <xf numFmtId="184" fontId="43" fillId="0" borderId="73" xfId="8" applyFont="1" applyFill="1" applyBorder="1" applyAlignment="1">
      <alignment horizontal="center" vertical="center"/>
    </xf>
    <xf numFmtId="187" fontId="43" fillId="0" borderId="61" xfId="8" applyNumberFormat="1" applyFont="1" applyFill="1" applyBorder="1" applyAlignment="1">
      <alignment horizontal="center" vertical="center"/>
    </xf>
    <xf numFmtId="177" fontId="43" fillId="0" borderId="59" xfId="8" applyNumberFormat="1" applyFont="1" applyFill="1" applyBorder="1" applyAlignment="1" applyProtection="1">
      <alignment vertical="center"/>
      <protection locked="0"/>
    </xf>
    <xf numFmtId="177" fontId="43" fillId="0" borderId="61" xfId="8" applyNumberFormat="1" applyFont="1" applyFill="1" applyBorder="1" applyAlignment="1" applyProtection="1">
      <alignment vertical="center"/>
      <protection locked="0"/>
    </xf>
    <xf numFmtId="177" fontId="43" fillId="0" borderId="101" xfId="8" applyNumberFormat="1" applyFont="1" applyFill="1" applyBorder="1" applyAlignment="1" applyProtection="1">
      <alignment vertical="center"/>
      <protection locked="0"/>
    </xf>
    <xf numFmtId="176" fontId="44" fillId="0" borderId="129" xfId="2" applyNumberFormat="1" applyFont="1" applyFill="1" applyBorder="1" applyAlignment="1">
      <alignment horizontal="center" vertical="center"/>
    </xf>
    <xf numFmtId="181" fontId="44" fillId="0" borderId="102" xfId="8" applyNumberFormat="1" applyFont="1" applyFill="1" applyBorder="1" applyAlignment="1">
      <alignment horizontal="center" vertical="center"/>
    </xf>
    <xf numFmtId="187" fontId="43" fillId="0" borderId="68" xfId="8" applyNumberFormat="1" applyFont="1" applyFill="1" applyBorder="1" applyAlignment="1">
      <alignment horizontal="center" vertical="center"/>
    </xf>
    <xf numFmtId="184" fontId="43" fillId="0" borderId="80" xfId="8" applyFont="1" applyFill="1" applyBorder="1" applyAlignment="1">
      <alignment horizontal="center" vertical="center"/>
    </xf>
    <xf numFmtId="187" fontId="43" fillId="0" borderId="70" xfId="8" applyNumberFormat="1" applyFont="1" applyFill="1" applyBorder="1" applyAlignment="1">
      <alignment horizontal="center" vertical="center"/>
    </xf>
    <xf numFmtId="177" fontId="43" fillId="0" borderId="68" xfId="8" applyNumberFormat="1" applyFont="1" applyFill="1" applyBorder="1" applyAlignment="1" applyProtection="1">
      <alignment vertical="center"/>
      <protection locked="0"/>
    </xf>
    <xf numFmtId="177" fontId="43" fillId="0" borderId="70" xfId="8" applyNumberFormat="1" applyFont="1" applyFill="1" applyBorder="1" applyAlignment="1" applyProtection="1">
      <alignment vertical="center"/>
      <protection locked="0"/>
    </xf>
    <xf numFmtId="177" fontId="43" fillId="0" borderId="102" xfId="8" applyNumberFormat="1" applyFont="1" applyFill="1" applyBorder="1" applyAlignment="1" applyProtection="1">
      <alignment vertical="center"/>
      <protection locked="0"/>
    </xf>
    <xf numFmtId="187" fontId="43" fillId="0" borderId="129" xfId="8" applyNumberFormat="1" applyFont="1" applyFill="1" applyBorder="1" applyAlignment="1">
      <alignment horizontal="center" vertical="center"/>
    </xf>
    <xf numFmtId="177" fontId="43" fillId="0" borderId="33" xfId="8" applyNumberFormat="1" applyFont="1" applyFill="1" applyBorder="1" applyAlignment="1" applyProtection="1">
      <alignment vertical="center"/>
      <protection locked="0"/>
    </xf>
    <xf numFmtId="176" fontId="44" fillId="0" borderId="123" xfId="2" applyNumberFormat="1" applyFont="1" applyFill="1" applyBorder="1" applyAlignment="1">
      <alignment horizontal="center" vertical="center"/>
    </xf>
    <xf numFmtId="181" fontId="44" fillId="0" borderId="103" xfId="8" applyNumberFormat="1" applyFont="1" applyFill="1" applyBorder="1" applyAlignment="1">
      <alignment horizontal="center" vertical="center"/>
    </xf>
    <xf numFmtId="185" fontId="43" fillId="0" borderId="63" xfId="8" applyNumberFormat="1" applyFont="1" applyFill="1" applyBorder="1" applyAlignment="1">
      <alignment horizontal="center" vertical="center"/>
    </xf>
    <xf numFmtId="185" fontId="43" fillId="0" borderId="75" xfId="8" applyNumberFormat="1" applyFont="1" applyFill="1" applyBorder="1" applyAlignment="1">
      <alignment horizontal="center" vertical="center"/>
    </xf>
    <xf numFmtId="185" fontId="43" fillId="0" borderId="123" xfId="8" applyNumberFormat="1" applyFont="1" applyFill="1" applyBorder="1" applyAlignment="1">
      <alignment horizontal="center" vertical="center"/>
    </xf>
    <xf numFmtId="185" fontId="43" fillId="0" borderId="65" xfId="8" applyNumberFormat="1" applyFont="1" applyFill="1" applyBorder="1" applyAlignment="1">
      <alignment horizontal="center" vertical="center"/>
    </xf>
    <xf numFmtId="177" fontId="43" fillId="0" borderId="30" xfId="8" applyNumberFormat="1" applyFont="1" applyFill="1" applyBorder="1" applyAlignment="1" applyProtection="1">
      <alignment vertical="center"/>
      <protection locked="0"/>
    </xf>
    <xf numFmtId="177" fontId="43" fillId="0" borderId="65" xfId="8" applyNumberFormat="1" applyFont="1" applyFill="1" applyBorder="1" applyAlignment="1" applyProtection="1">
      <alignment vertical="center"/>
      <protection locked="0"/>
    </xf>
    <xf numFmtId="189" fontId="43" fillId="0" borderId="103" xfId="8" applyNumberFormat="1" applyFont="1" applyFill="1" applyBorder="1" applyAlignment="1">
      <alignment horizontal="right" vertical="center"/>
    </xf>
    <xf numFmtId="187" fontId="43" fillId="0" borderId="77" xfId="8" applyNumberFormat="1" applyFont="1" applyFill="1" applyBorder="1" applyAlignment="1">
      <alignment horizontal="center" vertical="center"/>
    </xf>
    <xf numFmtId="187" fontId="43" fillId="0" borderId="29" xfId="8" applyNumberFormat="1" applyFont="1" applyFill="1" applyBorder="1" applyAlignment="1">
      <alignment horizontal="center" vertical="center"/>
    </xf>
    <xf numFmtId="177" fontId="43" fillId="0" borderId="31" xfId="8" applyNumberFormat="1" applyFont="1" applyFill="1" applyBorder="1" applyAlignment="1" applyProtection="1">
      <alignment vertical="center"/>
      <protection locked="0"/>
    </xf>
    <xf numFmtId="177" fontId="43" fillId="0" borderId="104" xfId="8" applyNumberFormat="1" applyFont="1" applyFill="1" applyBorder="1" applyAlignment="1" applyProtection="1">
      <alignment vertical="center"/>
      <protection locked="0"/>
    </xf>
    <xf numFmtId="177" fontId="43" fillId="0" borderId="109" xfId="8" applyNumberFormat="1" applyFont="1" applyFill="1" applyBorder="1" applyAlignment="1" applyProtection="1">
      <alignment vertical="center"/>
      <protection locked="0"/>
    </xf>
    <xf numFmtId="177" fontId="43" fillId="0" borderId="90" xfId="8" applyNumberFormat="1" applyFont="1" applyFill="1" applyBorder="1" applyAlignment="1" applyProtection="1">
      <alignment vertical="center"/>
      <protection locked="0"/>
    </xf>
    <xf numFmtId="41" fontId="43" fillId="0" borderId="68" xfId="8" applyNumberFormat="1" applyFont="1" applyFill="1" applyBorder="1" applyAlignment="1">
      <alignment horizontal="right" vertical="center"/>
    </xf>
    <xf numFmtId="185" fontId="43" fillId="0" borderId="111" xfId="8" applyNumberFormat="1" applyFont="1" applyFill="1" applyBorder="1" applyAlignment="1">
      <alignment horizontal="right" vertical="center"/>
    </xf>
    <xf numFmtId="177" fontId="43" fillId="0" borderId="63" xfId="8" applyNumberFormat="1" applyFont="1" applyFill="1" applyBorder="1" applyAlignment="1" applyProtection="1">
      <alignment vertical="center"/>
      <protection locked="0"/>
    </xf>
    <xf numFmtId="177" fontId="43" fillId="0" borderId="75" xfId="8" applyNumberFormat="1" applyFont="1" applyFill="1" applyBorder="1" applyAlignment="1" applyProtection="1">
      <alignment vertical="center"/>
      <protection locked="0"/>
    </xf>
    <xf numFmtId="187" fontId="43" fillId="0" borderId="97" xfId="8" applyNumberFormat="1" applyFont="1" applyFill="1" applyBorder="1" applyAlignment="1">
      <alignment horizontal="center" vertical="center"/>
    </xf>
    <xf numFmtId="189" fontId="43" fillId="0" borderId="59" xfId="8" applyNumberFormat="1" applyFont="1" applyFill="1" applyBorder="1" applyAlignment="1">
      <alignment horizontal="center" vertical="center"/>
    </xf>
    <xf numFmtId="189" fontId="43" fillId="0" borderId="73" xfId="8" applyNumberFormat="1" applyFont="1" applyFill="1" applyBorder="1" applyAlignment="1">
      <alignment horizontal="center" vertical="center"/>
    </xf>
    <xf numFmtId="187" fontId="43" fillId="0" borderId="80" xfId="8" applyNumberFormat="1" applyFont="1" applyFill="1" applyBorder="1" applyAlignment="1">
      <alignment horizontal="center" vertical="center"/>
    </xf>
    <xf numFmtId="177" fontId="43" fillId="0" borderId="68" xfId="8" applyNumberFormat="1" applyFont="1" applyFill="1" applyBorder="1" applyAlignment="1">
      <alignment vertical="center"/>
    </xf>
    <xf numFmtId="177" fontId="43" fillId="0" borderId="80" xfId="8" applyNumberFormat="1" applyFont="1" applyFill="1" applyBorder="1" applyAlignment="1">
      <alignment vertical="center"/>
    </xf>
    <xf numFmtId="185" fontId="43" fillId="0" borderId="81" xfId="8" applyNumberFormat="1" applyFont="1" applyFill="1" applyBorder="1" applyAlignment="1">
      <alignment horizontal="center" vertical="center"/>
    </xf>
    <xf numFmtId="177" fontId="43" fillId="0" borderId="63" xfId="8" applyNumberFormat="1" applyFont="1" applyFill="1" applyBorder="1" applyAlignment="1">
      <alignment vertical="center"/>
    </xf>
    <xf numFmtId="177" fontId="43" fillId="0" borderId="75" xfId="8" applyNumberFormat="1" applyFont="1" applyFill="1" applyBorder="1" applyAlignment="1">
      <alignment vertical="center"/>
    </xf>
    <xf numFmtId="177" fontId="43" fillId="0" borderId="82" xfId="8" applyNumberFormat="1" applyFont="1" applyFill="1" applyBorder="1" applyAlignment="1" applyProtection="1">
      <alignment vertical="center"/>
      <protection locked="0"/>
    </xf>
    <xf numFmtId="192" fontId="43" fillId="0" borderId="68" xfId="8" applyNumberFormat="1" applyFont="1" applyFill="1" applyBorder="1" applyAlignment="1" applyProtection="1">
      <alignment vertical="center"/>
      <protection locked="0"/>
    </xf>
    <xf numFmtId="192" fontId="43" fillId="0" borderId="80" xfId="8" applyNumberFormat="1" applyFont="1" applyFill="1" applyBorder="1" applyAlignment="1" applyProtection="1">
      <alignment vertical="center"/>
      <protection locked="0"/>
    </xf>
    <xf numFmtId="184" fontId="43" fillId="0" borderId="86" xfId="8" applyFont="1" applyFill="1" applyBorder="1" applyAlignment="1">
      <alignment horizontal="center" vertical="center"/>
    </xf>
    <xf numFmtId="187" fontId="43" fillId="0" borderId="129" xfId="8" applyNumberFormat="1" applyFont="1" applyFill="1" applyBorder="1" applyAlignment="1">
      <alignment horizontal="right" vertical="center"/>
    </xf>
    <xf numFmtId="185" fontId="43" fillId="13" borderId="63" xfId="8" applyNumberFormat="1" applyFont="1" applyFill="1" applyBorder="1" applyAlignment="1">
      <alignment horizontal="right" vertical="center"/>
    </xf>
    <xf numFmtId="185" fontId="43" fillId="13" borderId="106" xfId="8" applyNumberFormat="1" applyFont="1" applyFill="1" applyBorder="1" applyAlignment="1">
      <alignment horizontal="right" vertical="center"/>
    </xf>
    <xf numFmtId="187" fontId="43" fillId="0" borderId="74" xfId="8" applyNumberFormat="1" applyFont="1" applyFill="1" applyBorder="1" applyAlignment="1">
      <alignment horizontal="center" vertical="center"/>
    </xf>
    <xf numFmtId="203" fontId="43" fillId="0" borderId="59" xfId="8" applyNumberFormat="1" applyFont="1" applyFill="1" applyBorder="1" applyAlignment="1" applyProtection="1">
      <alignment vertical="center"/>
      <protection locked="0"/>
    </xf>
    <xf numFmtId="203" fontId="43" fillId="0" borderId="73" xfId="8" applyNumberFormat="1" applyFont="1" applyFill="1" applyBorder="1" applyAlignment="1" applyProtection="1">
      <alignment vertical="center"/>
      <protection locked="0"/>
    </xf>
    <xf numFmtId="192" fontId="43" fillId="0" borderId="33" xfId="8" applyNumberFormat="1" applyFont="1" applyFill="1" applyBorder="1" applyAlignment="1" applyProtection="1">
      <alignment vertical="center"/>
      <protection locked="0"/>
    </xf>
    <xf numFmtId="192" fontId="43" fillId="0" borderId="109" xfId="8" applyNumberFormat="1" applyFont="1" applyFill="1" applyBorder="1" applyAlignment="1" applyProtection="1">
      <alignment vertical="center"/>
      <protection locked="0"/>
    </xf>
    <xf numFmtId="177" fontId="43" fillId="0" borderId="59" xfId="8" applyNumberFormat="1" applyFont="1" applyFill="1" applyBorder="1" applyAlignment="1" applyProtection="1">
      <alignment horizontal="right" vertical="center"/>
      <protection locked="0"/>
    </xf>
    <xf numFmtId="177" fontId="43" fillId="0" borderId="61" xfId="8" applyNumberFormat="1" applyFont="1" applyFill="1" applyBorder="1" applyAlignment="1" applyProtection="1">
      <alignment horizontal="right" vertical="center"/>
      <protection locked="0"/>
    </xf>
    <xf numFmtId="177" fontId="43" fillId="0" borderId="68" xfId="8" applyNumberFormat="1" applyFont="1" applyFill="1" applyBorder="1" applyAlignment="1" applyProtection="1">
      <alignment horizontal="right" vertical="center"/>
      <protection locked="0"/>
    </xf>
    <xf numFmtId="177" fontId="43" fillId="0" borderId="70" xfId="8" applyNumberFormat="1" applyFont="1" applyFill="1" applyBorder="1" applyAlignment="1" applyProtection="1">
      <alignment horizontal="right" vertical="center"/>
      <protection locked="0"/>
    </xf>
    <xf numFmtId="187" fontId="43" fillId="0" borderId="68" xfId="8" applyNumberFormat="1" applyFont="1" applyFill="1" applyBorder="1" applyAlignment="1">
      <alignment horizontal="right" vertical="center"/>
    </xf>
    <xf numFmtId="184" fontId="43" fillId="0" borderId="80" xfId="8" applyFont="1" applyFill="1" applyBorder="1" applyAlignment="1">
      <alignment horizontal="right" vertical="center"/>
    </xf>
    <xf numFmtId="41" fontId="43" fillId="0" borderId="68" xfId="8" applyNumberFormat="1" applyFont="1" applyFill="1" applyBorder="1" applyAlignment="1" applyProtection="1">
      <alignment horizontal="center" vertical="center"/>
      <protection locked="0"/>
    </xf>
    <xf numFmtId="41" fontId="43" fillId="0" borderId="70" xfId="8" applyNumberFormat="1" applyFont="1" applyFill="1" applyBorder="1" applyAlignment="1" applyProtection="1">
      <alignment horizontal="center" vertical="center"/>
      <protection locked="0"/>
    </xf>
    <xf numFmtId="177" fontId="43" fillId="0" borderId="90" xfId="8" applyNumberFormat="1" applyFont="1" applyFill="1" applyBorder="1" applyAlignment="1" applyProtection="1">
      <alignment horizontal="right" vertical="center"/>
      <protection locked="0"/>
    </xf>
    <xf numFmtId="185" fontId="43" fillId="0" borderId="63" xfId="8" applyNumberFormat="1" applyFont="1" applyFill="1" applyBorder="1" applyAlignment="1">
      <alignment horizontal="right" vertical="center"/>
    </xf>
    <xf numFmtId="185" fontId="43" fillId="0" borderId="75" xfId="8" applyNumberFormat="1" applyFont="1" applyFill="1" applyBorder="1" applyAlignment="1">
      <alignment horizontal="right" vertical="center"/>
    </xf>
    <xf numFmtId="41" fontId="43" fillId="0" borderId="63" xfId="8" applyNumberFormat="1" applyFont="1" applyFill="1" applyBorder="1" applyAlignment="1" applyProtection="1">
      <alignment horizontal="center" vertical="center"/>
      <protection locked="0"/>
    </xf>
    <xf numFmtId="41" fontId="43" fillId="0" borderId="65" xfId="8" applyNumberFormat="1" applyFont="1" applyFill="1" applyBorder="1" applyAlignment="1" applyProtection="1">
      <alignment horizontal="center" vertical="center"/>
      <protection locked="0"/>
    </xf>
    <xf numFmtId="177" fontId="43" fillId="0" borderId="63" xfId="8" applyNumberFormat="1" applyFont="1" applyFill="1" applyBorder="1" applyAlignment="1" applyProtection="1">
      <alignment horizontal="right" vertical="center"/>
      <protection locked="0"/>
    </xf>
    <xf numFmtId="177" fontId="43" fillId="0" borderId="65" xfId="8" applyNumberFormat="1" applyFont="1" applyFill="1" applyBorder="1" applyAlignment="1" applyProtection="1">
      <alignment horizontal="right" vertical="center"/>
      <protection locked="0"/>
    </xf>
    <xf numFmtId="41" fontId="43" fillId="0" borderId="103" xfId="8" applyNumberFormat="1" applyFont="1" applyFill="1" applyBorder="1" applyAlignment="1" applyProtection="1">
      <alignment horizontal="right" vertical="center"/>
      <protection locked="0"/>
    </xf>
    <xf numFmtId="177" fontId="43" fillId="0" borderId="73" xfId="8" applyNumberFormat="1" applyFont="1" applyFill="1" applyBorder="1" applyAlignment="1" applyProtection="1">
      <alignment vertical="center"/>
      <protection locked="0"/>
    </xf>
    <xf numFmtId="204" fontId="43" fillId="13" borderId="63" xfId="8" applyNumberFormat="1" applyFont="1" applyFill="1" applyBorder="1" applyAlignment="1">
      <alignment horizontal="center" vertical="center"/>
    </xf>
    <xf numFmtId="204" fontId="43" fillId="13" borderId="75" xfId="8" applyNumberFormat="1" applyFont="1" applyFill="1" applyBorder="1" applyAlignment="1">
      <alignment horizontal="center" vertical="center"/>
    </xf>
    <xf numFmtId="204" fontId="43" fillId="13" borderId="65" xfId="8" applyNumberFormat="1" applyFont="1" applyFill="1" applyBorder="1" applyAlignment="1">
      <alignment horizontal="center" vertical="center"/>
    </xf>
    <xf numFmtId="177" fontId="43" fillId="0" borderId="32" xfId="8" applyNumberFormat="1" applyFont="1" applyFill="1" applyBorder="1" applyAlignment="1" applyProtection="1">
      <alignment vertical="center"/>
      <protection locked="0"/>
    </xf>
    <xf numFmtId="3" fontId="17" fillId="0" borderId="0" xfId="2" applyNumberFormat="1" applyFont="1" applyFill="1" applyBorder="1" applyAlignment="1">
      <alignment vertical="center"/>
    </xf>
    <xf numFmtId="0" fontId="17" fillId="0" borderId="0" xfId="2" applyFont="1" applyFill="1" applyBorder="1" applyAlignment="1">
      <alignment vertical="center"/>
    </xf>
    <xf numFmtId="41" fontId="43" fillId="0" borderId="68" xfId="8" applyNumberFormat="1" applyFont="1" applyFill="1" applyBorder="1" applyAlignment="1" applyProtection="1">
      <alignment horizontal="right" vertical="center"/>
      <protection locked="0"/>
    </xf>
    <xf numFmtId="184" fontId="43" fillId="0" borderId="80" xfId="8" applyNumberFormat="1" applyFont="1" applyFill="1" applyBorder="1" applyAlignment="1" applyProtection="1">
      <alignment horizontal="center" vertical="center"/>
      <protection locked="0"/>
    </xf>
    <xf numFmtId="177" fontId="43" fillId="0" borderId="33" xfId="8" applyNumberFormat="1" applyFont="1" applyFill="1" applyBorder="1" applyAlignment="1" applyProtection="1">
      <alignment horizontal="right" vertical="center"/>
      <protection locked="0"/>
    </xf>
    <xf numFmtId="187" fontId="17" fillId="0" borderId="0" xfId="2" applyNumberFormat="1" applyFont="1" applyFill="1" applyBorder="1" applyAlignment="1">
      <alignment vertical="center"/>
    </xf>
    <xf numFmtId="177" fontId="43" fillId="0" borderId="30" xfId="8" applyNumberFormat="1" applyFont="1" applyFill="1" applyBorder="1" applyAlignment="1" applyProtection="1">
      <alignment horizontal="right" vertical="center"/>
      <protection locked="0"/>
    </xf>
    <xf numFmtId="41" fontId="43" fillId="0" borderId="129" xfId="8" applyNumberFormat="1" applyFont="1" applyFill="1" applyBorder="1" applyAlignment="1" applyProtection="1">
      <alignment horizontal="center" vertical="center"/>
      <protection locked="0"/>
    </xf>
    <xf numFmtId="185" fontId="43" fillId="0" borderId="81" xfId="8" applyNumberFormat="1" applyFont="1" applyFill="1" applyBorder="1" applyAlignment="1">
      <alignment horizontal="right" vertical="center"/>
    </xf>
    <xf numFmtId="187" fontId="43" fillId="0" borderId="74" xfId="8" applyNumberFormat="1" applyFont="1" applyFill="1" applyBorder="1" applyAlignment="1">
      <alignment horizontal="right" vertical="center"/>
    </xf>
    <xf numFmtId="187" fontId="43" fillId="0" borderId="61" xfId="8" applyNumberFormat="1" applyFont="1" applyFill="1" applyBorder="1" applyAlignment="1">
      <alignment horizontal="right" vertical="center"/>
    </xf>
    <xf numFmtId="187" fontId="43" fillId="0" borderId="59" xfId="8" applyNumberFormat="1" applyFont="1" applyFill="1" applyBorder="1" applyAlignment="1">
      <alignment horizontal="right" vertical="center"/>
    </xf>
    <xf numFmtId="187" fontId="43" fillId="0" borderId="70" xfId="8" applyNumberFormat="1" applyFont="1" applyFill="1" applyBorder="1" applyAlignment="1">
      <alignment horizontal="right" vertical="center"/>
    </xf>
    <xf numFmtId="192" fontId="43" fillId="0" borderId="70" xfId="8" applyNumberFormat="1" applyFont="1" applyFill="1" applyBorder="1" applyAlignment="1" applyProtection="1">
      <alignment vertical="center"/>
      <protection locked="0"/>
    </xf>
    <xf numFmtId="176" fontId="43" fillId="0" borderId="68" xfId="8" applyNumberFormat="1" applyFont="1" applyFill="1" applyBorder="1" applyAlignment="1">
      <alignment horizontal="right" vertical="center"/>
    </xf>
    <xf numFmtId="176" fontId="43" fillId="0" borderId="80" xfId="8" applyNumberFormat="1" applyFont="1" applyFill="1" applyBorder="1" applyAlignment="1">
      <alignment horizontal="right" vertical="center"/>
    </xf>
    <xf numFmtId="176" fontId="43" fillId="0" borderId="129" xfId="8" applyNumberFormat="1" applyFont="1" applyFill="1" applyBorder="1" applyAlignment="1">
      <alignment horizontal="right" vertical="center"/>
    </xf>
    <xf numFmtId="176" fontId="43" fillId="0" borderId="70" xfId="8" applyNumberFormat="1" applyFont="1" applyFill="1" applyBorder="1" applyAlignment="1">
      <alignment horizontal="right" vertical="center"/>
    </xf>
    <xf numFmtId="187" fontId="43" fillId="0" borderId="80" xfId="8" applyNumberFormat="1" applyFont="1" applyFill="1" applyBorder="1" applyAlignment="1">
      <alignment horizontal="right" vertical="center"/>
    </xf>
    <xf numFmtId="204" fontId="43" fillId="0" borderId="123" xfId="8" applyNumberFormat="1" applyFont="1" applyFill="1" applyBorder="1" applyAlignment="1">
      <alignment horizontal="center" vertical="center"/>
    </xf>
    <xf numFmtId="204" fontId="43" fillId="0" borderId="65" xfId="8" applyNumberFormat="1" applyFont="1" applyFill="1" applyBorder="1" applyAlignment="1">
      <alignment horizontal="center" vertical="center"/>
    </xf>
    <xf numFmtId="192" fontId="43" fillId="0" borderId="63" xfId="8" applyNumberFormat="1" applyFont="1" applyFill="1" applyBorder="1" applyAlignment="1" applyProtection="1">
      <alignment vertical="center"/>
      <protection locked="0"/>
    </xf>
    <xf numFmtId="192" fontId="43" fillId="0" borderId="65" xfId="8" applyNumberFormat="1" applyFont="1" applyFill="1" applyBorder="1" applyAlignment="1" applyProtection="1">
      <alignment vertical="center"/>
      <protection locked="0"/>
    </xf>
    <xf numFmtId="0" fontId="20" fillId="0" borderId="0" xfId="2" applyFont="1" applyFill="1" applyBorder="1" applyAlignment="1">
      <alignment horizontal="center" vertical="center"/>
    </xf>
    <xf numFmtId="181" fontId="5" fillId="0" borderId="0" xfId="8" applyNumberFormat="1" applyFont="1" applyFill="1" applyBorder="1" applyAlignment="1">
      <alignment horizontal="center" vertical="center"/>
    </xf>
    <xf numFmtId="204" fontId="5" fillId="0" borderId="0" xfId="8" applyNumberFormat="1" applyFont="1" applyFill="1" applyBorder="1" applyAlignment="1">
      <alignment horizontal="center" vertical="center"/>
    </xf>
    <xf numFmtId="192" fontId="5" fillId="0" borderId="0" xfId="8" applyNumberFormat="1" applyFont="1" applyFill="1" applyBorder="1" applyAlignment="1" applyProtection="1">
      <alignment vertical="center"/>
      <protection locked="0"/>
    </xf>
    <xf numFmtId="0" fontId="44" fillId="0" borderId="0" xfId="2" applyFont="1" applyAlignment="1">
      <alignment vertical="center"/>
    </xf>
    <xf numFmtId="0" fontId="21" fillId="0" borderId="0" xfId="2" applyFont="1" applyFill="1" applyBorder="1" applyAlignment="1">
      <alignment vertical="center"/>
    </xf>
    <xf numFmtId="183" fontId="21" fillId="0" borderId="0" xfId="2" applyNumberFormat="1" applyFont="1" applyFill="1" applyBorder="1" applyAlignment="1">
      <alignment vertical="center"/>
    </xf>
    <xf numFmtId="181" fontId="17" fillId="0" borderId="0" xfId="8" applyNumberFormat="1" applyFont="1" applyFill="1" applyBorder="1" applyAlignment="1">
      <alignment horizontal="center" vertical="center"/>
    </xf>
    <xf numFmtId="187" fontId="17" fillId="0" borderId="0" xfId="8" applyNumberFormat="1" applyFont="1" applyFill="1" applyBorder="1" applyAlignment="1">
      <alignment horizontal="center" vertical="center"/>
    </xf>
    <xf numFmtId="187" fontId="17" fillId="0" borderId="0" xfId="8" applyNumberFormat="1" applyFont="1" applyFill="1" applyBorder="1" applyAlignment="1">
      <alignment horizontal="right" vertical="center"/>
    </xf>
    <xf numFmtId="198" fontId="17" fillId="0" borderId="0" xfId="8" applyNumberFormat="1" applyFont="1" applyFill="1" applyBorder="1" applyAlignment="1">
      <alignment horizontal="right" vertical="center"/>
    </xf>
    <xf numFmtId="0" fontId="43" fillId="0" borderId="0" xfId="9" applyFont="1" applyAlignment="1">
      <alignment vertical="center"/>
    </xf>
    <xf numFmtId="0" fontId="17" fillId="0" borderId="0" xfId="9" applyFont="1" applyFill="1" applyAlignment="1">
      <alignment vertical="center"/>
    </xf>
    <xf numFmtId="0" fontId="8" fillId="0" borderId="0" xfId="9" applyFont="1"/>
    <xf numFmtId="0" fontId="86" fillId="0" borderId="0" xfId="2" applyFont="1" applyAlignment="1" applyProtection="1">
      <alignment vertical="center"/>
      <protection locked="0"/>
    </xf>
    <xf numFmtId="0" fontId="87" fillId="0" borderId="0" xfId="2" applyFont="1" applyAlignment="1">
      <alignment vertical="center"/>
    </xf>
    <xf numFmtId="176" fontId="42" fillId="0" borderId="0" xfId="2" applyNumberFormat="1" applyFont="1" applyAlignment="1">
      <alignment vertical="center"/>
    </xf>
    <xf numFmtId="0" fontId="88" fillId="0" borderId="0" xfId="2" applyFont="1" applyAlignment="1"/>
    <xf numFmtId="41" fontId="89" fillId="0" borderId="0" xfId="10" quotePrefix="1" applyFont="1" applyBorder="1" applyAlignment="1">
      <alignment horizontal="center" vertical="center"/>
    </xf>
    <xf numFmtId="0" fontId="90" fillId="0" borderId="0" xfId="2" applyFont="1" applyAlignment="1">
      <alignment horizontal="right" vertical="center"/>
    </xf>
    <xf numFmtId="2" fontId="91" fillId="0" borderId="139" xfId="2" quotePrefix="1" applyNumberFormat="1" applyFont="1" applyBorder="1" applyAlignment="1">
      <alignment horizontal="center" vertical="center"/>
    </xf>
    <xf numFmtId="0" fontId="31" fillId="0" borderId="0" xfId="2" applyFont="1" applyFill="1" applyBorder="1" applyAlignment="1" applyProtection="1">
      <alignment vertical="center"/>
      <protection locked="0"/>
    </xf>
    <xf numFmtId="205" fontId="92" fillId="0" borderId="139" xfId="10" quotePrefix="1" applyNumberFormat="1" applyFont="1" applyBorder="1" applyAlignment="1">
      <alignment horizontal="center" vertical="center"/>
    </xf>
    <xf numFmtId="41" fontId="93" fillId="0" borderId="139" xfId="10" quotePrefix="1" applyFont="1" applyBorder="1" applyAlignment="1">
      <alignment horizontal="center" vertical="center"/>
    </xf>
    <xf numFmtId="2" fontId="91" fillId="0" borderId="0" xfId="2" quotePrefix="1" applyNumberFormat="1" applyFont="1" applyBorder="1" applyAlignment="1">
      <alignment horizontal="center" vertical="center"/>
    </xf>
    <xf numFmtId="205" fontId="92" fillId="0" borderId="0" xfId="10" quotePrefix="1" applyNumberFormat="1" applyFont="1" applyBorder="1" applyAlignment="1">
      <alignment horizontal="center" vertical="center"/>
    </xf>
    <xf numFmtId="41" fontId="92" fillId="0" borderId="0" xfId="10" quotePrefix="1" applyFont="1" applyBorder="1" applyAlignment="1">
      <alignment horizontal="center" vertical="center"/>
    </xf>
    <xf numFmtId="187" fontId="31" fillId="0" borderId="0" xfId="18" applyNumberFormat="1" applyFont="1" applyFill="1" applyBorder="1" applyAlignment="1">
      <alignment horizontal="center" vertical="center"/>
    </xf>
    <xf numFmtId="177" fontId="31" fillId="0" borderId="0" xfId="18" applyNumberFormat="1" applyFont="1" applyFill="1" applyBorder="1" applyAlignment="1" applyProtection="1">
      <alignment vertical="center"/>
      <protection locked="0"/>
    </xf>
    <xf numFmtId="0" fontId="83" fillId="0" borderId="0" xfId="2" applyFont="1" applyFill="1" applyAlignment="1">
      <alignment vertical="center"/>
    </xf>
    <xf numFmtId="185" fontId="31" fillId="0" borderId="0" xfId="18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vertical="center" wrapText="1"/>
    </xf>
    <xf numFmtId="177" fontId="31" fillId="0" borderId="0" xfId="18" applyNumberFormat="1" applyFont="1" applyFill="1" applyBorder="1" applyAlignment="1">
      <alignment vertical="center"/>
    </xf>
    <xf numFmtId="192" fontId="31" fillId="0" borderId="0" xfId="18" applyNumberFormat="1" applyFont="1" applyFill="1" applyBorder="1" applyAlignment="1" applyProtection="1">
      <alignment vertical="center"/>
      <protection locked="0"/>
    </xf>
    <xf numFmtId="203" fontId="31" fillId="0" borderId="0" xfId="18" applyNumberFormat="1" applyFont="1" applyFill="1" applyBorder="1" applyAlignment="1" applyProtection="1">
      <alignment vertical="center"/>
      <protection locked="0"/>
    </xf>
    <xf numFmtId="0" fontId="94" fillId="0" borderId="0" xfId="9" applyFont="1" applyAlignment="1">
      <alignment horizontal="left"/>
    </xf>
    <xf numFmtId="0" fontId="10" fillId="0" borderId="0" xfId="9"/>
    <xf numFmtId="0" fontId="95" fillId="0" borderId="0" xfId="3" applyFont="1">
      <alignment vertical="center"/>
    </xf>
    <xf numFmtId="0" fontId="96" fillId="0" borderId="0" xfId="2" applyFont="1" applyBorder="1" applyAlignment="1" applyProtection="1">
      <alignment vertical="center"/>
      <protection locked="0"/>
    </xf>
    <xf numFmtId="0" fontId="16" fillId="0" borderId="0" xfId="2" applyFont="1" applyBorder="1" applyAlignment="1">
      <alignment vertical="center"/>
    </xf>
    <xf numFmtId="3" fontId="5" fillId="0" borderId="0" xfId="2" applyNumberFormat="1" applyFont="1" applyBorder="1" applyAlignment="1">
      <alignment vertical="center"/>
    </xf>
    <xf numFmtId="0" fontId="5" fillId="0" borderId="0" xfId="2" applyFont="1" applyBorder="1" applyAlignment="1">
      <alignment vertical="top"/>
    </xf>
    <xf numFmtId="0" fontId="5" fillId="0" borderId="27" xfId="2" applyFont="1" applyFill="1" applyBorder="1" applyAlignment="1">
      <alignment vertical="center"/>
    </xf>
    <xf numFmtId="0" fontId="5" fillId="0" borderId="63" xfId="2" applyFont="1" applyFill="1" applyBorder="1" applyAlignment="1">
      <alignment horizontal="center" vertical="center"/>
    </xf>
    <xf numFmtId="0" fontId="5" fillId="0" borderId="64" xfId="2" applyFont="1" applyFill="1" applyBorder="1" applyAlignment="1">
      <alignment horizontal="center" vertical="center"/>
    </xf>
    <xf numFmtId="176" fontId="5" fillId="0" borderId="82" xfId="2" applyNumberFormat="1" applyFont="1" applyFill="1" applyBorder="1" applyAlignment="1">
      <alignment horizontal="right" vertical="center"/>
    </xf>
    <xf numFmtId="176" fontId="5" fillId="0" borderId="12" xfId="2" applyNumberFormat="1" applyFont="1" applyFill="1" applyBorder="1" applyAlignment="1">
      <alignment horizontal="right" vertical="center"/>
    </xf>
    <xf numFmtId="177" fontId="5" fillId="0" borderId="12" xfId="2" applyNumberFormat="1" applyFont="1" applyFill="1" applyBorder="1" applyAlignment="1">
      <alignment horizontal="right" vertical="center"/>
    </xf>
    <xf numFmtId="183" fontId="5" fillId="0" borderId="12" xfId="2" applyNumberFormat="1" applyFont="1" applyFill="1" applyBorder="1" applyAlignment="1">
      <alignment horizontal="right" vertical="center"/>
    </xf>
    <xf numFmtId="183" fontId="5" fillId="0" borderId="13" xfId="2" applyNumberFormat="1" applyFont="1" applyFill="1" applyBorder="1" applyAlignment="1">
      <alignment horizontal="right" vertical="center"/>
    </xf>
    <xf numFmtId="177" fontId="5" fillId="0" borderId="82" xfId="2" applyNumberFormat="1" applyFont="1" applyFill="1" applyBorder="1" applyAlignment="1">
      <alignment horizontal="right" vertical="center"/>
    </xf>
    <xf numFmtId="183" fontId="5" fillId="0" borderId="82" xfId="2" applyNumberFormat="1" applyFont="1" applyFill="1" applyBorder="1" applyAlignment="1">
      <alignment horizontal="right" vertical="center"/>
    </xf>
    <xf numFmtId="0" fontId="26" fillId="0" borderId="0" xfId="2" applyFont="1" applyBorder="1" applyAlignment="1">
      <alignment vertical="center"/>
    </xf>
    <xf numFmtId="176" fontId="5" fillId="0" borderId="82" xfId="2" quotePrefix="1" applyNumberFormat="1" applyFont="1" applyFill="1" applyBorder="1" applyAlignment="1">
      <alignment vertical="center"/>
    </xf>
    <xf numFmtId="176" fontId="5" fillId="0" borderId="12" xfId="2" quotePrefix="1" applyNumberFormat="1" applyFont="1" applyFill="1" applyBorder="1" applyAlignment="1">
      <alignment vertical="center"/>
    </xf>
    <xf numFmtId="176" fontId="5" fillId="0" borderId="71" xfId="2" quotePrefix="1" applyNumberFormat="1" applyFont="1" applyFill="1" applyBorder="1" applyAlignment="1">
      <alignment vertical="center"/>
    </xf>
    <xf numFmtId="176" fontId="5" fillId="0" borderId="69" xfId="2" quotePrefix="1" applyNumberFormat="1" applyFont="1" applyFill="1" applyBorder="1" applyAlignment="1">
      <alignment vertical="center"/>
    </xf>
    <xf numFmtId="177" fontId="5" fillId="0" borderId="69" xfId="2" applyNumberFormat="1" applyFont="1" applyFill="1" applyBorder="1" applyAlignment="1">
      <alignment horizontal="right" vertical="center"/>
    </xf>
    <xf numFmtId="176" fontId="5" fillId="0" borderId="69" xfId="2" applyNumberFormat="1" applyFont="1" applyFill="1" applyBorder="1" applyAlignment="1">
      <alignment horizontal="right" vertical="center"/>
    </xf>
    <xf numFmtId="183" fontId="5" fillId="0" borderId="69" xfId="2" applyNumberFormat="1" applyFont="1" applyFill="1" applyBorder="1" applyAlignment="1">
      <alignment horizontal="right" vertical="center"/>
    </xf>
    <xf numFmtId="183" fontId="5" fillId="0" borderId="70" xfId="2" applyNumberFormat="1" applyFont="1" applyFill="1" applyBorder="1" applyAlignment="1">
      <alignment horizontal="right" vertical="center"/>
    </xf>
    <xf numFmtId="176" fontId="5" fillId="0" borderId="88" xfId="2" quotePrefix="1" applyNumberFormat="1" applyFont="1" applyFill="1" applyBorder="1" applyAlignment="1">
      <alignment vertical="center"/>
    </xf>
    <xf numFmtId="176" fontId="5" fillId="0" borderId="18" xfId="2" quotePrefix="1" applyNumberFormat="1" applyFont="1" applyFill="1" applyBorder="1" applyAlignment="1">
      <alignment vertical="center"/>
    </xf>
    <xf numFmtId="177" fontId="5" fillId="0" borderId="18" xfId="2" applyNumberFormat="1" applyFont="1" applyFill="1" applyBorder="1" applyAlignment="1">
      <alignment horizontal="right" vertical="center"/>
    </xf>
    <xf numFmtId="176" fontId="5" fillId="0" borderId="18" xfId="2" applyNumberFormat="1" applyFont="1" applyFill="1" applyBorder="1" applyAlignment="1">
      <alignment horizontal="right" vertical="center"/>
    </xf>
    <xf numFmtId="183" fontId="5" fillId="0" borderId="18" xfId="2" applyNumberFormat="1" applyFont="1" applyFill="1" applyBorder="1" applyAlignment="1">
      <alignment horizontal="right" vertical="center"/>
    </xf>
    <xf numFmtId="183" fontId="5" fillId="0" borderId="19" xfId="2" applyNumberFormat="1" applyFont="1" applyFill="1" applyBorder="1" applyAlignment="1">
      <alignment horizontal="right" vertical="center"/>
    </xf>
    <xf numFmtId="176" fontId="5" fillId="0" borderId="47" xfId="2" quotePrefix="1" applyNumberFormat="1" applyFont="1" applyFill="1" applyBorder="1" applyAlignment="1">
      <alignment vertical="center"/>
    </xf>
    <xf numFmtId="176" fontId="5" fillId="0" borderId="10" xfId="2" quotePrefix="1" applyNumberFormat="1" applyFont="1" applyFill="1" applyBorder="1" applyAlignment="1">
      <alignment vertical="center"/>
    </xf>
    <xf numFmtId="177" fontId="5" fillId="0" borderId="10" xfId="2" applyNumberFormat="1" applyFont="1" applyFill="1" applyBorder="1" applyAlignment="1">
      <alignment horizontal="right" vertical="center"/>
    </xf>
    <xf numFmtId="176" fontId="5" fillId="0" borderId="10" xfId="2" applyNumberFormat="1" applyFont="1" applyFill="1" applyBorder="1" applyAlignment="1">
      <alignment horizontal="right" vertical="center"/>
    </xf>
    <xf numFmtId="183" fontId="5" fillId="0" borderId="10" xfId="2" applyNumberFormat="1" applyFont="1" applyFill="1" applyBorder="1" applyAlignment="1">
      <alignment horizontal="right" vertical="center"/>
    </xf>
    <xf numFmtId="183" fontId="5" fillId="0" borderId="11" xfId="2" applyNumberFormat="1" applyFont="1" applyFill="1" applyBorder="1" applyAlignment="1">
      <alignment horizontal="right" vertical="center"/>
    </xf>
    <xf numFmtId="0" fontId="22" fillId="0" borderId="0" xfId="2" quotePrefix="1" applyFont="1" applyFill="1" applyBorder="1" applyAlignment="1">
      <alignment vertical="center"/>
    </xf>
    <xf numFmtId="176" fontId="22" fillId="0" borderId="0" xfId="2" applyNumberFormat="1" applyFont="1" applyFill="1" applyBorder="1" applyAlignment="1">
      <alignment horizontal="right" vertical="center"/>
    </xf>
    <xf numFmtId="177" fontId="22" fillId="0" borderId="0" xfId="2" applyNumberFormat="1" applyFont="1" applyFill="1" applyBorder="1" applyAlignment="1">
      <alignment horizontal="right" vertical="center"/>
    </xf>
    <xf numFmtId="183" fontId="22" fillId="0" borderId="0" xfId="2" applyNumberFormat="1" applyFont="1" applyFill="1" applyBorder="1" applyAlignment="1">
      <alignment horizontal="right" vertical="center"/>
    </xf>
    <xf numFmtId="206" fontId="5" fillId="0" borderId="0" xfId="2" applyNumberFormat="1" applyFont="1" applyFill="1" applyBorder="1" applyAlignment="1">
      <alignment horizontal="right" vertical="center"/>
    </xf>
    <xf numFmtId="206" fontId="22" fillId="0" borderId="0" xfId="2" applyNumberFormat="1" applyFont="1" applyFill="1" applyBorder="1" applyAlignment="1">
      <alignment horizontal="right" vertical="center"/>
    </xf>
    <xf numFmtId="198" fontId="22" fillId="0" borderId="0" xfId="2" applyNumberFormat="1" applyFont="1" applyFill="1" applyBorder="1" applyAlignment="1">
      <alignment horizontal="right" vertical="center"/>
    </xf>
    <xf numFmtId="0" fontId="5" fillId="0" borderId="0" xfId="2" applyFont="1" applyBorder="1" applyAlignment="1"/>
    <xf numFmtId="0" fontId="5" fillId="13" borderId="0" xfId="1" applyFont="1" applyFill="1" applyBorder="1" applyAlignment="1">
      <alignment horizontal="center" vertical="center"/>
    </xf>
    <xf numFmtId="176" fontId="8" fillId="13" borderId="0" xfId="1" applyNumberFormat="1" applyFont="1" applyFill="1" applyBorder="1" applyAlignment="1">
      <alignment horizontal="right" vertical="center" wrapText="1"/>
    </xf>
    <xf numFmtId="0" fontId="96" fillId="0" borderId="0" xfId="2" applyFont="1" applyAlignment="1" applyProtection="1">
      <alignment horizontal="left" vertical="center"/>
      <protection locked="0"/>
    </xf>
    <xf numFmtId="192" fontId="8" fillId="0" borderId="0" xfId="2" applyNumberFormat="1" applyFont="1" applyAlignment="1">
      <alignment vertical="center"/>
    </xf>
    <xf numFmtId="192" fontId="8" fillId="0" borderId="0" xfId="2" applyNumberFormat="1" applyFont="1" applyAlignment="1">
      <alignment horizontal="center" vertical="center"/>
    </xf>
    <xf numFmtId="0" fontId="16" fillId="0" borderId="0" xfId="2" applyFont="1" applyAlignment="1">
      <alignment horizontal="left" vertical="center"/>
    </xf>
    <xf numFmtId="192" fontId="16" fillId="0" borderId="0" xfId="2" applyNumberFormat="1" applyFont="1" applyAlignment="1">
      <alignment vertical="center"/>
    </xf>
    <xf numFmtId="192" fontId="21" fillId="0" borderId="0" xfId="2" applyNumberFormat="1" applyFont="1" applyBorder="1" applyAlignment="1">
      <alignment vertical="center"/>
    </xf>
    <xf numFmtId="192" fontId="16" fillId="0" borderId="0" xfId="2" applyNumberFormat="1" applyFont="1" applyAlignment="1">
      <alignment horizontal="center" vertical="center"/>
    </xf>
    <xf numFmtId="0" fontId="21" fillId="0" borderId="0" xfId="2" applyFont="1" applyBorder="1" applyAlignment="1">
      <alignment horizontal="center" vertical="center"/>
    </xf>
    <xf numFmtId="192" fontId="8" fillId="0" borderId="0" xfId="2" applyNumberFormat="1" applyFont="1" applyBorder="1" applyAlignment="1">
      <alignment vertical="center"/>
    </xf>
    <xf numFmtId="192" fontId="21" fillId="0" borderId="0" xfId="2" applyNumberFormat="1" applyFont="1" applyBorder="1" applyAlignment="1">
      <alignment vertical="top"/>
    </xf>
    <xf numFmtId="0" fontId="21" fillId="0" borderId="0" xfId="2" applyFont="1" applyBorder="1" applyAlignment="1">
      <alignment vertical="top"/>
    </xf>
    <xf numFmtId="0" fontId="5" fillId="0" borderId="139" xfId="2" applyFont="1" applyBorder="1" applyAlignment="1">
      <alignment horizontal="center" vertical="center"/>
    </xf>
    <xf numFmtId="0" fontId="5" fillId="0" borderId="96" xfId="2" applyFont="1" applyBorder="1" applyAlignment="1">
      <alignment horizontal="center" vertical="center"/>
    </xf>
    <xf numFmtId="192" fontId="5" fillId="0" borderId="166" xfId="2" applyNumberFormat="1" applyFont="1" applyBorder="1" applyAlignment="1">
      <alignment horizontal="center" vertical="center"/>
    </xf>
    <xf numFmtId="0" fontId="5" fillId="0" borderId="135" xfId="2" applyFont="1" applyBorder="1" applyAlignment="1">
      <alignment horizontal="center" vertical="center"/>
    </xf>
    <xf numFmtId="192" fontId="5" fillId="0" borderId="34" xfId="2" applyNumberFormat="1" applyFont="1" applyBorder="1" applyAlignment="1">
      <alignment horizontal="center" vertical="center"/>
    </xf>
    <xf numFmtId="176" fontId="5" fillId="0" borderId="110" xfId="2" applyNumberFormat="1" applyFont="1" applyFill="1" applyBorder="1" applyAlignment="1">
      <alignment horizontal="right" vertical="center"/>
    </xf>
    <xf numFmtId="177" fontId="5" fillId="0" borderId="0" xfId="2" applyNumberFormat="1" applyFont="1" applyFill="1" applyBorder="1" applyAlignment="1">
      <alignment horizontal="right" vertical="center"/>
    </xf>
    <xf numFmtId="177" fontId="5" fillId="0" borderId="13" xfId="2" applyNumberFormat="1" applyFont="1" applyFill="1" applyBorder="1" applyAlignment="1">
      <alignment horizontal="right" vertical="center"/>
    </xf>
    <xf numFmtId="0" fontId="8" fillId="0" borderId="0" xfId="2" applyFont="1" applyFill="1" applyBorder="1" applyAlignment="1">
      <alignment vertical="center"/>
    </xf>
    <xf numFmtId="176" fontId="5" fillId="0" borderId="0" xfId="2" applyNumberFormat="1" applyFont="1" applyFill="1" applyBorder="1" applyAlignment="1">
      <alignment horizontal="right" vertical="center"/>
    </xf>
    <xf numFmtId="176" fontId="5" fillId="0" borderId="31" xfId="2" applyNumberFormat="1" applyFont="1" applyFill="1" applyBorder="1" applyAlignment="1">
      <alignment horizontal="right" vertical="center"/>
    </xf>
    <xf numFmtId="176" fontId="5" fillId="0" borderId="31" xfId="2" quotePrefix="1" applyNumberFormat="1" applyFont="1" applyBorder="1" applyAlignment="1">
      <alignment vertical="center"/>
    </xf>
    <xf numFmtId="177" fontId="5" fillId="0" borderId="12" xfId="2" quotePrefix="1" applyNumberFormat="1" applyFont="1" applyBorder="1" applyAlignment="1">
      <alignment vertical="center"/>
    </xf>
    <xf numFmtId="176" fontId="5" fillId="0" borderId="12" xfId="2" quotePrefix="1" applyNumberFormat="1" applyFont="1" applyBorder="1" applyAlignment="1">
      <alignment vertical="center"/>
    </xf>
    <xf numFmtId="177" fontId="5" fillId="0" borderId="13" xfId="2" quotePrefix="1" applyNumberFormat="1" applyFont="1" applyBorder="1" applyAlignment="1">
      <alignment vertical="center"/>
    </xf>
    <xf numFmtId="176" fontId="5" fillId="0" borderId="82" xfId="2" quotePrefix="1" applyNumberFormat="1" applyFont="1" applyBorder="1" applyAlignment="1">
      <alignment vertical="center"/>
    </xf>
    <xf numFmtId="0" fontId="26" fillId="0" borderId="0" xfId="2" applyFont="1" applyFill="1" applyBorder="1" applyAlignment="1">
      <alignment vertical="center"/>
    </xf>
    <xf numFmtId="0" fontId="5" fillId="0" borderId="110" xfId="2" quotePrefix="1" applyFont="1" applyBorder="1" applyAlignment="1">
      <alignment horizontal="center" vertical="center"/>
    </xf>
    <xf numFmtId="176" fontId="5" fillId="0" borderId="68" xfId="2" quotePrefix="1" applyNumberFormat="1" applyFont="1" applyBorder="1" applyAlignment="1">
      <alignment vertical="center"/>
    </xf>
    <xf numFmtId="177" fontId="5" fillId="0" borderId="69" xfId="2" quotePrefix="1" applyNumberFormat="1" applyFont="1" applyBorder="1" applyAlignment="1">
      <alignment vertical="center"/>
    </xf>
    <xf numFmtId="176" fontId="5" fillId="0" borderId="69" xfId="2" quotePrefix="1" applyNumberFormat="1" applyFont="1" applyBorder="1" applyAlignment="1">
      <alignment vertical="center"/>
    </xf>
    <xf numFmtId="177" fontId="5" fillId="0" borderId="70" xfId="2" quotePrefix="1" applyNumberFormat="1" applyFont="1" applyBorder="1" applyAlignment="1">
      <alignment vertical="center"/>
    </xf>
    <xf numFmtId="176" fontId="5" fillId="0" borderId="71" xfId="2" quotePrefix="1" applyNumberFormat="1" applyFont="1" applyBorder="1" applyAlignment="1">
      <alignment vertical="center"/>
    </xf>
    <xf numFmtId="176" fontId="5" fillId="0" borderId="33" xfId="2" quotePrefix="1" applyNumberFormat="1" applyFont="1" applyBorder="1" applyAlignment="1">
      <alignment vertical="center"/>
    </xf>
    <xf numFmtId="177" fontId="5" fillId="0" borderId="18" xfId="2" quotePrefix="1" applyNumberFormat="1" applyFont="1" applyBorder="1" applyAlignment="1">
      <alignment vertical="center"/>
    </xf>
    <xf numFmtId="176" fontId="5" fillId="0" borderId="18" xfId="2" quotePrefix="1" applyNumberFormat="1" applyFont="1" applyBorder="1" applyAlignment="1">
      <alignment vertical="center"/>
    </xf>
    <xf numFmtId="177" fontId="5" fillId="0" borderId="19" xfId="2" quotePrefix="1" applyNumberFormat="1" applyFont="1" applyBorder="1" applyAlignment="1">
      <alignment vertical="center"/>
    </xf>
    <xf numFmtId="176" fontId="5" fillId="0" borderId="88" xfId="2" quotePrefix="1" applyNumberFormat="1" applyFont="1" applyBorder="1" applyAlignment="1">
      <alignment vertical="center"/>
    </xf>
    <xf numFmtId="176" fontId="5" fillId="0" borderId="30" xfId="2" quotePrefix="1" applyNumberFormat="1" applyFont="1" applyBorder="1" applyAlignment="1">
      <alignment vertical="center"/>
    </xf>
    <xf numFmtId="177" fontId="5" fillId="0" borderId="10" xfId="2" quotePrefix="1" applyNumberFormat="1" applyFont="1" applyBorder="1" applyAlignment="1">
      <alignment vertical="center"/>
    </xf>
    <xf numFmtId="176" fontId="5" fillId="0" borderId="10" xfId="2" quotePrefix="1" applyNumberFormat="1" applyFont="1" applyBorder="1" applyAlignment="1">
      <alignment vertical="center"/>
    </xf>
    <xf numFmtId="177" fontId="5" fillId="0" borderId="11" xfId="2" quotePrefix="1" applyNumberFormat="1" applyFont="1" applyBorder="1" applyAlignment="1">
      <alignment vertical="center"/>
    </xf>
    <xf numFmtId="176" fontId="5" fillId="0" borderId="47" xfId="2" quotePrefix="1" applyNumberFormat="1" applyFont="1" applyBorder="1" applyAlignment="1">
      <alignment vertical="center"/>
    </xf>
    <xf numFmtId="3" fontId="22" fillId="0" borderId="0" xfId="2" applyNumberFormat="1" applyFont="1" applyFill="1" applyBorder="1" applyAlignment="1">
      <alignment vertical="center"/>
    </xf>
    <xf numFmtId="0" fontId="22" fillId="0" borderId="0" xfId="2" quotePrefix="1" applyFont="1" applyBorder="1" applyAlignment="1">
      <alignment horizontal="center" vertical="center"/>
    </xf>
    <xf numFmtId="176" fontId="22" fillId="0" borderId="0" xfId="2" quotePrefix="1" applyNumberFormat="1" applyFont="1" applyBorder="1" applyAlignment="1">
      <alignment vertical="center"/>
    </xf>
    <xf numFmtId="192" fontId="22" fillId="0" borderId="0" xfId="2" quotePrefix="1" applyNumberFormat="1" applyFont="1" applyBorder="1" applyAlignment="1">
      <alignment vertical="center"/>
    </xf>
    <xf numFmtId="0" fontId="17" fillId="0" borderId="0" xfId="2" applyFont="1" applyBorder="1" applyAlignment="1">
      <alignment horizontal="left" vertical="center"/>
    </xf>
    <xf numFmtId="198" fontId="21" fillId="0" borderId="0" xfId="2" applyNumberFormat="1" applyFont="1" applyBorder="1" applyAlignment="1">
      <alignment horizontal="center" vertical="center"/>
    </xf>
    <xf numFmtId="192" fontId="21" fillId="0" borderId="0" xfId="2" applyNumberFormat="1" applyFont="1" applyBorder="1" applyAlignment="1">
      <alignment horizontal="center" vertical="center"/>
    </xf>
    <xf numFmtId="0" fontId="17" fillId="0" borderId="0" xfId="2" applyFont="1" applyBorder="1" applyAlignment="1">
      <alignment vertical="top"/>
    </xf>
    <xf numFmtId="0" fontId="17" fillId="0" borderId="0" xfId="2" applyFont="1" applyBorder="1" applyAlignment="1"/>
    <xf numFmtId="198" fontId="21" fillId="0" borderId="0" xfId="2" quotePrefix="1" applyNumberFormat="1" applyFont="1" applyBorder="1" applyAlignment="1">
      <alignment horizontal="center" vertical="center"/>
    </xf>
    <xf numFmtId="192" fontId="21" fillId="0" borderId="0" xfId="2" quotePrefix="1" applyNumberFormat="1" applyFont="1" applyBorder="1" applyAlignment="1">
      <alignment horizontal="center" vertical="center"/>
    </xf>
    <xf numFmtId="0" fontId="17" fillId="0" borderId="0" xfId="2" applyFont="1" applyBorder="1" applyAlignment="1">
      <alignment horizontal="center"/>
    </xf>
    <xf numFmtId="0" fontId="17" fillId="0" borderId="0" xfId="2" applyFont="1" applyBorder="1" applyAlignment="1">
      <alignment horizontal="center" vertical="center"/>
    </xf>
    <xf numFmtId="192" fontId="21" fillId="0" borderId="0" xfId="2" applyNumberFormat="1" applyFont="1" applyAlignment="1">
      <alignment vertical="center"/>
    </xf>
    <xf numFmtId="183" fontId="21" fillId="0" borderId="0" xfId="2" applyNumberFormat="1" applyFont="1" applyAlignment="1">
      <alignment vertical="center"/>
    </xf>
    <xf numFmtId="192" fontId="21" fillId="0" borderId="0" xfId="2" applyNumberFormat="1" applyFont="1" applyAlignment="1">
      <alignment horizontal="center" vertical="center"/>
    </xf>
    <xf numFmtId="0" fontId="21" fillId="0" borderId="0" xfId="2" quotePrefix="1" applyFont="1" applyFill="1" applyBorder="1" applyAlignment="1">
      <alignment horizontal="center" vertical="center"/>
    </xf>
    <xf numFmtId="191" fontId="17" fillId="0" borderId="0" xfId="2" applyNumberFormat="1" applyFont="1" applyFill="1" applyBorder="1" applyAlignment="1">
      <alignment horizontal="right" vertical="center"/>
    </xf>
    <xf numFmtId="192" fontId="21" fillId="0" borderId="0" xfId="2" applyNumberFormat="1" applyFont="1" applyFill="1" applyBorder="1" applyAlignment="1">
      <alignment vertical="center"/>
    </xf>
    <xf numFmtId="191" fontId="17" fillId="0" borderId="0" xfId="2" applyNumberFormat="1" applyFont="1" applyFill="1" applyBorder="1" applyAlignment="1">
      <alignment vertical="center"/>
    </xf>
    <xf numFmtId="0" fontId="21" fillId="0" borderId="0" xfId="2" quotePrefix="1" applyFont="1" applyBorder="1" applyAlignment="1">
      <alignment horizontal="center" vertical="center"/>
    </xf>
    <xf numFmtId="176" fontId="21" fillId="0" borderId="0" xfId="2" applyNumberFormat="1" applyFont="1" applyFill="1" applyBorder="1" applyAlignment="1">
      <alignment vertical="center"/>
    </xf>
    <xf numFmtId="182" fontId="21" fillId="0" borderId="0" xfId="2" applyNumberFormat="1" applyFont="1" applyFill="1" applyBorder="1" applyAlignment="1">
      <alignment vertical="center"/>
    </xf>
    <xf numFmtId="176" fontId="77" fillId="0" borderId="0" xfId="2" applyNumberFormat="1" applyFont="1" applyFill="1" applyBorder="1" applyAlignment="1">
      <alignment vertical="center"/>
    </xf>
    <xf numFmtId="0" fontId="77" fillId="0" borderId="0" xfId="2" applyFont="1" applyBorder="1"/>
    <xf numFmtId="192" fontId="8" fillId="0" borderId="0" xfId="2" applyNumberFormat="1" applyFont="1"/>
    <xf numFmtId="192" fontId="8" fillId="0" borderId="0" xfId="2" applyNumberFormat="1" applyFont="1" applyAlignment="1">
      <alignment horizontal="center"/>
    </xf>
    <xf numFmtId="0" fontId="96" fillId="0" borderId="0" xfId="2" applyFont="1" applyAlignment="1" applyProtection="1">
      <alignment vertical="center"/>
      <protection locked="0"/>
    </xf>
    <xf numFmtId="177" fontId="5" fillId="0" borderId="89" xfId="2" applyNumberFormat="1" applyFont="1" applyFill="1" applyBorder="1" applyAlignment="1">
      <alignment horizontal="right" vertical="center"/>
    </xf>
    <xf numFmtId="176" fontId="5" fillId="0" borderId="89" xfId="2" applyNumberFormat="1" applyFont="1" applyFill="1" applyBorder="1" applyAlignment="1">
      <alignment horizontal="right" vertical="center"/>
    </xf>
    <xf numFmtId="0" fontId="5" fillId="0" borderId="0" xfId="2" quotePrefix="1" applyFont="1" applyBorder="1" applyAlignment="1">
      <alignment vertical="center"/>
    </xf>
    <xf numFmtId="0" fontId="22" fillId="0" borderId="0" xfId="2" quotePrefix="1" applyFont="1" applyBorder="1" applyAlignment="1">
      <alignment vertical="center"/>
    </xf>
    <xf numFmtId="49" fontId="5" fillId="0" borderId="90" xfId="2" quotePrefix="1" applyNumberFormat="1" applyFont="1" applyFill="1" applyBorder="1" applyAlignment="1">
      <alignment horizontal="center" vertical="center"/>
    </xf>
    <xf numFmtId="176" fontId="5" fillId="0" borderId="126" xfId="2" applyNumberFormat="1" applyFont="1" applyFill="1" applyBorder="1" applyAlignment="1">
      <alignment horizontal="right" vertical="center"/>
    </xf>
    <xf numFmtId="177" fontId="5" fillId="0" borderId="91" xfId="2" applyNumberFormat="1" applyFont="1" applyFill="1" applyBorder="1" applyAlignment="1">
      <alignment horizontal="right" vertical="center"/>
    </xf>
    <xf numFmtId="176" fontId="5" fillId="0" borderId="91" xfId="2" applyNumberFormat="1" applyFont="1" applyFill="1" applyBorder="1" applyAlignment="1">
      <alignment horizontal="right" vertical="center"/>
    </xf>
    <xf numFmtId="177" fontId="5" fillId="0" borderId="15" xfId="2" applyNumberFormat="1" applyFont="1" applyFill="1" applyBorder="1" applyAlignment="1">
      <alignment horizontal="right" vertical="center"/>
    </xf>
    <xf numFmtId="176" fontId="5" fillId="0" borderId="120" xfId="2" applyNumberFormat="1" applyFont="1" applyFill="1" applyBorder="1" applyAlignment="1">
      <alignment horizontal="right" vertical="center"/>
    </xf>
    <xf numFmtId="177" fontId="5" fillId="0" borderId="16" xfId="2" applyNumberFormat="1" applyFont="1" applyFill="1" applyBorder="1" applyAlignment="1">
      <alignment horizontal="right" vertical="center"/>
    </xf>
    <xf numFmtId="176" fontId="5" fillId="0" borderId="108" xfId="2" applyNumberFormat="1" applyFont="1" applyFill="1" applyBorder="1" applyAlignment="1">
      <alignment horizontal="right" vertical="center"/>
    </xf>
    <xf numFmtId="177" fontId="5" fillId="0" borderId="83" xfId="2" applyNumberFormat="1" applyFont="1" applyFill="1" applyBorder="1" applyAlignment="1">
      <alignment horizontal="right" vertical="center"/>
    </xf>
    <xf numFmtId="176" fontId="5" fillId="0" borderId="83" xfId="2" applyNumberFormat="1" applyFont="1" applyFill="1" applyBorder="1" applyAlignment="1">
      <alignment horizontal="right" vertical="center"/>
    </xf>
    <xf numFmtId="176" fontId="5" fillId="0" borderId="87" xfId="2" applyNumberFormat="1" applyFont="1" applyFill="1" applyBorder="1" applyAlignment="1">
      <alignment horizontal="right" vertical="center"/>
    </xf>
    <xf numFmtId="177" fontId="5" fillId="0" borderId="19" xfId="2" applyNumberFormat="1" applyFont="1" applyFill="1" applyBorder="1" applyAlignment="1">
      <alignment horizontal="right" vertical="center"/>
    </xf>
    <xf numFmtId="176" fontId="5" fillId="0" borderId="111" xfId="2" applyNumberFormat="1" applyFont="1" applyFill="1" applyBorder="1" applyAlignment="1">
      <alignment horizontal="right" vertical="center"/>
    </xf>
    <xf numFmtId="177" fontId="5" fillId="0" borderId="93" xfId="2" applyNumberFormat="1" applyFont="1" applyFill="1" applyBorder="1" applyAlignment="1">
      <alignment horizontal="right" vertical="center"/>
    </xf>
    <xf numFmtId="176" fontId="5" fillId="0" borderId="93" xfId="2" applyNumberFormat="1" applyFont="1" applyFill="1" applyBorder="1" applyAlignment="1">
      <alignment horizontal="right" vertical="center"/>
    </xf>
    <xf numFmtId="176" fontId="5" fillId="0" borderId="105" xfId="2" applyNumberFormat="1" applyFont="1" applyFill="1" applyBorder="1" applyAlignment="1">
      <alignment horizontal="right" vertical="center"/>
    </xf>
    <xf numFmtId="177" fontId="5" fillId="0" borderId="11" xfId="2" applyNumberFormat="1" applyFont="1" applyFill="1" applyBorder="1" applyAlignment="1">
      <alignment horizontal="right" vertical="center"/>
    </xf>
    <xf numFmtId="0" fontId="5" fillId="0" borderId="0" xfId="2" quotePrefix="1" applyFont="1" applyFill="1" applyBorder="1" applyAlignment="1">
      <alignment horizontal="center" vertical="center"/>
    </xf>
    <xf numFmtId="192" fontId="5" fillId="0" borderId="0" xfId="2" applyNumberFormat="1" applyFont="1" applyFill="1" applyBorder="1" applyAlignment="1">
      <alignment horizontal="right" vertical="center"/>
    </xf>
    <xf numFmtId="192" fontId="5" fillId="0" borderId="0" xfId="2" applyNumberFormat="1" applyFont="1" applyAlignment="1">
      <alignment vertical="center"/>
    </xf>
    <xf numFmtId="183" fontId="5" fillId="0" borderId="0" xfId="2" applyNumberFormat="1" applyFont="1" applyAlignment="1">
      <alignment vertical="center"/>
    </xf>
    <xf numFmtId="192" fontId="5" fillId="0" borderId="0" xfId="2" applyNumberFormat="1" applyFont="1"/>
    <xf numFmtId="0" fontId="5" fillId="0" borderId="0" xfId="2" applyFont="1" applyAlignment="1">
      <alignment horizontal="center" vertical="center"/>
    </xf>
    <xf numFmtId="192" fontId="85" fillId="0" borderId="0" xfId="17" applyNumberFormat="1" applyFont="1" applyAlignment="1" applyProtection="1">
      <alignment vertical="center"/>
    </xf>
    <xf numFmtId="192" fontId="5" fillId="0" borderId="0" xfId="2" applyNumberFormat="1" applyFont="1" applyBorder="1" applyAlignment="1">
      <alignment vertical="center"/>
    </xf>
    <xf numFmtId="0" fontId="5" fillId="0" borderId="0" xfId="2" applyFont="1" applyBorder="1" applyAlignment="1">
      <alignment horizontal="left" vertical="center" indent="1"/>
    </xf>
    <xf numFmtId="192" fontId="5" fillId="0" borderId="0" xfId="2" applyNumberFormat="1" applyFont="1" applyBorder="1" applyAlignment="1">
      <alignment vertical="top"/>
    </xf>
    <xf numFmtId="0" fontId="5" fillId="0" borderId="0" xfId="2" applyFont="1" applyBorder="1" applyAlignment="1">
      <alignment horizontal="right" vertical="top"/>
    </xf>
    <xf numFmtId="0" fontId="5" fillId="0" borderId="134" xfId="2" applyFont="1" applyBorder="1" applyAlignment="1">
      <alignment horizontal="center" vertical="center"/>
    </xf>
    <xf numFmtId="192" fontId="5" fillId="0" borderId="134" xfId="2" applyNumberFormat="1" applyFont="1" applyBorder="1" applyAlignment="1">
      <alignment horizontal="center" vertical="center"/>
    </xf>
    <xf numFmtId="192" fontId="5" fillId="0" borderId="95" xfId="2" applyNumberFormat="1" applyFont="1" applyBorder="1" applyAlignment="1">
      <alignment horizontal="center" vertical="center"/>
    </xf>
    <xf numFmtId="176" fontId="21" fillId="0" borderId="0" xfId="2" applyNumberFormat="1" applyFont="1" applyBorder="1" applyAlignment="1">
      <alignment vertical="center"/>
    </xf>
    <xf numFmtId="191" fontId="5" fillId="0" borderId="110" xfId="2" applyNumberFormat="1" applyFont="1" applyFill="1" applyBorder="1" applyAlignment="1">
      <alignment horizontal="right" vertical="center"/>
    </xf>
    <xf numFmtId="191" fontId="5" fillId="0" borderId="82" xfId="2" applyNumberFormat="1" applyFont="1" applyFill="1" applyBorder="1" applyAlignment="1">
      <alignment horizontal="right" vertical="center"/>
    </xf>
    <xf numFmtId="191" fontId="5" fillId="0" borderId="0" xfId="2" applyNumberFormat="1" applyFont="1" applyFill="1" applyBorder="1" applyAlignment="1">
      <alignment horizontal="right" vertical="center"/>
    </xf>
    <xf numFmtId="191" fontId="5" fillId="0" borderId="32" xfId="2" applyNumberFormat="1" applyFont="1" applyFill="1" applyBorder="1" applyAlignment="1">
      <alignment horizontal="right" vertical="center"/>
    </xf>
    <xf numFmtId="191" fontId="5" fillId="0" borderId="15" xfId="2" applyNumberFormat="1" applyFont="1" applyFill="1" applyBorder="1" applyAlignment="1">
      <alignment horizontal="right" vertical="center"/>
    </xf>
    <xf numFmtId="191" fontId="5" fillId="0" borderId="67" xfId="2" applyNumberFormat="1" applyFont="1" applyFill="1" applyBorder="1" applyAlignment="1">
      <alignment horizontal="right" vertical="center"/>
    </xf>
    <xf numFmtId="191" fontId="5" fillId="0" borderId="71" xfId="2" quotePrefix="1" applyNumberFormat="1" applyFont="1" applyFill="1" applyBorder="1" applyAlignment="1">
      <alignment vertical="center"/>
    </xf>
    <xf numFmtId="177" fontId="5" fillId="0" borderId="69" xfId="2" quotePrefix="1" applyNumberFormat="1" applyFont="1" applyFill="1" applyBorder="1" applyAlignment="1">
      <alignment vertical="center"/>
    </xf>
    <xf numFmtId="191" fontId="5" fillId="0" borderId="69" xfId="2" quotePrefix="1" applyNumberFormat="1" applyFont="1" applyFill="1" applyBorder="1" applyAlignment="1">
      <alignment vertical="center"/>
    </xf>
    <xf numFmtId="177" fontId="5" fillId="0" borderId="71" xfId="2" quotePrefix="1" applyNumberFormat="1" applyFont="1" applyFill="1" applyBorder="1" applyAlignment="1">
      <alignment vertical="center"/>
    </xf>
    <xf numFmtId="177" fontId="5" fillId="0" borderId="70" xfId="2" quotePrefix="1" applyNumberFormat="1" applyFont="1" applyFill="1" applyBorder="1" applyAlignment="1">
      <alignment vertical="center"/>
    </xf>
    <xf numFmtId="191" fontId="5" fillId="0" borderId="82" xfId="2" quotePrefix="1" applyNumberFormat="1" applyFont="1" applyFill="1" applyBorder="1" applyAlignment="1">
      <alignment vertical="center"/>
    </xf>
    <xf numFmtId="177" fontId="5" fillId="0" borderId="12" xfId="2" quotePrefix="1" applyNumberFormat="1" applyFont="1" applyFill="1" applyBorder="1" applyAlignment="1">
      <alignment vertical="center"/>
    </xf>
    <xf numFmtId="177" fontId="5" fillId="0" borderId="82" xfId="2" quotePrefix="1" applyNumberFormat="1" applyFont="1" applyFill="1" applyBorder="1" applyAlignment="1">
      <alignment vertical="center"/>
    </xf>
    <xf numFmtId="177" fontId="5" fillId="0" borderId="13" xfId="2" quotePrefix="1" applyNumberFormat="1" applyFont="1" applyFill="1" applyBorder="1" applyAlignment="1">
      <alignment vertical="center"/>
    </xf>
    <xf numFmtId="191" fontId="5" fillId="0" borderId="88" xfId="2" quotePrefix="1" applyNumberFormat="1" applyFont="1" applyFill="1" applyBorder="1" applyAlignment="1">
      <alignment vertical="center"/>
    </xf>
    <xf numFmtId="177" fontId="5" fillId="0" borderId="18" xfId="2" quotePrefix="1" applyNumberFormat="1" applyFont="1" applyFill="1" applyBorder="1" applyAlignment="1">
      <alignment vertical="center"/>
    </xf>
    <xf numFmtId="191" fontId="5" fillId="0" borderId="18" xfId="2" quotePrefix="1" applyNumberFormat="1" applyFont="1" applyFill="1" applyBorder="1" applyAlignment="1">
      <alignment vertical="center"/>
    </xf>
    <xf numFmtId="177" fontId="5" fillId="0" borderId="88" xfId="2" quotePrefix="1" applyNumberFormat="1" applyFont="1" applyFill="1" applyBorder="1" applyAlignment="1">
      <alignment vertical="center"/>
    </xf>
    <xf numFmtId="177" fontId="5" fillId="0" borderId="19" xfId="2" quotePrefix="1" applyNumberFormat="1" applyFont="1" applyFill="1" applyBorder="1" applyAlignment="1">
      <alignment vertical="center"/>
    </xf>
    <xf numFmtId="191" fontId="5" fillId="0" borderId="47" xfId="2" quotePrefix="1" applyNumberFormat="1" applyFont="1" applyFill="1" applyBorder="1" applyAlignment="1">
      <alignment vertical="center"/>
    </xf>
    <xf numFmtId="177" fontId="5" fillId="0" borderId="10" xfId="2" quotePrefix="1" applyNumberFormat="1" applyFont="1" applyFill="1" applyBorder="1" applyAlignment="1">
      <alignment vertical="center"/>
    </xf>
    <xf numFmtId="191" fontId="5" fillId="0" borderId="10" xfId="2" quotePrefix="1" applyNumberFormat="1" applyFont="1" applyFill="1" applyBorder="1" applyAlignment="1">
      <alignment vertical="center"/>
    </xf>
    <xf numFmtId="177" fontId="5" fillId="0" borderId="47" xfId="2" quotePrefix="1" applyNumberFormat="1" applyFont="1" applyFill="1" applyBorder="1" applyAlignment="1">
      <alignment vertical="center"/>
    </xf>
    <xf numFmtId="177" fontId="5" fillId="0" borderId="11" xfId="2" quotePrefix="1" applyNumberFormat="1" applyFont="1" applyFill="1" applyBorder="1" applyAlignment="1">
      <alignment vertical="center"/>
    </xf>
    <xf numFmtId="180" fontId="26" fillId="0" borderId="0" xfId="2" applyNumberFormat="1" applyFont="1" applyFill="1" applyBorder="1" applyAlignment="1">
      <alignment vertical="center"/>
    </xf>
    <xf numFmtId="192" fontId="22" fillId="0" borderId="0" xfId="2" quotePrefix="1" applyNumberFormat="1" applyFont="1" applyFill="1" applyBorder="1" applyAlignment="1">
      <alignment vertical="center"/>
    </xf>
    <xf numFmtId="198" fontId="5" fillId="0" borderId="0" xfId="2" applyNumberFormat="1" applyFont="1" applyBorder="1" applyAlignment="1">
      <alignment horizontal="center" vertical="center"/>
    </xf>
    <xf numFmtId="192" fontId="5" fillId="0" borderId="0" xfId="2" applyNumberFormat="1" applyFont="1" applyBorder="1" applyAlignment="1">
      <alignment horizontal="center" vertical="center"/>
    </xf>
    <xf numFmtId="198" fontId="5" fillId="0" borderId="0" xfId="2" quotePrefix="1" applyNumberFormat="1" applyFont="1" applyBorder="1" applyAlignment="1">
      <alignment horizontal="center" vertical="center"/>
    </xf>
    <xf numFmtId="192" fontId="5" fillId="0" borderId="0" xfId="2" quotePrefix="1" applyNumberFormat="1" applyFont="1" applyBorder="1" applyAlignment="1">
      <alignment horizontal="center" vertical="center"/>
    </xf>
    <xf numFmtId="176" fontId="8" fillId="0" borderId="0" xfId="2" applyNumberFormat="1" applyFont="1" applyBorder="1"/>
    <xf numFmtId="192" fontId="5" fillId="0" borderId="0" xfId="2" applyNumberFormat="1" applyFont="1" applyAlignment="1">
      <alignment horizontal="center" vertical="center"/>
    </xf>
    <xf numFmtId="176" fontId="8" fillId="0" borderId="0" xfId="2" applyNumberFormat="1" applyFont="1"/>
    <xf numFmtId="0" fontId="16" fillId="0" borderId="0" xfId="2" applyFont="1" applyBorder="1" applyAlignment="1">
      <alignment horizontal="center" vertical="center"/>
    </xf>
    <xf numFmtId="0" fontId="18" fillId="0" borderId="85" xfId="2" quotePrefix="1" applyFont="1" applyBorder="1" applyAlignment="1">
      <alignment horizontal="center" vertical="center"/>
    </xf>
    <xf numFmtId="176" fontId="18" fillId="0" borderId="0" xfId="2" applyNumberFormat="1" applyFont="1" applyBorder="1" applyAlignment="1">
      <alignment horizontal="right" vertical="center"/>
    </xf>
    <xf numFmtId="192" fontId="18" fillId="0" borderId="12" xfId="2" applyNumberFormat="1" applyFont="1" applyBorder="1" applyAlignment="1">
      <alignment horizontal="right" vertical="center"/>
    </xf>
    <xf numFmtId="176" fontId="18" fillId="0" borderId="89" xfId="2" applyNumberFormat="1" applyFont="1" applyBorder="1" applyAlignment="1">
      <alignment horizontal="right" vertical="center"/>
    </xf>
    <xf numFmtId="176" fontId="18" fillId="0" borderId="12" xfId="2" applyNumberFormat="1" applyFont="1" applyBorder="1" applyAlignment="1">
      <alignment horizontal="right" vertical="center"/>
    </xf>
    <xf numFmtId="192" fontId="18" fillId="0" borderId="13" xfId="2" applyNumberFormat="1" applyFont="1" applyBorder="1" applyAlignment="1">
      <alignment horizontal="right" vertical="center"/>
    </xf>
    <xf numFmtId="176" fontId="18" fillId="0" borderId="31" xfId="2" applyNumberFormat="1" applyFont="1" applyBorder="1" applyAlignment="1">
      <alignment horizontal="right" vertical="center"/>
    </xf>
    <xf numFmtId="176" fontId="8" fillId="0" borderId="0" xfId="2" applyNumberFormat="1" applyFont="1" applyBorder="1" applyAlignment="1">
      <alignment vertical="center"/>
    </xf>
    <xf numFmtId="176" fontId="18" fillId="0" borderId="82" xfId="2" applyNumberFormat="1" applyFont="1" applyBorder="1" applyAlignment="1">
      <alignment horizontal="right" vertical="center"/>
    </xf>
    <xf numFmtId="177" fontId="18" fillId="0" borderId="12" xfId="2" applyNumberFormat="1" applyFont="1" applyBorder="1" applyAlignment="1">
      <alignment horizontal="right" vertical="center"/>
    </xf>
    <xf numFmtId="177" fontId="18" fillId="0" borderId="104" xfId="2" applyNumberFormat="1" applyFont="1" applyBorder="1" applyAlignment="1">
      <alignment horizontal="right" vertical="center"/>
    </xf>
    <xf numFmtId="176" fontId="18" fillId="0" borderId="110" xfId="2" applyNumberFormat="1" applyFont="1" applyBorder="1" applyAlignment="1">
      <alignment horizontal="right" vertical="center"/>
    </xf>
    <xf numFmtId="177" fontId="18" fillId="0" borderId="13" xfId="2" applyNumberFormat="1" applyFont="1" applyBorder="1" applyAlignment="1">
      <alignment horizontal="right" vertical="center"/>
    </xf>
    <xf numFmtId="0" fontId="18" fillId="0" borderId="110" xfId="2" quotePrefix="1" applyFont="1" applyBorder="1" applyAlignment="1">
      <alignment horizontal="center" vertical="center"/>
    </xf>
    <xf numFmtId="176" fontId="77" fillId="0" borderId="0" xfId="2" applyNumberFormat="1" applyFont="1" applyBorder="1" applyAlignment="1">
      <alignment vertical="center"/>
    </xf>
    <xf numFmtId="176" fontId="26" fillId="0" borderId="0" xfId="2" applyNumberFormat="1" applyFont="1" applyBorder="1" applyAlignment="1">
      <alignment vertical="center"/>
    </xf>
    <xf numFmtId="0" fontId="18" fillId="0" borderId="90" xfId="2" quotePrefix="1" applyFont="1" applyBorder="1" applyAlignment="1">
      <alignment horizontal="center" vertical="center"/>
    </xf>
    <xf numFmtId="176" fontId="18" fillId="0" borderId="126" xfId="2" applyNumberFormat="1" applyFont="1" applyBorder="1" applyAlignment="1">
      <alignment horizontal="right" vertical="center"/>
    </xf>
    <xf numFmtId="177" fontId="18" fillId="0" borderId="15" xfId="2" applyNumberFormat="1" applyFont="1" applyBorder="1" applyAlignment="1">
      <alignment horizontal="right" vertical="center"/>
    </xf>
    <xf numFmtId="176" fontId="18" fillId="0" borderId="15" xfId="2" applyNumberFormat="1" applyFont="1" applyBorder="1" applyAlignment="1">
      <alignment horizontal="right" vertical="center"/>
    </xf>
    <xf numFmtId="177" fontId="18" fillId="0" borderId="107" xfId="2" applyNumberFormat="1" applyFont="1" applyBorder="1" applyAlignment="1">
      <alignment horizontal="right" vertical="center"/>
    </xf>
    <xf numFmtId="176" fontId="18" fillId="0" borderId="32" xfId="2" applyNumberFormat="1" applyFont="1" applyBorder="1" applyAlignment="1">
      <alignment horizontal="right" vertical="center"/>
    </xf>
    <xf numFmtId="176" fontId="18" fillId="0" borderId="71" xfId="2" applyNumberFormat="1" applyFont="1" applyBorder="1" applyAlignment="1">
      <alignment horizontal="right" vertical="center"/>
    </xf>
    <xf numFmtId="177" fontId="18" fillId="0" borderId="69" xfId="2" applyNumberFormat="1" applyFont="1" applyBorder="1" applyAlignment="1">
      <alignment horizontal="right" vertical="center"/>
    </xf>
    <xf numFmtId="176" fontId="18" fillId="0" borderId="69" xfId="2" applyNumberFormat="1" applyFont="1" applyBorder="1" applyAlignment="1">
      <alignment horizontal="right" vertical="center"/>
    </xf>
    <xf numFmtId="177" fontId="18" fillId="0" borderId="70" xfId="2" applyNumberFormat="1" applyFont="1" applyBorder="1" applyAlignment="1">
      <alignment horizontal="right" vertical="center"/>
    </xf>
    <xf numFmtId="176" fontId="18" fillId="0" borderId="88" xfId="2" applyNumberFormat="1" applyFont="1" applyBorder="1" applyAlignment="1">
      <alignment horizontal="right" vertical="center"/>
    </xf>
    <xf numFmtId="177" fontId="18" fillId="0" borderId="18" xfId="2" applyNumberFormat="1" applyFont="1" applyBorder="1" applyAlignment="1">
      <alignment horizontal="right" vertical="center"/>
    </xf>
    <xf numFmtId="176" fontId="18" fillId="0" borderId="18" xfId="2" applyNumberFormat="1" applyFont="1" applyBorder="1" applyAlignment="1">
      <alignment horizontal="right" vertical="center"/>
    </xf>
    <xf numFmtId="177" fontId="18" fillId="0" borderId="19" xfId="2" applyNumberFormat="1" applyFont="1" applyBorder="1" applyAlignment="1">
      <alignment horizontal="right" vertical="center"/>
    </xf>
    <xf numFmtId="176" fontId="18" fillId="0" borderId="47" xfId="2" applyNumberFormat="1" applyFont="1" applyBorder="1" applyAlignment="1">
      <alignment horizontal="right" vertical="center"/>
    </xf>
    <xf numFmtId="177" fontId="18" fillId="0" borderId="10" xfId="2" applyNumberFormat="1" applyFont="1" applyBorder="1" applyAlignment="1">
      <alignment horizontal="right" vertical="center"/>
    </xf>
    <xf numFmtId="176" fontId="18" fillId="0" borderId="10" xfId="2" applyNumberFormat="1" applyFont="1" applyBorder="1" applyAlignment="1">
      <alignment horizontal="right" vertical="center"/>
    </xf>
    <xf numFmtId="177" fontId="18" fillId="0" borderId="11" xfId="2" applyNumberFormat="1" applyFont="1" applyBorder="1" applyAlignment="1">
      <alignment horizontal="right" vertical="center"/>
    </xf>
    <xf numFmtId="176" fontId="17" fillId="0" borderId="0" xfId="2" applyNumberFormat="1" applyFont="1" applyBorder="1" applyAlignment="1">
      <alignment vertical="center"/>
    </xf>
    <xf numFmtId="0" fontId="17" fillId="0" borderId="85" xfId="2" quotePrefix="1" applyFont="1" applyBorder="1" applyAlignment="1">
      <alignment horizontal="center" vertical="center"/>
    </xf>
    <xf numFmtId="176" fontId="5" fillId="0" borderId="110" xfId="2" applyNumberFormat="1" applyFont="1" applyBorder="1" applyAlignment="1">
      <alignment horizontal="right" vertical="center"/>
    </xf>
    <xf numFmtId="192" fontId="5" fillId="0" borderId="12" xfId="2" applyNumberFormat="1" applyFont="1" applyBorder="1" applyAlignment="1">
      <alignment horizontal="right" vertical="center"/>
    </xf>
    <xf numFmtId="176" fontId="5" fillId="0" borderId="12" xfId="2" applyNumberFormat="1" applyFont="1" applyBorder="1" applyAlignment="1">
      <alignment horizontal="right" vertical="center"/>
    </xf>
    <xf numFmtId="184" fontId="5" fillId="0" borderId="0" xfId="8" applyFont="1" applyBorder="1" applyAlignment="1">
      <alignment horizontal="right" vertical="center"/>
    </xf>
    <xf numFmtId="184" fontId="5" fillId="0" borderId="31" xfId="8" applyFont="1" applyBorder="1" applyAlignment="1">
      <alignment horizontal="right" vertical="center"/>
    </xf>
    <xf numFmtId="192" fontId="5" fillId="0" borderId="13" xfId="2" applyNumberFormat="1" applyFont="1" applyBorder="1" applyAlignment="1">
      <alignment horizontal="right" vertical="center"/>
    </xf>
    <xf numFmtId="0" fontId="17" fillId="0" borderId="110" xfId="2" quotePrefix="1" applyFont="1" applyBorder="1" applyAlignment="1">
      <alignment horizontal="center" vertical="center"/>
    </xf>
    <xf numFmtId="49" fontId="17" fillId="0" borderId="90" xfId="2" quotePrefix="1" applyNumberFormat="1" applyFont="1" applyFill="1" applyBorder="1" applyAlignment="1">
      <alignment horizontal="center" vertical="center"/>
    </xf>
    <xf numFmtId="176" fontId="5" fillId="0" borderId="126" xfId="2" applyNumberFormat="1" applyFont="1" applyBorder="1" applyAlignment="1">
      <alignment horizontal="right" vertical="center"/>
    </xf>
    <xf numFmtId="192" fontId="5" fillId="0" borderId="15" xfId="2" applyNumberFormat="1" applyFont="1" applyBorder="1" applyAlignment="1">
      <alignment horizontal="right" vertical="center"/>
    </xf>
    <xf numFmtId="176" fontId="5" fillId="0" borderId="15" xfId="2" applyNumberFormat="1" applyFont="1" applyBorder="1" applyAlignment="1">
      <alignment horizontal="right" vertical="center"/>
    </xf>
    <xf numFmtId="184" fontId="5" fillId="0" borderId="120" xfId="8" applyFont="1" applyBorder="1" applyAlignment="1">
      <alignment horizontal="right" vertical="center"/>
    </xf>
    <xf numFmtId="184" fontId="5" fillId="0" borderId="32" xfId="8" applyFont="1" applyBorder="1" applyAlignment="1">
      <alignment horizontal="right" vertical="center"/>
    </xf>
    <xf numFmtId="192" fontId="5" fillId="0" borderId="16" xfId="2" applyNumberFormat="1" applyFont="1" applyBorder="1" applyAlignment="1">
      <alignment horizontal="right" vertical="center"/>
    </xf>
    <xf numFmtId="2" fontId="17" fillId="0" borderId="92" xfId="2" quotePrefix="1" applyNumberFormat="1" applyFont="1" applyBorder="1" applyAlignment="1">
      <alignment horizontal="center" vertical="center"/>
    </xf>
    <xf numFmtId="176" fontId="5" fillId="0" borderId="108" xfId="2" applyNumberFormat="1" applyFont="1" applyBorder="1" applyAlignment="1">
      <alignment horizontal="right" vertical="center"/>
    </xf>
    <xf numFmtId="192" fontId="5" fillId="0" borderId="18" xfId="2" applyNumberFormat="1" applyFont="1" applyBorder="1" applyAlignment="1">
      <alignment horizontal="right" vertical="center"/>
    </xf>
    <xf numFmtId="176" fontId="5" fillId="0" borderId="18" xfId="2" applyNumberFormat="1" applyFont="1" applyBorder="1" applyAlignment="1">
      <alignment horizontal="right" vertical="center"/>
    </xf>
    <xf numFmtId="184" fontId="5" fillId="0" borderId="87" xfId="8" applyFont="1" applyBorder="1" applyAlignment="1">
      <alignment horizontal="right" vertical="center"/>
    </xf>
    <xf numFmtId="184" fontId="5" fillId="0" borderId="33" xfId="8" applyFont="1" applyBorder="1" applyAlignment="1">
      <alignment horizontal="right" vertical="center"/>
    </xf>
    <xf numFmtId="192" fontId="5" fillId="0" borderId="19" xfId="2" applyNumberFormat="1" applyFont="1" applyBorder="1" applyAlignment="1">
      <alignment horizontal="right" vertical="center"/>
    </xf>
    <xf numFmtId="176" fontId="5" fillId="0" borderId="31" xfId="2" applyNumberFormat="1" applyFont="1" applyBorder="1" applyAlignment="1">
      <alignment horizontal="right" vertical="center"/>
    </xf>
    <xf numFmtId="184" fontId="5" fillId="0" borderId="12" xfId="8" applyFont="1" applyBorder="1" applyAlignment="1">
      <alignment horizontal="right" vertical="center"/>
    </xf>
    <xf numFmtId="2" fontId="17" fillId="0" borderId="46" xfId="2" quotePrefix="1" applyNumberFormat="1" applyFont="1" applyBorder="1" applyAlignment="1">
      <alignment horizontal="center" vertical="center"/>
    </xf>
    <xf numFmtId="176" fontId="5" fillId="0" borderId="111" xfId="2" applyNumberFormat="1" applyFont="1" applyBorder="1" applyAlignment="1">
      <alignment horizontal="right" vertical="center"/>
    </xf>
    <xf numFmtId="192" fontId="5" fillId="0" borderId="10" xfId="2" applyNumberFormat="1" applyFont="1" applyBorder="1" applyAlignment="1">
      <alignment horizontal="right" vertical="center"/>
    </xf>
    <xf numFmtId="176" fontId="5" fillId="0" borderId="10" xfId="2" applyNumberFormat="1" applyFont="1" applyBorder="1" applyAlignment="1">
      <alignment horizontal="right" vertical="center"/>
    </xf>
    <xf numFmtId="184" fontId="5" fillId="0" borderId="105" xfId="8" applyFont="1" applyBorder="1" applyAlignment="1">
      <alignment horizontal="right" vertical="center"/>
    </xf>
    <xf numFmtId="184" fontId="5" fillId="0" borderId="30" xfId="8" applyFont="1" applyBorder="1" applyAlignment="1">
      <alignment horizontal="right" vertical="center"/>
    </xf>
    <xf numFmtId="192" fontId="5" fillId="0" borderId="11" xfId="2" applyNumberFormat="1" applyFont="1" applyBorder="1" applyAlignment="1">
      <alignment horizontal="right" vertical="center"/>
    </xf>
    <xf numFmtId="192" fontId="5" fillId="0" borderId="0" xfId="2" applyNumberFormat="1" applyFont="1" applyBorder="1" applyAlignment="1">
      <alignment horizontal="right" vertical="center"/>
    </xf>
    <xf numFmtId="0" fontId="5" fillId="0" borderId="90" xfId="2" quotePrefix="1" applyFont="1" applyBorder="1" applyAlignment="1">
      <alignment horizontal="center" vertical="center"/>
    </xf>
    <xf numFmtId="176" fontId="18" fillId="0" borderId="129" xfId="2" applyNumberFormat="1" applyFont="1" applyBorder="1" applyAlignment="1">
      <alignment horizontal="right" vertical="center"/>
    </xf>
    <xf numFmtId="176" fontId="18" fillId="0" borderId="68" xfId="2" applyNumberFormat="1" applyFont="1" applyBorder="1" applyAlignment="1">
      <alignment horizontal="right" vertical="center"/>
    </xf>
    <xf numFmtId="177" fontId="18" fillId="0" borderId="80" xfId="2" applyNumberFormat="1" applyFont="1" applyBorder="1" applyAlignment="1">
      <alignment horizontal="right" vertical="center"/>
    </xf>
    <xf numFmtId="176" fontId="18" fillId="0" borderId="108" xfId="2" applyNumberFormat="1" applyFont="1" applyBorder="1" applyAlignment="1">
      <alignment horizontal="right" vertical="center"/>
    </xf>
    <xf numFmtId="176" fontId="18" fillId="0" borderId="33" xfId="2" applyNumberFormat="1" applyFont="1" applyBorder="1" applyAlignment="1">
      <alignment horizontal="right" vertical="center"/>
    </xf>
    <xf numFmtId="177" fontId="18" fillId="0" borderId="109" xfId="2" applyNumberFormat="1" applyFont="1" applyBorder="1" applyAlignment="1">
      <alignment horizontal="right" vertical="center"/>
    </xf>
    <xf numFmtId="176" fontId="18" fillId="0" borderId="111" xfId="2" applyNumberFormat="1" applyFont="1" applyBorder="1" applyAlignment="1">
      <alignment horizontal="right" vertical="center"/>
    </xf>
    <xf numFmtId="176" fontId="18" fillId="0" borderId="30" xfId="2" applyNumberFormat="1" applyFont="1" applyBorder="1" applyAlignment="1">
      <alignment horizontal="right" vertical="center"/>
    </xf>
    <xf numFmtId="177" fontId="18" fillId="0" borderId="48" xfId="2" applyNumberFormat="1" applyFont="1" applyBorder="1" applyAlignment="1">
      <alignment horizontal="right" vertical="center"/>
    </xf>
    <xf numFmtId="177" fontId="18" fillId="0" borderId="0" xfId="2" applyNumberFormat="1" applyFont="1" applyBorder="1" applyAlignment="1">
      <alignment horizontal="right" vertical="center"/>
    </xf>
    <xf numFmtId="0" fontId="52" fillId="0" borderId="0" xfId="2" applyFont="1" applyBorder="1" applyAlignment="1">
      <alignment vertical="center"/>
    </xf>
    <xf numFmtId="0" fontId="5" fillId="0" borderId="95" xfId="2" applyFont="1" applyBorder="1" applyAlignment="1">
      <alignment horizontal="center" vertical="center"/>
    </xf>
    <xf numFmtId="176" fontId="5" fillId="0" borderId="82" xfId="2" applyNumberFormat="1" applyFont="1" applyBorder="1" applyAlignment="1">
      <alignment horizontal="right" vertical="center"/>
    </xf>
    <xf numFmtId="176" fontId="5" fillId="0" borderId="89" xfId="2" applyNumberFormat="1" applyFont="1" applyBorder="1" applyAlignment="1">
      <alignment horizontal="right" vertical="center"/>
    </xf>
    <xf numFmtId="176" fontId="5" fillId="0" borderId="104" xfId="2" applyNumberFormat="1" applyFont="1" applyBorder="1" applyAlignment="1">
      <alignment horizontal="right" vertical="center"/>
    </xf>
    <xf numFmtId="176" fontId="5" fillId="0" borderId="13" xfId="2" applyNumberFormat="1" applyFont="1" applyBorder="1" applyAlignment="1">
      <alignment horizontal="right" vertical="center"/>
    </xf>
    <xf numFmtId="181" fontId="5" fillId="0" borderId="12" xfId="8" applyNumberFormat="1" applyFont="1" applyBorder="1" applyAlignment="1">
      <alignment horizontal="right" vertical="center"/>
    </xf>
    <xf numFmtId="176" fontId="5" fillId="0" borderId="32" xfId="2" applyNumberFormat="1" applyFont="1" applyBorder="1" applyAlignment="1">
      <alignment horizontal="right" vertical="center"/>
    </xf>
    <xf numFmtId="41" fontId="5" fillId="0" borderId="15" xfId="8" applyNumberFormat="1" applyFont="1" applyBorder="1" applyAlignment="1">
      <alignment horizontal="right" vertical="center"/>
    </xf>
    <xf numFmtId="176" fontId="5" fillId="0" borderId="16" xfId="2" applyNumberFormat="1" applyFont="1" applyBorder="1" applyAlignment="1">
      <alignment horizontal="right" vertical="center"/>
    </xf>
    <xf numFmtId="184" fontId="26" fillId="0" borderId="0" xfId="2" applyNumberFormat="1" applyFont="1" applyBorder="1" applyAlignment="1">
      <alignment vertical="center"/>
    </xf>
    <xf numFmtId="184" fontId="5" fillId="0" borderId="68" xfId="2" quotePrefix="1" applyNumberFormat="1" applyFont="1" applyBorder="1" applyAlignment="1">
      <alignment vertical="center"/>
    </xf>
    <xf numFmtId="184" fontId="5" fillId="0" borderId="69" xfId="2" quotePrefix="1" applyNumberFormat="1" applyFont="1" applyBorder="1" applyAlignment="1">
      <alignment vertical="center"/>
    </xf>
    <xf numFmtId="41" fontId="5" fillId="0" borderId="69" xfId="8" quotePrefix="1" applyNumberFormat="1" applyFont="1" applyBorder="1" applyAlignment="1">
      <alignment horizontal="right" vertical="center"/>
    </xf>
    <xf numFmtId="184" fontId="5" fillId="0" borderId="70" xfId="2" quotePrefix="1" applyNumberFormat="1" applyFont="1" applyBorder="1" applyAlignment="1">
      <alignment vertical="center"/>
    </xf>
    <xf numFmtId="184" fontId="5" fillId="0" borderId="31" xfId="2" quotePrefix="1" applyNumberFormat="1" applyFont="1" applyBorder="1" applyAlignment="1">
      <alignment vertical="center"/>
    </xf>
    <xf numFmtId="184" fontId="5" fillId="0" borderId="12" xfId="2" quotePrefix="1" applyNumberFormat="1" applyFont="1" applyBorder="1" applyAlignment="1">
      <alignment vertical="center"/>
    </xf>
    <xf numFmtId="41" fontId="5" fillId="0" borderId="12" xfId="8" quotePrefix="1" applyNumberFormat="1" applyFont="1" applyBorder="1" applyAlignment="1">
      <alignment horizontal="right" vertical="center"/>
    </xf>
    <xf numFmtId="184" fontId="5" fillId="0" borderId="13" xfId="2" quotePrefix="1" applyNumberFormat="1" applyFont="1" applyBorder="1" applyAlignment="1">
      <alignment vertical="center"/>
    </xf>
    <xf numFmtId="184" fontId="5" fillId="0" borderId="33" xfId="2" quotePrefix="1" applyNumberFormat="1" applyFont="1" applyBorder="1" applyAlignment="1">
      <alignment vertical="center"/>
    </xf>
    <xf numFmtId="184" fontId="5" fillId="0" borderId="18" xfId="2" quotePrefix="1" applyNumberFormat="1" applyFont="1" applyBorder="1" applyAlignment="1">
      <alignment vertical="center"/>
    </xf>
    <xf numFmtId="41" fontId="5" fillId="0" borderId="18" xfId="8" quotePrefix="1" applyNumberFormat="1" applyFont="1" applyBorder="1" applyAlignment="1">
      <alignment horizontal="right" vertical="center"/>
    </xf>
    <xf numFmtId="184" fontId="5" fillId="0" borderId="19" xfId="2" quotePrefix="1" applyNumberFormat="1" applyFont="1" applyBorder="1" applyAlignment="1">
      <alignment vertical="center"/>
    </xf>
    <xf numFmtId="184" fontId="5" fillId="0" borderId="30" xfId="2" quotePrefix="1" applyNumberFormat="1" applyFont="1" applyBorder="1" applyAlignment="1">
      <alignment vertical="center"/>
    </xf>
    <xf numFmtId="184" fontId="5" fillId="0" borderId="10" xfId="2" quotePrefix="1" applyNumberFormat="1" applyFont="1" applyBorder="1" applyAlignment="1">
      <alignment vertical="center"/>
    </xf>
    <xf numFmtId="41" fontId="5" fillId="0" borderId="10" xfId="8" quotePrefix="1" applyNumberFormat="1" applyFont="1" applyBorder="1" applyAlignment="1">
      <alignment horizontal="right" vertical="center"/>
    </xf>
    <xf numFmtId="184" fontId="5" fillId="0" borderId="11" xfId="2" quotePrefix="1" applyNumberFormat="1" applyFont="1" applyBorder="1" applyAlignment="1">
      <alignment vertical="center"/>
    </xf>
    <xf numFmtId="0" fontId="77" fillId="0" borderId="0" xfId="2" quotePrefix="1" applyFont="1" applyBorder="1" applyAlignment="1">
      <alignment vertical="center"/>
    </xf>
    <xf numFmtId="184" fontId="22" fillId="0" borderId="0" xfId="2" quotePrefix="1" applyNumberFormat="1" applyFont="1" applyBorder="1" applyAlignment="1">
      <alignment vertical="center"/>
    </xf>
    <xf numFmtId="41" fontId="8" fillId="0" borderId="0" xfId="2" applyNumberFormat="1" applyFont="1" applyBorder="1" applyAlignment="1">
      <alignment vertical="center"/>
    </xf>
    <xf numFmtId="41" fontId="16" fillId="0" borderId="0" xfId="2" applyNumberFormat="1" applyFont="1" applyBorder="1" applyAlignment="1">
      <alignment vertical="center"/>
    </xf>
    <xf numFmtId="41" fontId="5" fillId="0" borderId="0" xfId="2" applyNumberFormat="1" applyFont="1" applyBorder="1" applyAlignment="1">
      <alignment vertical="center"/>
    </xf>
    <xf numFmtId="41" fontId="5" fillId="0" borderId="134" xfId="2" applyNumberFormat="1" applyFont="1" applyBorder="1" applyAlignment="1">
      <alignment horizontal="center" vertical="center"/>
    </xf>
    <xf numFmtId="184" fontId="5" fillId="0" borderId="12" xfId="2" quotePrefix="1" applyNumberFormat="1" applyFont="1" applyBorder="1" applyAlignment="1">
      <alignment horizontal="right" vertical="center"/>
    </xf>
    <xf numFmtId="191" fontId="5" fillId="0" borderId="12" xfId="2" quotePrefix="1" applyNumberFormat="1" applyFont="1" applyBorder="1" applyAlignment="1">
      <alignment vertical="center"/>
    </xf>
    <xf numFmtId="41" fontId="5" fillId="0" borderId="12" xfId="2" quotePrefix="1" applyNumberFormat="1" applyFont="1" applyBorder="1" applyAlignment="1">
      <alignment vertical="center"/>
    </xf>
    <xf numFmtId="41" fontId="5" fillId="0" borderId="12" xfId="2" quotePrefix="1" applyNumberFormat="1" applyFont="1" applyBorder="1" applyAlignment="1">
      <alignment horizontal="right" vertical="center"/>
    </xf>
    <xf numFmtId="41" fontId="5" fillId="0" borderId="12" xfId="19" quotePrefix="1" applyNumberFormat="1" applyFont="1" applyBorder="1" applyAlignment="1">
      <alignment horizontal="right" vertical="center"/>
    </xf>
    <xf numFmtId="184" fontId="5" fillId="0" borderId="32" xfId="2" quotePrefix="1" applyNumberFormat="1" applyFont="1" applyBorder="1" applyAlignment="1">
      <alignment vertical="center"/>
    </xf>
    <xf numFmtId="184" fontId="5" fillId="0" borderId="15" xfId="2" quotePrefix="1" applyNumberFormat="1" applyFont="1" applyBorder="1" applyAlignment="1">
      <alignment vertical="center"/>
    </xf>
    <xf numFmtId="41" fontId="5" fillId="0" borderId="15" xfId="19" quotePrefix="1" applyNumberFormat="1" applyFont="1" applyBorder="1" applyAlignment="1">
      <alignment vertical="center"/>
    </xf>
    <xf numFmtId="176" fontId="5" fillId="0" borderId="107" xfId="2" applyNumberFormat="1" applyFont="1" applyBorder="1" applyAlignment="1">
      <alignment horizontal="right" vertical="center"/>
    </xf>
    <xf numFmtId="184" fontId="8" fillId="0" borderId="0" xfId="2" applyNumberFormat="1" applyFont="1" applyBorder="1" applyAlignment="1">
      <alignment vertical="center"/>
    </xf>
    <xf numFmtId="41" fontId="5" fillId="0" borderId="18" xfId="19" quotePrefix="1" applyNumberFormat="1" applyFont="1" applyBorder="1" applyAlignment="1">
      <alignment vertical="center"/>
    </xf>
    <xf numFmtId="176" fontId="5" fillId="0" borderId="109" xfId="2" applyNumberFormat="1" applyFont="1" applyBorder="1" applyAlignment="1">
      <alignment horizontal="right" vertical="center"/>
    </xf>
    <xf numFmtId="41" fontId="5" fillId="0" borderId="12" xfId="19" quotePrefix="1" applyNumberFormat="1" applyFont="1" applyBorder="1" applyAlignment="1">
      <alignment vertical="center"/>
    </xf>
    <xf numFmtId="41" fontId="5" fillId="0" borderId="10" xfId="19" quotePrefix="1" applyNumberFormat="1" applyFont="1" applyBorder="1" applyAlignment="1">
      <alignment vertical="center"/>
    </xf>
    <xf numFmtId="176" fontId="5" fillId="0" borderId="48" xfId="2" applyNumberFormat="1" applyFont="1" applyBorder="1" applyAlignment="1">
      <alignment horizontal="right" vertical="center"/>
    </xf>
    <xf numFmtId="184" fontId="5" fillId="0" borderId="0" xfId="2" quotePrefix="1" applyNumberFormat="1" applyFont="1" applyBorder="1" applyAlignment="1">
      <alignment vertical="center"/>
    </xf>
    <xf numFmtId="41" fontId="5" fillId="0" borderId="0" xfId="2" quotePrefix="1" applyNumberFormat="1" applyFont="1" applyBorder="1" applyAlignment="1">
      <alignment vertical="center"/>
    </xf>
    <xf numFmtId="176" fontId="5" fillId="0" borderId="120" xfId="2" applyNumberFormat="1" applyFont="1" applyBorder="1" applyAlignment="1">
      <alignment horizontal="right" vertical="center"/>
    </xf>
    <xf numFmtId="176" fontId="5" fillId="0" borderId="67" xfId="2" applyNumberFormat="1" applyFont="1" applyBorder="1" applyAlignment="1">
      <alignment horizontal="right" vertical="center"/>
    </xf>
    <xf numFmtId="176" fontId="5" fillId="0" borderId="91" xfId="2" applyNumberFormat="1" applyFont="1" applyBorder="1" applyAlignment="1">
      <alignment horizontal="right" vertical="center"/>
    </xf>
    <xf numFmtId="41" fontId="5" fillId="0" borderId="67" xfId="2" applyNumberFormat="1" applyFont="1" applyBorder="1" applyAlignment="1">
      <alignment horizontal="right" vertical="center"/>
    </xf>
    <xf numFmtId="180" fontId="26" fillId="0" borderId="0" xfId="2" applyNumberFormat="1" applyFont="1" applyBorder="1" applyAlignment="1">
      <alignment vertical="center"/>
    </xf>
    <xf numFmtId="184" fontId="5" fillId="0" borderId="68" xfId="2" applyNumberFormat="1" applyFont="1" applyFill="1" applyBorder="1" applyAlignment="1">
      <alignment horizontal="right" vertical="center"/>
    </xf>
    <xf numFmtId="184" fontId="5" fillId="0" borderId="69" xfId="2" applyNumberFormat="1" applyFont="1" applyFill="1" applyBorder="1" applyAlignment="1">
      <alignment horizontal="right" vertical="center"/>
    </xf>
    <xf numFmtId="184" fontId="5" fillId="0" borderId="79" xfId="2" applyNumberFormat="1" applyFont="1" applyFill="1" applyBorder="1" applyAlignment="1">
      <alignment horizontal="right" vertical="center"/>
    </xf>
    <xf numFmtId="41" fontId="5" fillId="0" borderId="15" xfId="2" applyNumberFormat="1" applyFont="1" applyBorder="1" applyAlignment="1">
      <alignment horizontal="right" vertical="center"/>
    </xf>
    <xf numFmtId="184" fontId="5" fillId="0" borderId="31" xfId="2" applyNumberFormat="1" applyFont="1" applyFill="1" applyBorder="1" applyAlignment="1">
      <alignment horizontal="right" vertical="center"/>
    </xf>
    <xf numFmtId="184" fontId="5" fillId="0" borderId="12" xfId="2" applyNumberFormat="1" applyFont="1" applyFill="1" applyBorder="1" applyAlignment="1">
      <alignment horizontal="right" vertical="center"/>
    </xf>
    <xf numFmtId="184" fontId="5" fillId="0" borderId="89" xfId="2" applyNumberFormat="1" applyFont="1" applyFill="1" applyBorder="1" applyAlignment="1">
      <alignment horizontal="right" vertical="center"/>
    </xf>
    <xf numFmtId="176" fontId="5" fillId="0" borderId="19" xfId="2" applyNumberFormat="1" applyFont="1" applyBorder="1" applyAlignment="1">
      <alignment horizontal="right" vertical="center"/>
    </xf>
    <xf numFmtId="184" fontId="5" fillId="0" borderId="33" xfId="2" applyNumberFormat="1" applyFont="1" applyFill="1" applyBorder="1" applyAlignment="1">
      <alignment horizontal="right" vertical="center"/>
    </xf>
    <xf numFmtId="184" fontId="5" fillId="0" borderId="18" xfId="2" applyNumberFormat="1" applyFont="1" applyFill="1" applyBorder="1" applyAlignment="1">
      <alignment horizontal="right" vertical="center"/>
    </xf>
    <xf numFmtId="184" fontId="5" fillId="0" borderId="83" xfId="2" applyNumberFormat="1" applyFont="1" applyFill="1" applyBorder="1" applyAlignment="1">
      <alignment horizontal="right" vertical="center"/>
    </xf>
    <xf numFmtId="41" fontId="5" fillId="0" borderId="18" xfId="2" applyNumberFormat="1" applyFont="1" applyBorder="1" applyAlignment="1">
      <alignment horizontal="right" vertical="center"/>
    </xf>
    <xf numFmtId="184" fontId="5" fillId="0" borderId="30" xfId="2" applyNumberFormat="1" applyFont="1" applyFill="1" applyBorder="1" applyAlignment="1">
      <alignment horizontal="right" vertical="center"/>
    </xf>
    <xf numFmtId="184" fontId="5" fillId="0" borderId="10" xfId="2" applyNumberFormat="1" applyFont="1" applyFill="1" applyBorder="1" applyAlignment="1">
      <alignment horizontal="right" vertical="center"/>
    </xf>
    <xf numFmtId="184" fontId="5" fillId="0" borderId="93" xfId="2" applyNumberFormat="1" applyFont="1" applyFill="1" applyBorder="1" applyAlignment="1">
      <alignment horizontal="right" vertical="center"/>
    </xf>
    <xf numFmtId="41" fontId="5" fillId="0" borderId="10" xfId="2" applyNumberFormat="1" applyFont="1" applyBorder="1" applyAlignment="1">
      <alignment horizontal="right" vertical="center"/>
    </xf>
    <xf numFmtId="176" fontId="5" fillId="0" borderId="11" xfId="2" applyNumberFormat="1" applyFont="1" applyBorder="1" applyAlignment="1">
      <alignment horizontal="right" vertical="center"/>
    </xf>
    <xf numFmtId="0" fontId="97" fillId="0" borderId="0" xfId="2" quotePrefix="1" applyFont="1" applyBorder="1" applyAlignment="1">
      <alignment vertical="center"/>
    </xf>
    <xf numFmtId="184" fontId="77" fillId="0" borderId="0" xfId="2" applyNumberFormat="1" applyFont="1" applyFill="1" applyBorder="1" applyAlignment="1">
      <alignment horizontal="right" vertical="center"/>
    </xf>
    <xf numFmtId="0" fontId="8" fillId="0" borderId="0" xfId="2" applyFont="1" applyBorder="1" applyAlignment="1" applyProtection="1">
      <alignment vertical="center"/>
      <protection locked="0"/>
    </xf>
    <xf numFmtId="0" fontId="16" fillId="0" borderId="0" xfId="2" applyFont="1" applyFill="1" applyBorder="1" applyAlignment="1" applyProtection="1">
      <alignment vertical="center"/>
      <protection locked="0"/>
    </xf>
    <xf numFmtId="0" fontId="16" fillId="0" borderId="0" xfId="2" applyFont="1" applyBorder="1" applyAlignment="1" applyProtection="1">
      <alignment vertical="center"/>
      <protection locked="0"/>
    </xf>
    <xf numFmtId="0" fontId="17" fillId="0" borderId="0" xfId="2" applyFont="1" applyBorder="1" applyAlignment="1">
      <alignment horizontal="right" vertical="top"/>
    </xf>
    <xf numFmtId="0" fontId="5" fillId="0" borderId="60" xfId="2" applyFont="1" applyBorder="1" applyAlignment="1" applyProtection="1">
      <alignment horizontal="center" vertical="center"/>
    </xf>
    <xf numFmtId="0" fontId="5" fillId="0" borderId="60" xfId="2" applyFont="1" applyBorder="1" applyAlignment="1">
      <alignment horizontal="center" vertical="center"/>
    </xf>
    <xf numFmtId="0" fontId="5" fillId="0" borderId="61" xfId="2" applyFont="1" applyBorder="1" applyAlignment="1" applyProtection="1">
      <alignment horizontal="center" vertical="center"/>
    </xf>
    <xf numFmtId="0" fontId="21" fillId="0" borderId="0" xfId="2" applyFont="1" applyBorder="1" applyAlignment="1" applyProtection="1">
      <alignment vertical="center"/>
    </xf>
    <xf numFmtId="0" fontId="5" fillId="0" borderId="69" xfId="2" applyFont="1" applyBorder="1" applyAlignment="1" applyProtection="1">
      <alignment horizontal="center" vertical="center"/>
    </xf>
    <xf numFmtId="176" fontId="5" fillId="0" borderId="69" xfId="20" applyNumberFormat="1" applyFont="1" applyBorder="1">
      <alignment vertical="center"/>
    </xf>
    <xf numFmtId="176" fontId="5" fillId="0" borderId="15" xfId="20" applyNumberFormat="1" applyFont="1" applyBorder="1">
      <alignment vertical="center"/>
    </xf>
    <xf numFmtId="184" fontId="5" fillId="0" borderId="69" xfId="8" applyFont="1" applyBorder="1" applyAlignment="1">
      <alignment horizontal="right" vertical="center"/>
    </xf>
    <xf numFmtId="176" fontId="5" fillId="0" borderId="70" xfId="20" applyNumberFormat="1" applyFont="1" applyBorder="1">
      <alignment vertical="center"/>
    </xf>
    <xf numFmtId="176" fontId="21" fillId="0" borderId="0" xfId="2" applyNumberFormat="1" applyFont="1" applyBorder="1" applyAlignment="1" applyProtection="1">
      <alignment vertical="center"/>
    </xf>
    <xf numFmtId="0" fontId="5" fillId="7" borderId="69" xfId="2" applyFont="1" applyFill="1" applyBorder="1" applyAlignment="1" applyProtection="1">
      <alignment horizontal="center" vertical="center"/>
    </xf>
    <xf numFmtId="176" fontId="5" fillId="7" borderId="69" xfId="20" applyNumberFormat="1" applyFont="1" applyFill="1" applyBorder="1">
      <alignment vertical="center"/>
    </xf>
    <xf numFmtId="184" fontId="5" fillId="7" borderId="69" xfId="8" applyFont="1" applyFill="1" applyBorder="1" applyAlignment="1">
      <alignment horizontal="right" vertical="center"/>
    </xf>
    <xf numFmtId="176" fontId="5" fillId="7" borderId="70" xfId="20" applyNumberFormat="1" applyFont="1" applyFill="1" applyBorder="1">
      <alignment vertical="center"/>
    </xf>
    <xf numFmtId="176" fontId="99" fillId="0" borderId="0" xfId="2" applyNumberFormat="1" applyFont="1" applyBorder="1" applyAlignment="1" applyProtection="1">
      <alignment vertical="center"/>
    </xf>
    <xf numFmtId="0" fontId="99" fillId="0" borderId="0" xfId="2" applyFont="1" applyBorder="1" applyAlignment="1" applyProtection="1">
      <alignment vertical="center"/>
    </xf>
    <xf numFmtId="183" fontId="99" fillId="0" borderId="0" xfId="2" applyNumberFormat="1" applyFont="1" applyBorder="1" applyAlignment="1" applyProtection="1">
      <alignment vertical="center"/>
    </xf>
    <xf numFmtId="0" fontId="5" fillId="0" borderId="15" xfId="2" applyFont="1" applyBorder="1" applyAlignment="1" applyProtection="1">
      <alignment horizontal="center" vertical="center"/>
    </xf>
    <xf numFmtId="176" fontId="5" fillId="0" borderId="16" xfId="20" applyNumberFormat="1" applyFont="1" applyBorder="1">
      <alignment vertical="center"/>
    </xf>
    <xf numFmtId="0" fontId="5" fillId="7" borderId="64" xfId="2" applyFont="1" applyFill="1" applyBorder="1" applyAlignment="1" applyProtection="1">
      <alignment horizontal="center" vertical="center"/>
    </xf>
    <xf numFmtId="176" fontId="5" fillId="7" borderId="64" xfId="20" applyNumberFormat="1" applyFont="1" applyFill="1" applyBorder="1">
      <alignment vertical="center"/>
    </xf>
    <xf numFmtId="184" fontId="5" fillId="7" borderId="64" xfId="8" applyFont="1" applyFill="1" applyBorder="1" applyAlignment="1">
      <alignment horizontal="right" vertical="center"/>
    </xf>
    <xf numFmtId="176" fontId="5" fillId="7" borderId="65" xfId="20" applyNumberFormat="1" applyFont="1" applyFill="1" applyBorder="1">
      <alignment vertical="center"/>
    </xf>
    <xf numFmtId="0" fontId="5" fillId="0" borderId="105" xfId="2" applyFont="1" applyBorder="1" applyAlignment="1">
      <alignment horizontal="right" vertical="top"/>
    </xf>
    <xf numFmtId="2" fontId="5" fillId="0" borderId="135" xfId="2" quotePrefix="1" applyNumberFormat="1" applyFont="1" applyBorder="1" applyAlignment="1">
      <alignment horizontal="center" vertical="center"/>
    </xf>
    <xf numFmtId="2" fontId="5" fillId="0" borderId="134" xfId="2" quotePrefix="1" applyNumberFormat="1" applyFont="1" applyBorder="1" applyAlignment="1">
      <alignment horizontal="center" vertical="center"/>
    </xf>
    <xf numFmtId="2" fontId="5" fillId="0" borderId="76" xfId="2" quotePrefix="1" applyNumberFormat="1" applyFont="1" applyBorder="1" applyAlignment="1">
      <alignment horizontal="center" vertical="center"/>
    </xf>
    <xf numFmtId="2" fontId="5" fillId="0" borderId="76" xfId="2" applyNumberFormat="1" applyFont="1" applyBorder="1" applyAlignment="1">
      <alignment horizontal="center" vertical="center"/>
    </xf>
    <xf numFmtId="2" fontId="5" fillId="0" borderId="134" xfId="2" applyNumberFormat="1" applyFont="1" applyBorder="1" applyAlignment="1">
      <alignment horizontal="center" vertical="center"/>
    </xf>
    <xf numFmtId="2" fontId="5" fillId="0" borderId="95" xfId="2" quotePrefix="1" applyNumberFormat="1" applyFont="1" applyBorder="1" applyAlignment="1">
      <alignment horizontal="center" vertical="center"/>
    </xf>
    <xf numFmtId="191" fontId="5" fillId="0" borderId="78" xfId="2" applyNumberFormat="1" applyFont="1" applyFill="1" applyBorder="1" applyAlignment="1">
      <alignment horizontal="right" vertical="center"/>
    </xf>
    <xf numFmtId="191" fontId="5" fillId="0" borderId="60" xfId="2" applyNumberFormat="1" applyFont="1" applyFill="1" applyBorder="1" applyAlignment="1">
      <alignment horizontal="right" vertical="center"/>
    </xf>
    <xf numFmtId="191" fontId="5" fillId="0" borderId="73" xfId="2" applyNumberFormat="1" applyFont="1" applyFill="1" applyBorder="1" applyAlignment="1">
      <alignment horizontal="right" vertical="center"/>
    </xf>
    <xf numFmtId="0" fontId="99" fillId="0" borderId="0" xfId="2" applyFont="1" applyBorder="1" applyAlignment="1">
      <alignment vertical="center"/>
    </xf>
    <xf numFmtId="191" fontId="5" fillId="0" borderId="79" xfId="2" applyNumberFormat="1" applyFont="1" applyFill="1" applyBorder="1" applyAlignment="1">
      <alignment horizontal="right" vertical="center"/>
    </xf>
    <xf numFmtId="191" fontId="5" fillId="0" borderId="69" xfId="2" applyNumberFormat="1" applyFont="1" applyFill="1" applyBorder="1" applyAlignment="1">
      <alignment horizontal="right" vertical="center"/>
    </xf>
    <xf numFmtId="191" fontId="5" fillId="0" borderId="80" xfId="2" applyNumberFormat="1" applyFont="1" applyFill="1" applyBorder="1" applyAlignment="1">
      <alignment horizontal="right" vertical="center"/>
    </xf>
    <xf numFmtId="191" fontId="5" fillId="0" borderId="81" xfId="2" applyNumberFormat="1" applyFont="1" applyFill="1" applyBorder="1" applyAlignment="1">
      <alignment horizontal="right" vertical="center"/>
    </xf>
    <xf numFmtId="191" fontId="5" fillId="0" borderId="64" xfId="2" applyNumberFormat="1" applyFont="1" applyFill="1" applyBorder="1" applyAlignment="1">
      <alignment horizontal="right" vertical="center"/>
    </xf>
    <xf numFmtId="191" fontId="5" fillId="0" borderId="75" xfId="2" applyNumberFormat="1" applyFont="1" applyFill="1" applyBorder="1" applyAlignment="1">
      <alignment horizontal="right" vertical="center"/>
    </xf>
    <xf numFmtId="0" fontId="5" fillId="0" borderId="31" xfId="2" applyFont="1" applyBorder="1" applyAlignment="1" applyProtection="1">
      <alignment horizontal="center" vertical="center"/>
    </xf>
    <xf numFmtId="0" fontId="5" fillId="0" borderId="107" xfId="2" applyFont="1" applyBorder="1" applyAlignment="1" applyProtection="1">
      <alignment horizontal="center" vertical="center"/>
    </xf>
    <xf numFmtId="191" fontId="5" fillId="0" borderId="91" xfId="2" applyNumberFormat="1" applyFont="1" applyFill="1" applyBorder="1" applyAlignment="1">
      <alignment horizontal="right" vertical="center"/>
    </xf>
    <xf numFmtId="191" fontId="5" fillId="0" borderId="107" xfId="2" applyNumberFormat="1" applyFont="1" applyFill="1" applyBorder="1" applyAlignment="1">
      <alignment horizontal="right" vertical="center"/>
    </xf>
    <xf numFmtId="0" fontId="5" fillId="0" borderId="80" xfId="2" applyFont="1" applyBorder="1" applyAlignment="1" applyProtection="1">
      <alignment horizontal="center" vertical="center"/>
    </xf>
    <xf numFmtId="0" fontId="5" fillId="0" borderId="30" xfId="2" applyFont="1" applyBorder="1" applyAlignment="1" applyProtection="1">
      <alignment horizontal="center" vertical="center"/>
    </xf>
    <xf numFmtId="191" fontId="5" fillId="0" borderId="135" xfId="2" applyNumberFormat="1" applyFont="1" applyFill="1" applyBorder="1" applyAlignment="1">
      <alignment horizontal="right" vertical="center"/>
    </xf>
    <xf numFmtId="191" fontId="5" fillId="0" borderId="134" xfId="2" applyNumberFormat="1" applyFont="1" applyFill="1" applyBorder="1" applyAlignment="1">
      <alignment horizontal="right" vertical="center"/>
    </xf>
    <xf numFmtId="191" fontId="5" fillId="0" borderId="95" xfId="2" applyNumberFormat="1" applyFont="1" applyFill="1" applyBorder="1" applyAlignment="1">
      <alignment horizontal="right" vertical="center"/>
    </xf>
    <xf numFmtId="191" fontId="8" fillId="0" borderId="0" xfId="2" applyNumberFormat="1" applyFont="1" applyBorder="1" applyAlignment="1">
      <alignment vertical="center"/>
    </xf>
    <xf numFmtId="0" fontId="16" fillId="0" borderId="0" xfId="2" quotePrefix="1" applyFont="1" applyBorder="1" applyAlignment="1">
      <alignment vertical="center"/>
    </xf>
    <xf numFmtId="0" fontId="5" fillId="0" borderId="133" xfId="2" applyFont="1" applyBorder="1" applyAlignment="1" applyProtection="1">
      <alignment horizontal="center" vertical="center"/>
    </xf>
    <xf numFmtId="0" fontId="5" fillId="0" borderId="134" xfId="2" applyFont="1" applyBorder="1" applyAlignment="1" applyProtection="1">
      <alignment horizontal="center" vertical="center"/>
    </xf>
    <xf numFmtId="0" fontId="5" fillId="0" borderId="166" xfId="2" applyFont="1" applyBorder="1" applyAlignment="1" applyProtection="1">
      <alignment horizontal="center" vertical="center"/>
    </xf>
    <xf numFmtId="0" fontId="5" fillId="0" borderId="27" xfId="2" applyFont="1" applyBorder="1" applyAlignment="1" applyProtection="1">
      <alignment horizontal="center" vertical="center"/>
    </xf>
    <xf numFmtId="0" fontId="5" fillId="0" borderId="41" xfId="2" applyFont="1" applyBorder="1" applyAlignment="1" applyProtection="1">
      <alignment horizontal="center" vertical="center"/>
    </xf>
    <xf numFmtId="0" fontId="5" fillId="0" borderId="113" xfId="2" applyFont="1" applyBorder="1" applyAlignment="1" applyProtection="1">
      <alignment horizontal="center" vertical="center"/>
    </xf>
    <xf numFmtId="0" fontId="5" fillId="0" borderId="29" xfId="2" applyFont="1" applyBorder="1" applyAlignment="1" applyProtection="1">
      <alignment horizontal="center" vertical="center"/>
    </xf>
    <xf numFmtId="176" fontId="5" fillId="0" borderId="59" xfId="2" applyNumberFormat="1" applyFont="1" applyFill="1" applyBorder="1" applyAlignment="1" applyProtection="1">
      <alignment horizontal="right" vertical="center"/>
    </xf>
    <xf numFmtId="176" fontId="5" fillId="0" borderId="27" xfId="2" applyNumberFormat="1" applyFont="1" applyFill="1" applyBorder="1" applyAlignment="1" applyProtection="1">
      <alignment horizontal="right" vertical="center"/>
    </xf>
    <xf numFmtId="176" fontId="5" fillId="0" borderId="29" xfId="2" applyNumberFormat="1" applyFont="1" applyFill="1" applyBorder="1" applyAlignment="1" applyProtection="1">
      <alignment horizontal="right" vertical="center"/>
    </xf>
    <xf numFmtId="176" fontId="5" fillId="0" borderId="33" xfId="2" applyNumberFormat="1" applyFont="1" applyFill="1" applyBorder="1" applyAlignment="1" applyProtection="1">
      <alignment horizontal="right" vertical="center"/>
    </xf>
    <xf numFmtId="176" fontId="5" fillId="0" borderId="18" xfId="2" applyNumberFormat="1" applyFont="1" applyFill="1" applyBorder="1" applyAlignment="1" applyProtection="1">
      <alignment horizontal="right" vertical="center"/>
    </xf>
    <xf numFmtId="176" fontId="5" fillId="0" borderId="19" xfId="2" applyNumberFormat="1" applyFont="1" applyFill="1" applyBorder="1" applyAlignment="1" applyProtection="1">
      <alignment horizontal="right" vertical="center"/>
    </xf>
    <xf numFmtId="0" fontId="17" fillId="0" borderId="0" xfId="2" applyFont="1" applyBorder="1" applyAlignment="1" applyProtection="1">
      <alignment vertical="center"/>
    </xf>
    <xf numFmtId="176" fontId="5" fillId="0" borderId="68" xfId="2" applyNumberFormat="1" applyFont="1" applyFill="1" applyBorder="1" applyAlignment="1" applyProtection="1">
      <alignment horizontal="right" vertical="center"/>
    </xf>
    <xf numFmtId="176" fontId="5" fillId="0" borderId="69" xfId="2" applyNumberFormat="1" applyFont="1" applyFill="1" applyBorder="1" applyAlignment="1" applyProtection="1">
      <alignment horizontal="right" vertical="center"/>
    </xf>
    <xf numFmtId="176" fontId="5" fillId="0" borderId="70" xfId="2" applyNumberFormat="1" applyFont="1" applyFill="1" applyBorder="1" applyAlignment="1" applyProtection="1">
      <alignment horizontal="right" vertical="center"/>
    </xf>
    <xf numFmtId="176" fontId="5" fillId="0" borderId="63" xfId="2" applyNumberFormat="1" applyFont="1" applyFill="1" applyBorder="1" applyAlignment="1" applyProtection="1">
      <alignment horizontal="right" vertical="center"/>
    </xf>
    <xf numFmtId="176" fontId="5" fillId="0" borderId="64" xfId="2" applyNumberFormat="1" applyFont="1" applyFill="1" applyBorder="1" applyAlignment="1" applyProtection="1">
      <alignment horizontal="right" vertical="center"/>
    </xf>
    <xf numFmtId="176" fontId="5" fillId="0" borderId="65" xfId="2" applyNumberFormat="1" applyFont="1" applyFill="1" applyBorder="1" applyAlignment="1" applyProtection="1">
      <alignment horizontal="right" vertical="center"/>
    </xf>
    <xf numFmtId="176" fontId="5" fillId="0" borderId="32" xfId="2" applyNumberFormat="1" applyFont="1" applyFill="1" applyBorder="1" applyAlignment="1" applyProtection="1">
      <alignment horizontal="right" vertical="center"/>
    </xf>
    <xf numFmtId="176" fontId="5" fillId="0" borderId="15" xfId="2" applyNumberFormat="1" applyFont="1" applyFill="1" applyBorder="1" applyAlignment="1" applyProtection="1">
      <alignment horizontal="right" vertical="center"/>
    </xf>
    <xf numFmtId="176" fontId="5" fillId="0" borderId="16" xfId="2" applyNumberFormat="1" applyFont="1" applyFill="1" applyBorder="1" applyAlignment="1" applyProtection="1">
      <alignment horizontal="right" vertical="center"/>
    </xf>
    <xf numFmtId="0" fontId="5" fillId="0" borderId="0" xfId="2" applyFont="1" applyBorder="1" applyAlignment="1" applyProtection="1">
      <alignment vertical="center"/>
    </xf>
    <xf numFmtId="176" fontId="5" fillId="0" borderId="133" xfId="2" applyNumberFormat="1" applyFont="1" applyFill="1" applyBorder="1" applyAlignment="1" applyProtection="1">
      <alignment horizontal="right" vertical="center"/>
    </xf>
    <xf numFmtId="176" fontId="5" fillId="0" borderId="134" xfId="2" applyNumberFormat="1" applyFont="1" applyFill="1" applyBorder="1" applyAlignment="1" applyProtection="1">
      <alignment horizontal="right" vertical="center"/>
    </xf>
    <xf numFmtId="176" fontId="5" fillId="0" borderId="10" xfId="2" applyNumberFormat="1" applyFont="1" applyFill="1" applyBorder="1" applyAlignment="1" applyProtection="1">
      <alignment horizontal="right" vertical="center"/>
    </xf>
    <xf numFmtId="176" fontId="5" fillId="0" borderId="34" xfId="2" applyNumberFormat="1" applyFont="1" applyFill="1" applyBorder="1" applyAlignment="1" applyProtection="1">
      <alignment horizontal="right" vertical="center"/>
    </xf>
    <xf numFmtId="0" fontId="15" fillId="0" borderId="0" xfId="2" applyFont="1" applyBorder="1" applyAlignment="1" applyProtection="1">
      <alignment vertical="center"/>
      <protection locked="0"/>
    </xf>
    <xf numFmtId="191" fontId="18" fillId="0" borderId="105" xfId="2" applyNumberFormat="1" applyFont="1" applyFill="1" applyBorder="1" applyAlignment="1">
      <alignment horizontal="right" vertical="center"/>
    </xf>
    <xf numFmtId="0" fontId="5" fillId="0" borderId="105" xfId="2" applyFont="1" applyBorder="1" applyAlignment="1">
      <alignment horizontal="right" vertical="center"/>
    </xf>
    <xf numFmtId="0" fontId="5" fillId="0" borderId="97" xfId="2" applyFont="1" applyBorder="1" applyAlignment="1" applyProtection="1">
      <alignment horizontal="center" vertical="center"/>
    </xf>
    <xf numFmtId="191" fontId="5" fillId="0" borderId="59" xfId="2" applyNumberFormat="1" applyFont="1" applyFill="1" applyBorder="1" applyAlignment="1">
      <alignment horizontal="right" vertical="center"/>
    </xf>
    <xf numFmtId="191" fontId="5" fillId="0" borderId="44" xfId="2" applyNumberFormat="1" applyFont="1" applyFill="1" applyBorder="1" applyAlignment="1">
      <alignment horizontal="right" vertical="center"/>
    </xf>
    <xf numFmtId="191" fontId="5" fillId="0" borderId="41" xfId="2" applyNumberFormat="1" applyFont="1" applyFill="1" applyBorder="1" applyAlignment="1">
      <alignment horizontal="right" vertical="center"/>
    </xf>
    <xf numFmtId="191" fontId="5" fillId="0" borderId="61" xfId="2" applyNumberFormat="1" applyFont="1" applyFill="1" applyBorder="1" applyAlignment="1">
      <alignment horizontal="right" vertical="center"/>
    </xf>
    <xf numFmtId="191" fontId="18" fillId="0" borderId="0" xfId="2" applyNumberFormat="1" applyFont="1" applyBorder="1" applyAlignment="1">
      <alignment vertical="center"/>
    </xf>
    <xf numFmtId="191" fontId="99" fillId="0" borderId="0" xfId="2" applyNumberFormat="1" applyFont="1" applyBorder="1" applyAlignment="1">
      <alignment vertical="center"/>
    </xf>
    <xf numFmtId="191" fontId="5" fillId="0" borderId="33" xfId="2" applyNumberFormat="1" applyFont="1" applyFill="1" applyBorder="1" applyAlignment="1">
      <alignment horizontal="right" vertical="center"/>
    </xf>
    <xf numFmtId="191" fontId="5" fillId="0" borderId="18" xfId="2" applyNumberFormat="1" applyFont="1" applyFill="1" applyBorder="1" applyAlignment="1">
      <alignment horizontal="right" vertical="center"/>
    </xf>
    <xf numFmtId="191" fontId="5" fillId="0" borderId="83" xfId="2" applyNumberFormat="1" applyFont="1" applyFill="1" applyBorder="1" applyAlignment="1">
      <alignment horizontal="right" vertical="center"/>
    </xf>
    <xf numFmtId="191" fontId="5" fillId="0" borderId="19" xfId="2" applyNumberFormat="1" applyFont="1" applyFill="1" applyBorder="1" applyAlignment="1">
      <alignment horizontal="right" vertical="center"/>
    </xf>
    <xf numFmtId="191" fontId="5" fillId="0" borderId="63" xfId="2" applyNumberFormat="1" applyFont="1" applyFill="1" applyBorder="1" applyAlignment="1">
      <alignment horizontal="right" vertical="center"/>
    </xf>
    <xf numFmtId="191" fontId="5" fillId="0" borderId="65" xfId="2" applyNumberFormat="1" applyFont="1" applyFill="1" applyBorder="1" applyAlignment="1">
      <alignment horizontal="right" vertical="center"/>
    </xf>
    <xf numFmtId="191" fontId="5" fillId="0" borderId="16" xfId="2" applyNumberFormat="1" applyFont="1" applyFill="1" applyBorder="1" applyAlignment="1">
      <alignment horizontal="right" vertical="center"/>
    </xf>
    <xf numFmtId="191" fontId="5" fillId="0" borderId="68" xfId="2" applyNumberFormat="1" applyFont="1" applyFill="1" applyBorder="1" applyAlignment="1">
      <alignment horizontal="right" vertical="center"/>
    </xf>
    <xf numFmtId="191" fontId="5" fillId="0" borderId="70" xfId="2" applyNumberFormat="1" applyFont="1" applyFill="1" applyBorder="1" applyAlignment="1">
      <alignment horizontal="right" vertical="center"/>
    </xf>
    <xf numFmtId="191" fontId="5" fillId="0" borderId="71" xfId="2" applyNumberFormat="1" applyFont="1" applyFill="1" applyBorder="1" applyAlignment="1">
      <alignment horizontal="right" vertical="center"/>
    </xf>
    <xf numFmtId="191" fontId="5" fillId="0" borderId="133" xfId="2" applyNumberFormat="1" applyFont="1" applyFill="1" applyBorder="1" applyAlignment="1">
      <alignment horizontal="right" vertical="center"/>
    </xf>
    <xf numFmtId="176" fontId="5" fillId="0" borderId="134" xfId="2" applyNumberFormat="1" applyFont="1" applyFill="1" applyBorder="1" applyAlignment="1">
      <alignment horizontal="right" vertical="center"/>
    </xf>
    <xf numFmtId="191" fontId="5" fillId="0" borderId="34" xfId="2" applyNumberFormat="1" applyFont="1" applyFill="1" applyBorder="1" applyAlignment="1">
      <alignment horizontal="right" vertical="center"/>
    </xf>
    <xf numFmtId="0" fontId="18" fillId="0" borderId="0" xfId="2" applyFont="1" applyBorder="1" applyAlignment="1">
      <alignment vertical="center"/>
    </xf>
    <xf numFmtId="191" fontId="5" fillId="0" borderId="0" xfId="2" applyNumberFormat="1" applyFont="1" applyBorder="1" applyAlignment="1">
      <alignment vertical="center"/>
    </xf>
    <xf numFmtId="191" fontId="17" fillId="0" borderId="0" xfId="2" applyNumberFormat="1" applyFont="1" applyBorder="1" applyAlignment="1">
      <alignment vertical="center"/>
    </xf>
    <xf numFmtId="191" fontId="21" fillId="0" borderId="0" xfId="2" applyNumberFormat="1" applyFont="1" applyAlignment="1">
      <alignment horizontal="right" vertical="center"/>
    </xf>
    <xf numFmtId="0" fontId="16" fillId="0" borderId="0" xfId="2" applyFont="1" applyFill="1" applyBorder="1" applyAlignment="1">
      <alignment vertical="center"/>
    </xf>
    <xf numFmtId="191" fontId="16" fillId="0" borderId="0" xfId="2" applyNumberFormat="1" applyFont="1" applyAlignment="1">
      <alignment horizontal="right" vertical="center"/>
    </xf>
    <xf numFmtId="0" fontId="5" fillId="0" borderId="0" xfId="2" applyFont="1" applyFill="1" applyAlignment="1">
      <alignment horizontal="right" vertical="center"/>
    </xf>
    <xf numFmtId="207" fontId="21" fillId="0" borderId="0" xfId="2" applyNumberFormat="1" applyFont="1" applyAlignment="1">
      <alignment vertical="center"/>
    </xf>
    <xf numFmtId="41" fontId="5" fillId="0" borderId="27" xfId="6" applyFont="1" applyFill="1" applyBorder="1" applyAlignment="1">
      <alignment horizontal="center" wrapText="1"/>
    </xf>
    <xf numFmtId="41" fontId="5" fillId="0" borderId="27" xfId="6" applyFont="1" applyFill="1" applyBorder="1" applyAlignment="1">
      <alignment horizontal="center"/>
    </xf>
    <xf numFmtId="41" fontId="5" fillId="0" borderId="10" xfId="6" applyFont="1" applyFill="1" applyBorder="1" applyAlignment="1">
      <alignment horizontal="center" vertical="top" wrapText="1"/>
    </xf>
    <xf numFmtId="41" fontId="5" fillId="0" borderId="10" xfId="6" applyFont="1" applyFill="1" applyBorder="1" applyAlignment="1">
      <alignment horizontal="center" vertical="top"/>
    </xf>
    <xf numFmtId="0" fontId="5" fillId="0" borderId="85" xfId="6" quotePrefix="1" applyNumberFormat="1" applyFont="1" applyBorder="1" applyAlignment="1">
      <alignment horizontal="center" vertical="center"/>
    </xf>
    <xf numFmtId="41" fontId="5" fillId="0" borderId="12" xfId="6" applyFont="1" applyFill="1" applyBorder="1" applyAlignment="1">
      <alignment vertical="center"/>
    </xf>
    <xf numFmtId="20" fontId="5" fillId="0" borderId="12" xfId="6" applyNumberFormat="1" applyFont="1" applyFill="1" applyBorder="1" applyAlignment="1">
      <alignment vertical="center"/>
    </xf>
    <xf numFmtId="177" fontId="5" fillId="0" borderId="12" xfId="6" applyNumberFormat="1" applyFont="1" applyFill="1" applyBorder="1" applyAlignment="1">
      <alignment vertical="center"/>
    </xf>
    <xf numFmtId="192" fontId="18" fillId="0" borderId="0" xfId="2" quotePrefix="1" applyNumberFormat="1" applyFont="1" applyFill="1" applyBorder="1" applyAlignment="1">
      <alignment horizontal="right" vertical="center"/>
    </xf>
    <xf numFmtId="192" fontId="17" fillId="0" borderId="0" xfId="2" applyNumberFormat="1" applyFont="1" applyAlignment="1">
      <alignment vertical="center"/>
    </xf>
    <xf numFmtId="191" fontId="17" fillId="0" borderId="0" xfId="2" applyNumberFormat="1" applyFont="1" applyAlignment="1">
      <alignment vertical="center"/>
    </xf>
    <xf numFmtId="191" fontId="17" fillId="0" borderId="0" xfId="2" applyNumberFormat="1" applyFont="1" applyAlignment="1">
      <alignment horizontal="right" vertical="center"/>
    </xf>
    <xf numFmtId="179" fontId="5" fillId="0" borderId="12" xfId="6" applyNumberFormat="1" applyFont="1" applyFill="1" applyBorder="1" applyAlignment="1">
      <alignment vertical="center"/>
    </xf>
    <xf numFmtId="179" fontId="5" fillId="0" borderId="13" xfId="6" applyNumberFormat="1" applyFont="1" applyFill="1" applyBorder="1" applyAlignment="1">
      <alignment vertical="center"/>
    </xf>
    <xf numFmtId="20" fontId="5" fillId="0" borderId="12" xfId="6" applyNumberFormat="1" applyFont="1" applyBorder="1" applyAlignment="1">
      <alignment vertical="center"/>
    </xf>
    <xf numFmtId="41" fontId="5" fillId="0" borderId="12" xfId="6" applyNumberFormat="1" applyFont="1" applyBorder="1" applyAlignment="1">
      <alignment vertical="center"/>
    </xf>
    <xf numFmtId="189" fontId="18" fillId="0" borderId="0" xfId="2" quotePrefix="1" applyNumberFormat="1" applyFont="1" applyFill="1" applyBorder="1" applyAlignment="1">
      <alignment horizontal="right" vertical="center"/>
    </xf>
    <xf numFmtId="192" fontId="17" fillId="0" borderId="0" xfId="2" applyNumberFormat="1" applyFont="1" applyFill="1" applyAlignment="1">
      <alignment vertical="center"/>
    </xf>
    <xf numFmtId="186" fontId="17" fillId="0" borderId="0" xfId="2" applyNumberFormat="1" applyFont="1" applyFill="1" applyAlignment="1">
      <alignment vertical="center"/>
    </xf>
    <xf numFmtId="191" fontId="17" fillId="0" borderId="0" xfId="2" applyNumberFormat="1" applyFont="1" applyFill="1" applyAlignment="1">
      <alignment horizontal="right" vertical="center"/>
    </xf>
    <xf numFmtId="192" fontId="5" fillId="0" borderId="0" xfId="2" applyNumberFormat="1" applyFont="1" applyFill="1" applyBorder="1" applyAlignment="1">
      <alignment vertical="center"/>
    </xf>
    <xf numFmtId="181" fontId="5" fillId="0" borderId="85" xfId="2" applyNumberFormat="1" applyFont="1" applyBorder="1" applyAlignment="1">
      <alignment horizontal="center" vertical="center"/>
    </xf>
    <xf numFmtId="41" fontId="5" fillId="0" borderId="82" xfId="6" applyFont="1" applyBorder="1" applyAlignment="1">
      <alignment vertical="center"/>
    </xf>
    <xf numFmtId="192" fontId="26" fillId="0" borderId="0" xfId="2" applyNumberFormat="1" applyFont="1"/>
    <xf numFmtId="41" fontId="5" fillId="0" borderId="15" xfId="6" applyFont="1" applyBorder="1" applyAlignment="1">
      <alignment vertical="center"/>
    </xf>
    <xf numFmtId="41" fontId="5" fillId="0" borderId="15" xfId="6" applyFont="1" applyBorder="1" applyAlignment="1">
      <alignment horizontal="center" vertical="center"/>
    </xf>
    <xf numFmtId="20" fontId="5" fillId="0" borderId="15" xfId="6" applyNumberFormat="1" applyFont="1" applyBorder="1" applyAlignment="1">
      <alignment vertical="center"/>
    </xf>
    <xf numFmtId="189" fontId="5" fillId="0" borderId="15" xfId="6" applyNumberFormat="1" applyFont="1" applyBorder="1" applyAlignment="1">
      <alignment vertical="center"/>
    </xf>
    <xf numFmtId="184" fontId="5" fillId="0" borderId="69" xfId="8" applyFont="1" applyBorder="1" applyAlignment="1">
      <alignment vertical="center"/>
    </xf>
    <xf numFmtId="181" fontId="5" fillId="0" borderId="69" xfId="2" applyNumberFormat="1" applyFont="1" applyBorder="1" applyAlignment="1">
      <alignment horizontal="center" vertical="center"/>
    </xf>
    <xf numFmtId="188" fontId="5" fillId="0" borderId="69" xfId="2" applyNumberFormat="1" applyFont="1" applyBorder="1" applyAlignment="1">
      <alignment vertical="center"/>
    </xf>
    <xf numFmtId="208" fontId="5" fillId="0" borderId="69" xfId="8" applyNumberFormat="1" applyFont="1" applyBorder="1" applyAlignment="1">
      <alignment vertical="center"/>
    </xf>
    <xf numFmtId="179" fontId="5" fillId="0" borderId="70" xfId="6" applyNumberFormat="1" applyFont="1" applyBorder="1" applyAlignment="1">
      <alignment vertical="center"/>
    </xf>
    <xf numFmtId="181" fontId="5" fillId="0" borderId="85" xfId="2" applyNumberFormat="1" applyFont="1" applyBorder="1" applyAlignment="1">
      <alignment vertical="center"/>
    </xf>
    <xf numFmtId="41" fontId="5" fillId="0" borderId="12" xfId="6" quotePrefix="1" applyFont="1" applyFill="1" applyBorder="1" applyAlignment="1">
      <alignment horizontal="center" vertical="center"/>
    </xf>
    <xf numFmtId="0" fontId="26" fillId="0" borderId="0" xfId="2" applyFont="1" applyBorder="1"/>
    <xf numFmtId="192" fontId="26" fillId="0" borderId="0" xfId="2" applyNumberFormat="1" applyFont="1" applyBorder="1"/>
    <xf numFmtId="184" fontId="22" fillId="0" borderId="71" xfId="8" applyFont="1" applyBorder="1" applyAlignment="1">
      <alignment vertical="center"/>
    </xf>
    <xf numFmtId="184" fontId="22" fillId="0" borderId="71" xfId="8" applyFont="1" applyBorder="1" applyAlignment="1">
      <alignment horizontal="center" vertical="center"/>
    </xf>
    <xf numFmtId="188" fontId="22" fillId="0" borderId="71" xfId="8" applyNumberFormat="1" applyFont="1" applyBorder="1" applyAlignment="1">
      <alignment vertical="center"/>
    </xf>
    <xf numFmtId="208" fontId="22" fillId="0" borderId="71" xfId="8" applyNumberFormat="1" applyFont="1" applyBorder="1" applyAlignment="1">
      <alignment vertical="center"/>
    </xf>
    <xf numFmtId="181" fontId="22" fillId="0" borderId="18" xfId="2" applyNumberFormat="1" applyFont="1" applyBorder="1" applyAlignment="1">
      <alignment horizontal="center" vertical="center"/>
    </xf>
    <xf numFmtId="188" fontId="22" fillId="0" borderId="18" xfId="2" applyNumberFormat="1" applyFont="1" applyBorder="1" applyAlignment="1">
      <alignment vertical="center"/>
    </xf>
    <xf numFmtId="196" fontId="22" fillId="0" borderId="18" xfId="2" applyNumberFormat="1" applyFont="1" applyBorder="1" applyAlignment="1">
      <alignment vertical="center"/>
    </xf>
    <xf numFmtId="181" fontId="22" fillId="0" borderId="12" xfId="2" applyNumberFormat="1" applyFont="1" applyBorder="1" applyAlignment="1">
      <alignment horizontal="center" vertical="center"/>
    </xf>
    <xf numFmtId="188" fontId="22" fillId="0" borderId="12" xfId="2" applyNumberFormat="1" applyFont="1" applyBorder="1" applyAlignment="1">
      <alignment vertical="center"/>
    </xf>
    <xf numFmtId="196" fontId="22" fillId="0" borderId="12" xfId="2" applyNumberFormat="1" applyFont="1" applyBorder="1" applyAlignment="1">
      <alignment vertical="center"/>
    </xf>
    <xf numFmtId="41" fontId="22" fillId="0" borderId="10" xfId="2" applyNumberFormat="1" applyFont="1" applyBorder="1" applyAlignment="1">
      <alignment horizontal="center" vertical="center"/>
    </xf>
    <xf numFmtId="188" fontId="22" fillId="0" borderId="10" xfId="2" applyNumberFormat="1" applyFont="1" applyBorder="1" applyAlignment="1">
      <alignment vertical="center"/>
    </xf>
    <xf numFmtId="179" fontId="22" fillId="0" borderId="10" xfId="2" applyNumberFormat="1" applyFont="1" applyBorder="1" applyAlignment="1">
      <alignment vertical="center"/>
    </xf>
    <xf numFmtId="41" fontId="5" fillId="0" borderId="0" xfId="6" applyFont="1" applyBorder="1" applyAlignment="1">
      <alignment vertical="center"/>
    </xf>
    <xf numFmtId="41" fontId="5" fillId="0" borderId="0" xfId="6" applyFont="1" applyFill="1" applyBorder="1" applyAlignment="1">
      <alignment vertical="center"/>
    </xf>
    <xf numFmtId="192" fontId="21" fillId="0" borderId="0" xfId="2" quotePrefix="1" applyNumberFormat="1" applyFont="1" applyFill="1" applyBorder="1" applyAlignment="1">
      <alignment horizontal="right" vertical="center"/>
    </xf>
    <xf numFmtId="41" fontId="20" fillId="0" borderId="0" xfId="6" applyFont="1" applyBorder="1" applyAlignment="1">
      <alignment vertical="center"/>
    </xf>
    <xf numFmtId="209" fontId="17" fillId="0" borderId="0" xfId="2" applyNumberFormat="1" applyFont="1" applyAlignment="1">
      <alignment vertical="center"/>
    </xf>
    <xf numFmtId="184" fontId="8" fillId="0" borderId="0" xfId="8" applyFont="1" applyAlignment="1">
      <alignment vertical="center"/>
    </xf>
    <xf numFmtId="190" fontId="8" fillId="0" borderId="0" xfId="2" applyNumberFormat="1" applyFont="1" applyAlignment="1">
      <alignment vertical="center"/>
    </xf>
    <xf numFmtId="41" fontId="5" fillId="0" borderId="0" xfId="6" applyFont="1" applyBorder="1"/>
    <xf numFmtId="20" fontId="5" fillId="0" borderId="0" xfId="6" applyNumberFormat="1" applyFont="1" applyBorder="1"/>
    <xf numFmtId="41" fontId="5" fillId="0" borderId="0" xfId="6" applyFont="1" applyFill="1" applyBorder="1"/>
    <xf numFmtId="179" fontId="5" fillId="0" borderId="0" xfId="6" applyNumberFormat="1" applyFont="1" applyFill="1" applyBorder="1"/>
    <xf numFmtId="0" fontId="17" fillId="0" borderId="0" xfId="2" applyFont="1" applyFill="1" applyBorder="1" applyAlignment="1">
      <alignment horizontal="center"/>
    </xf>
    <xf numFmtId="211" fontId="17" fillId="0" borderId="0" xfId="2" applyNumberFormat="1" applyFont="1" applyFill="1" applyBorder="1" applyAlignment="1">
      <alignment horizontal="center"/>
    </xf>
    <xf numFmtId="0" fontId="100" fillId="0" borderId="0" xfId="2" applyFont="1" applyAlignment="1">
      <alignment vertical="center"/>
    </xf>
    <xf numFmtId="184" fontId="100" fillId="0" borderId="0" xfId="8" applyFont="1" applyAlignment="1">
      <alignment vertical="center"/>
    </xf>
    <xf numFmtId="190" fontId="100" fillId="0" borderId="0" xfId="2" applyNumberFormat="1" applyFont="1" applyAlignment="1">
      <alignment vertical="center"/>
    </xf>
    <xf numFmtId="0" fontId="100" fillId="16" borderId="0" xfId="2" applyFont="1" applyFill="1" applyAlignment="1">
      <alignment vertical="center"/>
    </xf>
    <xf numFmtId="184" fontId="100" fillId="16" borderId="0" xfId="8" applyFont="1" applyFill="1" applyAlignment="1">
      <alignment vertical="center"/>
    </xf>
    <xf numFmtId="190" fontId="100" fillId="16" borderId="0" xfId="2" applyNumberFormat="1" applyFont="1" applyFill="1" applyAlignment="1">
      <alignment vertical="center"/>
    </xf>
    <xf numFmtId="0" fontId="21" fillId="0" borderId="0" xfId="2" applyFont="1" applyFill="1" applyBorder="1" applyAlignment="1">
      <alignment horizontal="center" vertical="top"/>
    </xf>
    <xf numFmtId="41" fontId="29" fillId="0" borderId="0" xfId="6" applyFont="1" applyBorder="1"/>
    <xf numFmtId="20" fontId="29" fillId="0" borderId="0" xfId="6" applyNumberFormat="1" applyFont="1" applyBorder="1"/>
    <xf numFmtId="0" fontId="79" fillId="0" borderId="0" xfId="2" applyFont="1" applyFill="1" applyBorder="1" applyAlignment="1">
      <alignment horizontal="center" vertical="top"/>
    </xf>
    <xf numFmtId="41" fontId="29" fillId="16" borderId="0" xfId="6" applyFont="1" applyFill="1" applyBorder="1"/>
    <xf numFmtId="20" fontId="29" fillId="16" borderId="0" xfId="6" applyNumberFormat="1" applyFont="1" applyFill="1" applyBorder="1"/>
    <xf numFmtId="0" fontId="79" fillId="16" borderId="0" xfId="2" applyFont="1" applyFill="1" applyBorder="1" applyAlignment="1">
      <alignment horizontal="center" vertical="top"/>
    </xf>
    <xf numFmtId="1" fontId="21" fillId="0" borderId="0" xfId="2" applyNumberFormat="1" applyFont="1" applyFill="1" applyBorder="1" applyAlignment="1">
      <alignment horizontal="center" vertical="top"/>
    </xf>
    <xf numFmtId="184" fontId="21" fillId="0" borderId="0" xfId="8" applyFont="1" applyFill="1" applyBorder="1" applyAlignment="1">
      <alignment horizontal="center" vertical="top"/>
    </xf>
    <xf numFmtId="191" fontId="5" fillId="8" borderId="0" xfId="6" applyNumberFormat="1" applyFont="1" applyFill="1" applyBorder="1" applyAlignment="1">
      <alignment horizontal="right" vertical="center"/>
    </xf>
    <xf numFmtId="192" fontId="21" fillId="0" borderId="0" xfId="2" applyNumberFormat="1" applyFont="1" applyFill="1" applyBorder="1" applyAlignment="1">
      <alignment horizontal="right" vertical="center"/>
    </xf>
    <xf numFmtId="176" fontId="21" fillId="9" borderId="0" xfId="2" applyNumberFormat="1" applyFont="1" applyFill="1" applyBorder="1" applyAlignment="1">
      <alignment horizontal="right" vertical="center"/>
    </xf>
    <xf numFmtId="176" fontId="21" fillId="0" borderId="0" xfId="2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/>
    <xf numFmtId="41" fontId="21" fillId="0" borderId="0" xfId="6" applyFont="1" applyFill="1" applyBorder="1" applyAlignment="1">
      <alignment vertical="center"/>
    </xf>
    <xf numFmtId="191" fontId="21" fillId="0" borderId="0" xfId="2" applyNumberFormat="1" applyFont="1" applyBorder="1" applyAlignment="1">
      <alignment horizontal="right" vertical="center"/>
    </xf>
    <xf numFmtId="192" fontId="97" fillId="0" borderId="0" xfId="2" applyNumberFormat="1" applyFont="1" applyFill="1" applyBorder="1" applyAlignment="1">
      <alignment horizontal="right" vertical="center"/>
    </xf>
    <xf numFmtId="20" fontId="21" fillId="9" borderId="0" xfId="2" applyNumberFormat="1" applyFont="1" applyFill="1" applyBorder="1" applyAlignment="1">
      <alignment horizontal="right" vertical="center"/>
    </xf>
    <xf numFmtId="0" fontId="5" fillId="0" borderId="77" xfId="2" applyFont="1" applyBorder="1" applyAlignment="1">
      <alignment horizontal="center" vertical="center"/>
    </xf>
    <xf numFmtId="0" fontId="5" fillId="0" borderId="97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97" xfId="2" applyFont="1" applyBorder="1" applyAlignment="1"/>
    <xf numFmtId="0" fontId="5" fillId="0" borderId="12" xfId="2" applyFont="1" applyBorder="1" applyAlignment="1">
      <alignment horizontal="center" vertical="center"/>
    </xf>
    <xf numFmtId="0" fontId="5" fillId="0" borderId="104" xfId="2" applyFont="1" applyBorder="1" applyAlignment="1">
      <alignment horizontal="center" vertical="center"/>
    </xf>
    <xf numFmtId="0" fontId="21" fillId="0" borderId="0" xfId="2" applyFont="1" applyFill="1" applyBorder="1" applyAlignment="1">
      <alignment horizontal="center" vertical="center"/>
    </xf>
    <xf numFmtId="0" fontId="5" fillId="0" borderId="111" xfId="2" applyFont="1" applyBorder="1" applyAlignment="1">
      <alignment horizontal="center" vertical="center"/>
    </xf>
    <xf numFmtId="0" fontId="5" fillId="0" borderId="48" xfId="2" applyFont="1" applyBorder="1" applyAlignment="1">
      <alignment horizontal="center" vertical="center"/>
    </xf>
    <xf numFmtId="0" fontId="5" fillId="0" borderId="105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202" fontId="5" fillId="0" borderId="110" xfId="2" quotePrefix="1" applyNumberFormat="1" applyFont="1" applyFill="1" applyBorder="1" applyAlignment="1">
      <alignment horizontal="right" vertical="center"/>
    </xf>
    <xf numFmtId="202" fontId="5" fillId="0" borderId="0" xfId="2" applyNumberFormat="1" applyFont="1" applyFill="1" applyBorder="1" applyAlignment="1">
      <alignment horizontal="center" vertical="center"/>
    </xf>
    <xf numFmtId="191" fontId="5" fillId="0" borderId="26" xfId="6" applyNumberFormat="1" applyFont="1" applyFill="1" applyBorder="1" applyAlignment="1">
      <alignment horizontal="right" vertical="center"/>
    </xf>
    <xf numFmtId="191" fontId="5" fillId="0" borderId="27" xfId="6" applyNumberFormat="1" applyFont="1" applyFill="1" applyBorder="1" applyAlignment="1">
      <alignment horizontal="right" vertical="center"/>
    </xf>
    <xf numFmtId="196" fontId="5" fillId="0" borderId="27" xfId="6" applyNumberFormat="1" applyFont="1" applyFill="1" applyBorder="1" applyAlignment="1">
      <alignment horizontal="right" vertical="center"/>
    </xf>
    <xf numFmtId="196" fontId="5" fillId="0" borderId="29" xfId="6" applyNumberFormat="1" applyFont="1" applyFill="1" applyBorder="1" applyAlignment="1">
      <alignment horizontal="right" vertical="center"/>
    </xf>
    <xf numFmtId="179" fontId="5" fillId="8" borderId="97" xfId="6" applyNumberFormat="1" applyFont="1" applyFill="1" applyBorder="1" applyAlignment="1">
      <alignment horizontal="right" vertical="center"/>
    </xf>
    <xf numFmtId="192" fontId="21" fillId="0" borderId="0" xfId="2" applyNumberFormat="1" applyFont="1" applyFill="1" applyBorder="1" applyAlignment="1">
      <alignment horizontal="center" vertical="center"/>
    </xf>
    <xf numFmtId="0" fontId="100" fillId="0" borderId="0" xfId="2" applyFont="1" applyFill="1" applyAlignment="1">
      <alignment vertical="center"/>
    </xf>
    <xf numFmtId="180" fontId="8" fillId="0" borderId="0" xfId="2" applyNumberFormat="1" applyFont="1" applyFill="1"/>
    <xf numFmtId="202" fontId="5" fillId="18" borderId="110" xfId="2" quotePrefix="1" applyNumberFormat="1" applyFont="1" applyFill="1" applyBorder="1" applyAlignment="1">
      <alignment horizontal="right" vertical="center"/>
    </xf>
    <xf numFmtId="202" fontId="5" fillId="18" borderId="0" xfId="2" applyNumberFormat="1" applyFont="1" applyFill="1" applyBorder="1" applyAlignment="1">
      <alignment horizontal="center" vertical="center"/>
    </xf>
    <xf numFmtId="191" fontId="5" fillId="18" borderId="31" xfId="6" applyNumberFormat="1" applyFont="1" applyFill="1" applyBorder="1" applyAlignment="1">
      <alignment horizontal="right" vertical="center"/>
    </xf>
    <xf numFmtId="191" fontId="5" fillId="18" borderId="12" xfId="6" applyNumberFormat="1" applyFont="1" applyFill="1" applyBorder="1" applyAlignment="1">
      <alignment horizontal="right" vertical="center"/>
    </xf>
    <xf numFmtId="196" fontId="5" fillId="18" borderId="12" xfId="6" applyNumberFormat="1" applyFont="1" applyFill="1" applyBorder="1" applyAlignment="1">
      <alignment horizontal="right" vertical="center"/>
    </xf>
    <xf numFmtId="196" fontId="5" fillId="18" borderId="13" xfId="6" applyNumberFormat="1" applyFont="1" applyFill="1" applyBorder="1" applyAlignment="1">
      <alignment horizontal="right" vertical="center"/>
    </xf>
    <xf numFmtId="179" fontId="5" fillId="0" borderId="104" xfId="6" applyNumberFormat="1" applyFont="1" applyFill="1" applyBorder="1" applyAlignment="1">
      <alignment horizontal="right" vertical="center"/>
    </xf>
    <xf numFmtId="191" fontId="5" fillId="0" borderId="31" xfId="6" applyNumberFormat="1" applyFont="1" applyFill="1" applyBorder="1" applyAlignment="1">
      <alignment horizontal="right" vertical="center"/>
    </xf>
    <xf numFmtId="191" fontId="5" fillId="0" borderId="12" xfId="6" applyNumberFormat="1" applyFont="1" applyFill="1" applyBorder="1" applyAlignment="1">
      <alignment horizontal="right" vertical="center"/>
    </xf>
    <xf numFmtId="196" fontId="5" fillId="0" borderId="12" xfId="6" applyNumberFormat="1" applyFont="1" applyFill="1" applyBorder="1" applyAlignment="1">
      <alignment horizontal="right" vertical="center"/>
    </xf>
    <xf numFmtId="196" fontId="5" fillId="0" borderId="13" xfId="6" applyNumberFormat="1" applyFont="1" applyFill="1" applyBorder="1" applyAlignment="1">
      <alignment horizontal="right" vertical="center"/>
    </xf>
    <xf numFmtId="179" fontId="21" fillId="0" borderId="0" xfId="6" applyNumberFormat="1" applyFont="1" applyFill="1" applyBorder="1" applyAlignment="1">
      <alignment vertical="center"/>
    </xf>
    <xf numFmtId="179" fontId="5" fillId="14" borderId="104" xfId="6" applyNumberFormat="1" applyFont="1" applyFill="1" applyBorder="1" applyAlignment="1">
      <alignment horizontal="right" vertical="center"/>
    </xf>
    <xf numFmtId="179" fontId="5" fillId="13" borderId="104" xfId="6" applyNumberFormat="1" applyFont="1" applyFill="1" applyBorder="1" applyAlignment="1">
      <alignment horizontal="right" vertical="center"/>
    </xf>
    <xf numFmtId="202" fontId="5" fillId="0" borderId="111" xfId="2" quotePrefix="1" applyNumberFormat="1" applyFont="1" applyFill="1" applyBorder="1" applyAlignment="1">
      <alignment horizontal="right" vertical="center"/>
    </xf>
    <xf numFmtId="202" fontId="5" fillId="0" borderId="105" xfId="2" applyNumberFormat="1" applyFont="1" applyFill="1" applyBorder="1" applyAlignment="1">
      <alignment horizontal="center" vertical="center"/>
    </xf>
    <xf numFmtId="191" fontId="5" fillId="0" borderId="30" xfId="6" applyNumberFormat="1" applyFont="1" applyFill="1" applyBorder="1" applyAlignment="1">
      <alignment horizontal="right" vertical="center"/>
    </xf>
    <xf numFmtId="191" fontId="5" fillId="0" borderId="10" xfId="6" applyNumberFormat="1" applyFont="1" applyFill="1" applyBorder="1" applyAlignment="1">
      <alignment horizontal="right" vertical="center"/>
    </xf>
    <xf numFmtId="196" fontId="5" fillId="0" borderId="10" xfId="6" applyNumberFormat="1" applyFont="1" applyFill="1" applyBorder="1" applyAlignment="1">
      <alignment horizontal="right" vertical="center"/>
    </xf>
    <xf numFmtId="196" fontId="5" fillId="0" borderId="11" xfId="6" applyNumberFormat="1" applyFont="1" applyFill="1" applyBorder="1" applyAlignment="1">
      <alignment horizontal="right" vertical="center"/>
    </xf>
    <xf numFmtId="176" fontId="21" fillId="0" borderId="0" xfId="2" applyNumberFormat="1" applyFont="1" applyBorder="1" applyAlignment="1">
      <alignment horizontal="center" vertical="center"/>
    </xf>
    <xf numFmtId="41" fontId="5" fillId="0" borderId="0" xfId="6" applyFont="1" applyBorder="1" applyAlignment="1">
      <alignment horizontal="left" vertical="center"/>
    </xf>
    <xf numFmtId="0" fontId="5" fillId="0" borderId="0" xfId="2" applyFont="1" applyBorder="1" applyAlignment="1">
      <alignment horizontal="right"/>
    </xf>
    <xf numFmtId="191" fontId="8" fillId="0" borderId="0" xfId="2" applyNumberFormat="1" applyFont="1"/>
    <xf numFmtId="176" fontId="21" fillId="0" borderId="0" xfId="2" applyNumberFormat="1" applyFont="1" applyAlignment="1">
      <alignment horizontal="center" vertical="center"/>
    </xf>
    <xf numFmtId="20" fontId="21" fillId="0" borderId="0" xfId="2" applyNumberFormat="1" applyFont="1" applyAlignment="1">
      <alignment horizontal="center" vertical="center"/>
    </xf>
    <xf numFmtId="41" fontId="5" fillId="0" borderId="0" xfId="2" applyNumberFormat="1" applyFont="1"/>
    <xf numFmtId="0" fontId="100" fillId="0" borderId="0" xfId="2" applyFont="1" applyAlignment="1">
      <alignment horizontal="right" vertical="center"/>
    </xf>
    <xf numFmtId="0" fontId="16" fillId="0" borderId="0" xfId="2" applyFont="1" applyAlignment="1">
      <alignment horizontal="right" vertical="center"/>
    </xf>
    <xf numFmtId="0" fontId="8" fillId="0" borderId="0" xfId="2" applyFont="1" applyBorder="1" applyAlignment="1">
      <alignment horizontal="right" vertical="center"/>
    </xf>
    <xf numFmtId="0" fontId="21" fillId="0" borderId="0" xfId="2" applyFont="1" applyBorder="1" applyAlignment="1">
      <alignment horizontal="right" vertical="top"/>
    </xf>
    <xf numFmtId="0" fontId="5" fillId="0" borderId="72" xfId="2" applyFont="1" applyBorder="1" applyAlignment="1">
      <alignment horizontal="center" vertical="center"/>
    </xf>
    <xf numFmtId="0" fontId="5" fillId="0" borderId="72" xfId="2" applyFont="1" applyBorder="1" applyAlignment="1">
      <alignment horizontal="center"/>
    </xf>
    <xf numFmtId="0" fontId="5" fillId="0" borderId="41" xfId="2" applyFont="1" applyBorder="1" applyAlignment="1">
      <alignment horizontal="center"/>
    </xf>
    <xf numFmtId="0" fontId="5" fillId="0" borderId="73" xfId="2" applyFont="1" applyBorder="1" applyAlignment="1">
      <alignment horizontal="center" vertical="center"/>
    </xf>
    <xf numFmtId="176" fontId="5" fillId="0" borderId="47" xfId="2" applyNumberFormat="1" applyFont="1" applyBorder="1" applyAlignment="1">
      <alignment horizontal="center" vertical="center"/>
    </xf>
    <xf numFmtId="176" fontId="5" fillId="0" borderId="10" xfId="2" applyNumberFormat="1" applyFont="1" applyBorder="1" applyAlignment="1">
      <alignment horizontal="center" vertical="center" shrinkToFit="1"/>
    </xf>
    <xf numFmtId="176" fontId="5" fillId="0" borderId="81" xfId="2" applyNumberFormat="1" applyFont="1" applyBorder="1" applyAlignment="1">
      <alignment vertical="center"/>
    </xf>
    <xf numFmtId="176" fontId="5" fillId="0" borderId="66" xfId="2" applyNumberFormat="1" applyFont="1" applyBorder="1" applyAlignment="1">
      <alignment vertical="center"/>
    </xf>
    <xf numFmtId="176" fontId="5" fillId="0" borderId="81" xfId="2" applyNumberFormat="1" applyFont="1" applyBorder="1" applyAlignment="1">
      <alignment horizontal="center" vertical="center" wrapText="1" shrinkToFit="1"/>
    </xf>
    <xf numFmtId="184" fontId="5" fillId="0" borderId="81" xfId="2" applyNumberFormat="1" applyFont="1" applyBorder="1" applyAlignment="1">
      <alignment horizontal="center" vertical="center" wrapText="1" shrinkToFit="1"/>
    </xf>
    <xf numFmtId="176" fontId="5" fillId="0" borderId="64" xfId="2" applyNumberFormat="1" applyFont="1" applyBorder="1" applyAlignment="1">
      <alignment horizontal="center" vertical="center" wrapText="1" shrinkToFit="1"/>
    </xf>
    <xf numFmtId="0" fontId="5" fillId="0" borderId="106" xfId="2" applyFont="1" applyBorder="1" applyAlignment="1">
      <alignment horizontal="center" vertical="center" wrapText="1" shrinkToFit="1"/>
    </xf>
    <xf numFmtId="0" fontId="5" fillId="0" borderId="11" xfId="2" applyFont="1" applyBorder="1" applyAlignment="1">
      <alignment horizontal="center" vertical="center"/>
    </xf>
    <xf numFmtId="0" fontId="5" fillId="0" borderId="47" xfId="2" applyFont="1" applyBorder="1" applyAlignment="1">
      <alignment horizontal="center" vertical="center"/>
    </xf>
    <xf numFmtId="0" fontId="5" fillId="0" borderId="64" xfId="2" applyFont="1" applyBorder="1" applyAlignment="1">
      <alignment horizontal="center" vertical="center" wrapText="1"/>
    </xf>
    <xf numFmtId="0" fontId="5" fillId="0" borderId="106" xfId="2" applyFont="1" applyBorder="1" applyAlignment="1">
      <alignment horizontal="center" vertical="center" wrapText="1"/>
    </xf>
    <xf numFmtId="0" fontId="5" fillId="0" borderId="81" xfId="2" applyFont="1" applyBorder="1" applyAlignment="1">
      <alignment horizontal="center" vertical="center" wrapText="1"/>
    </xf>
    <xf numFmtId="181" fontId="5" fillId="0" borderId="101" xfId="2" quotePrefix="1" applyNumberFormat="1" applyFont="1" applyBorder="1" applyAlignment="1">
      <alignment horizontal="center" vertical="center"/>
    </xf>
    <xf numFmtId="176" fontId="5" fillId="0" borderId="62" xfId="2" applyNumberFormat="1" applyFont="1" applyBorder="1" applyAlignment="1">
      <alignment horizontal="center" vertical="center"/>
    </xf>
    <xf numFmtId="176" fontId="5" fillId="0" borderId="60" xfId="2" applyNumberFormat="1" applyFont="1" applyBorder="1" applyAlignment="1">
      <alignment horizontal="center" vertical="center"/>
    </xf>
    <xf numFmtId="176" fontId="5" fillId="0" borderId="78" xfId="2" applyNumberFormat="1" applyFont="1" applyBorder="1" applyAlignment="1">
      <alignment horizontal="center" vertical="center"/>
    </xf>
    <xf numFmtId="176" fontId="5" fillId="0" borderId="62" xfId="2" applyNumberFormat="1" applyFont="1" applyBorder="1" applyAlignment="1">
      <alignment horizontal="right" vertical="center"/>
    </xf>
    <xf numFmtId="177" fontId="5" fillId="0" borderId="60" xfId="2" applyNumberFormat="1" applyFont="1" applyBorder="1" applyAlignment="1">
      <alignment horizontal="center" vertical="center"/>
    </xf>
    <xf numFmtId="177" fontId="5" fillId="0" borderId="61" xfId="2" applyNumberFormat="1" applyFont="1" applyBorder="1" applyAlignment="1">
      <alignment horizontal="center" vertical="center"/>
    </xf>
    <xf numFmtId="0" fontId="5" fillId="0" borderId="139" xfId="2" quotePrefix="1" applyFont="1" applyBorder="1" applyAlignment="1">
      <alignment horizontal="center" vertical="center"/>
    </xf>
    <xf numFmtId="176" fontId="5" fillId="0" borderId="166" xfId="2" applyNumberFormat="1" applyFont="1" applyBorder="1" applyAlignment="1">
      <alignment horizontal="center" vertical="center"/>
    </xf>
    <xf numFmtId="176" fontId="5" fillId="0" borderId="134" xfId="2" applyNumberFormat="1" applyFont="1" applyBorder="1" applyAlignment="1">
      <alignment horizontal="center" vertical="center"/>
    </xf>
    <xf numFmtId="176" fontId="5" fillId="0" borderId="135" xfId="2" applyNumberFormat="1" applyFont="1" applyBorder="1" applyAlignment="1">
      <alignment vertical="center"/>
    </xf>
    <xf numFmtId="176" fontId="5" fillId="0" borderId="135" xfId="2" applyNumberFormat="1" applyFont="1" applyBorder="1" applyAlignment="1">
      <alignment horizontal="center" vertical="center" wrapText="1" shrinkToFit="1"/>
    </xf>
    <xf numFmtId="176" fontId="5" fillId="0" borderId="134" xfId="2" applyNumberFormat="1" applyFont="1" applyBorder="1" applyAlignment="1">
      <alignment horizontal="center" vertical="center" wrapText="1" shrinkToFit="1"/>
    </xf>
    <xf numFmtId="0" fontId="5" fillId="0" borderId="76" xfId="2" applyFont="1" applyBorder="1" applyAlignment="1">
      <alignment horizontal="center" vertical="center" wrapText="1" shrinkToFit="1"/>
    </xf>
    <xf numFmtId="176" fontId="5" fillId="0" borderId="34" xfId="2" applyNumberFormat="1" applyFont="1" applyBorder="1" applyAlignment="1">
      <alignment horizontal="center" vertical="center"/>
    </xf>
    <xf numFmtId="184" fontId="5" fillId="0" borderId="166" xfId="8" applyFont="1" applyBorder="1" applyAlignment="1">
      <alignment horizontal="center" vertical="center"/>
    </xf>
    <xf numFmtId="184" fontId="5" fillId="0" borderId="134" xfId="8" applyFont="1" applyBorder="1" applyAlignment="1">
      <alignment horizontal="center" vertical="center"/>
    </xf>
    <xf numFmtId="184" fontId="5" fillId="0" borderId="135" xfId="8" applyFont="1" applyBorder="1" applyAlignment="1">
      <alignment horizontal="center" vertical="center" wrapText="1"/>
    </xf>
    <xf numFmtId="184" fontId="5" fillId="0" borderId="134" xfId="8" applyFont="1" applyBorder="1" applyAlignment="1">
      <alignment horizontal="center" vertical="center" wrapText="1"/>
    </xf>
    <xf numFmtId="184" fontId="5" fillId="0" borderId="34" xfId="8" applyFont="1" applyBorder="1" applyAlignment="1">
      <alignment horizontal="center" vertical="center"/>
    </xf>
    <xf numFmtId="176" fontId="5" fillId="0" borderId="133" xfId="2" applyNumberFormat="1" applyFont="1" applyBorder="1" applyAlignment="1">
      <alignment horizontal="center" vertical="center"/>
    </xf>
    <xf numFmtId="177" fontId="5" fillId="0" borderId="134" xfId="2" applyNumberFormat="1" applyFont="1" applyBorder="1" applyAlignment="1">
      <alignment horizontal="center" vertical="center"/>
    </xf>
    <xf numFmtId="177" fontId="5" fillId="0" borderId="34" xfId="2" applyNumberFormat="1" applyFont="1" applyBorder="1" applyAlignment="1">
      <alignment horizontal="center" vertical="center"/>
    </xf>
    <xf numFmtId="181" fontId="5" fillId="0" borderId="43" xfId="2" quotePrefix="1" applyNumberFormat="1" applyFont="1" applyBorder="1" applyAlignment="1">
      <alignment horizontal="center" vertical="center"/>
    </xf>
    <xf numFmtId="176" fontId="5" fillId="0" borderId="44" xfId="2" applyNumberFormat="1" applyFont="1" applyBorder="1" applyAlignment="1">
      <alignment horizontal="center" vertical="center"/>
    </xf>
    <xf numFmtId="176" fontId="5" fillId="0" borderId="27" xfId="2" applyNumberFormat="1" applyFont="1" applyBorder="1" applyAlignment="1">
      <alignment horizontal="center" vertical="center"/>
    </xf>
    <xf numFmtId="176" fontId="5" fillId="0" borderId="29" xfId="2" applyNumberFormat="1" applyFont="1" applyBorder="1" applyAlignment="1">
      <alignment horizontal="center" vertical="center"/>
    </xf>
    <xf numFmtId="177" fontId="5" fillId="0" borderId="27" xfId="2" applyNumberFormat="1" applyFont="1" applyBorder="1" applyAlignment="1">
      <alignment horizontal="center" vertical="center"/>
    </xf>
    <xf numFmtId="177" fontId="5" fillId="0" borderId="29" xfId="2" applyNumberFormat="1" applyFont="1" applyBorder="1" applyAlignment="1">
      <alignment horizontal="center" vertical="center"/>
    </xf>
    <xf numFmtId="181" fontId="5" fillId="0" borderId="85" xfId="2" quotePrefix="1" applyNumberFormat="1" applyFont="1" applyBorder="1" applyAlignment="1">
      <alignment horizontal="center" vertical="center"/>
    </xf>
    <xf numFmtId="176" fontId="5" fillId="0" borderId="82" xfId="2" applyNumberFormat="1" applyFont="1" applyBorder="1" applyAlignment="1">
      <alignment horizontal="center" vertical="center"/>
    </xf>
    <xf numFmtId="176" fontId="5" fillId="0" borderId="12" xfId="2" applyNumberFormat="1" applyFont="1" applyBorder="1" applyAlignment="1">
      <alignment horizontal="center" vertical="center"/>
    </xf>
    <xf numFmtId="176" fontId="5" fillId="0" borderId="13" xfId="2" applyNumberFormat="1" applyFont="1" applyBorder="1" applyAlignment="1">
      <alignment horizontal="center" vertical="center"/>
    </xf>
    <xf numFmtId="177" fontId="5" fillId="0" borderId="12" xfId="2" applyNumberFormat="1" applyFont="1" applyBorder="1" applyAlignment="1">
      <alignment horizontal="center" vertical="center"/>
    </xf>
    <xf numFmtId="177" fontId="5" fillId="0" borderId="13" xfId="2" applyNumberFormat="1" applyFont="1" applyBorder="1" applyAlignment="1">
      <alignment horizontal="center" vertical="center"/>
    </xf>
    <xf numFmtId="181" fontId="5" fillId="0" borderId="46" xfId="2" quotePrefix="1" applyNumberFormat="1" applyFont="1" applyBorder="1" applyAlignment="1">
      <alignment horizontal="center" vertical="center"/>
    </xf>
    <xf numFmtId="176" fontId="5" fillId="0" borderId="11" xfId="2" applyNumberFormat="1" applyFont="1" applyBorder="1" applyAlignment="1">
      <alignment horizontal="center" vertical="center"/>
    </xf>
    <xf numFmtId="0" fontId="5" fillId="0" borderId="135" xfId="2" applyFont="1" applyBorder="1" applyAlignment="1">
      <alignment horizontal="center" vertical="center" wrapText="1"/>
    </xf>
    <xf numFmtId="0" fontId="5" fillId="0" borderId="134" xfId="2" applyFont="1" applyBorder="1" applyAlignment="1">
      <alignment horizontal="center" vertical="center" wrapText="1"/>
    </xf>
    <xf numFmtId="0" fontId="5" fillId="0" borderId="34" xfId="2" applyFont="1" applyBorder="1" applyAlignment="1">
      <alignment horizontal="center" vertical="center"/>
    </xf>
    <xf numFmtId="176" fontId="5" fillId="0" borderId="32" xfId="2" applyNumberFormat="1" applyFont="1" applyBorder="1" applyAlignment="1">
      <alignment horizontal="center" vertical="center"/>
    </xf>
    <xf numFmtId="176" fontId="5" fillId="0" borderId="15" xfId="2" applyNumberFormat="1" applyFont="1" applyBorder="1" applyAlignment="1">
      <alignment horizontal="center" vertical="center"/>
    </xf>
    <xf numFmtId="176" fontId="5" fillId="0" borderId="16" xfId="2" applyNumberFormat="1" applyFont="1" applyBorder="1" applyAlignment="1">
      <alignment horizontal="center" vertical="center"/>
    </xf>
    <xf numFmtId="177" fontId="5" fillId="0" borderId="15" xfId="2" applyNumberFormat="1" applyFont="1" applyBorder="1" applyAlignment="1">
      <alignment horizontal="center" vertical="center"/>
    </xf>
    <xf numFmtId="177" fontId="5" fillId="0" borderId="16" xfId="2" applyNumberFormat="1" applyFont="1" applyBorder="1" applyAlignment="1">
      <alignment horizontal="center" vertical="center"/>
    </xf>
    <xf numFmtId="176" fontId="5" fillId="0" borderId="135" xfId="2" applyNumberFormat="1" applyFont="1" applyBorder="1" applyAlignment="1">
      <alignment vertical="center" wrapText="1"/>
    </xf>
    <xf numFmtId="176" fontId="5" fillId="0" borderId="134" xfId="2" applyNumberFormat="1" applyFont="1" applyBorder="1" applyAlignment="1">
      <alignment horizontal="center" vertical="center" wrapText="1"/>
    </xf>
    <xf numFmtId="176" fontId="5" fillId="0" borderId="135" xfId="2" applyNumberFormat="1" applyFont="1" applyBorder="1" applyAlignment="1">
      <alignment horizontal="center" vertical="center" wrapText="1"/>
    </xf>
    <xf numFmtId="0" fontId="5" fillId="0" borderId="46" xfId="2" quotePrefix="1" applyFont="1" applyBorder="1" applyAlignment="1">
      <alignment horizontal="center" vertical="center"/>
    </xf>
    <xf numFmtId="176" fontId="5" fillId="0" borderId="30" xfId="2" applyNumberFormat="1" applyFont="1" applyBorder="1" applyAlignment="1">
      <alignment horizontal="center" vertical="center"/>
    </xf>
    <xf numFmtId="176" fontId="5" fillId="0" borderId="10" xfId="2" applyNumberFormat="1" applyFont="1" applyBorder="1" applyAlignment="1">
      <alignment horizontal="center" vertical="center"/>
    </xf>
    <xf numFmtId="177" fontId="5" fillId="0" borderId="10" xfId="2" applyNumberFormat="1" applyFont="1" applyBorder="1" applyAlignment="1">
      <alignment horizontal="center" vertical="center"/>
    </xf>
    <xf numFmtId="177" fontId="5" fillId="0" borderId="11" xfId="2" applyNumberFormat="1" applyFont="1" applyBorder="1" applyAlignment="1">
      <alignment horizontal="center" vertical="center"/>
    </xf>
    <xf numFmtId="176" fontId="5" fillId="0" borderId="31" xfId="2" applyNumberFormat="1" applyFont="1" applyBorder="1" applyAlignment="1">
      <alignment horizontal="center" vertical="center"/>
    </xf>
    <xf numFmtId="0" fontId="5" fillId="0" borderId="31" xfId="2" quotePrefix="1" applyFont="1" applyBorder="1" applyAlignment="1">
      <alignment horizontal="center" vertical="center"/>
    </xf>
    <xf numFmtId="0" fontId="5" fillId="0" borderId="133" xfId="2" quotePrefix="1" applyFont="1" applyBorder="1" applyAlignment="1">
      <alignment horizontal="center" vertical="center"/>
    </xf>
    <xf numFmtId="0" fontId="5" fillId="0" borderId="134" xfId="2" applyFont="1" applyBorder="1" applyAlignment="1">
      <alignment horizontal="center" vertical="center" wrapText="1" shrinkToFit="1"/>
    </xf>
    <xf numFmtId="181" fontId="5" fillId="0" borderId="26" xfId="2" quotePrefix="1" applyNumberFormat="1" applyFont="1" applyBorder="1" applyAlignment="1">
      <alignment horizontal="center" vertical="center"/>
    </xf>
    <xf numFmtId="181" fontId="5" fillId="0" borderId="27" xfId="2" quotePrefix="1" applyNumberFormat="1" applyFont="1" applyBorder="1" applyAlignment="1">
      <alignment horizontal="center" vertical="center"/>
    </xf>
    <xf numFmtId="191" fontId="5" fillId="0" borderId="27" xfId="2" quotePrefix="1" applyNumberFormat="1" applyFont="1" applyBorder="1" applyAlignment="1">
      <alignment horizontal="center" vertical="center"/>
    </xf>
    <xf numFmtId="191" fontId="5" fillId="0" borderId="29" xfId="2" quotePrefix="1" applyNumberFormat="1" applyFont="1" applyBorder="1" applyAlignment="1">
      <alignment horizontal="center" vertical="center"/>
    </xf>
    <xf numFmtId="191" fontId="5" fillId="0" borderId="44" xfId="2" quotePrefix="1" applyNumberFormat="1" applyFont="1" applyBorder="1" applyAlignment="1">
      <alignment horizontal="center" vertical="center"/>
    </xf>
    <xf numFmtId="196" fontId="5" fillId="0" borderId="27" xfId="2" quotePrefix="1" applyNumberFormat="1" applyFont="1" applyBorder="1" applyAlignment="1">
      <alignment horizontal="center" vertical="center"/>
    </xf>
    <xf numFmtId="196" fontId="5" fillId="0" borderId="29" xfId="2" quotePrefix="1" applyNumberFormat="1" applyFont="1" applyBorder="1" applyAlignment="1">
      <alignment horizontal="center" vertical="center"/>
    </xf>
    <xf numFmtId="181" fontId="5" fillId="0" borderId="32" xfId="2" quotePrefix="1" applyNumberFormat="1" applyFont="1" applyBorder="1" applyAlignment="1">
      <alignment horizontal="center" vertical="center"/>
    </xf>
    <xf numFmtId="181" fontId="5" fillId="0" borderId="15" xfId="2" quotePrefix="1" applyNumberFormat="1" applyFont="1" applyBorder="1" applyAlignment="1">
      <alignment horizontal="center" vertical="center"/>
    </xf>
    <xf numFmtId="191" fontId="5" fillId="0" borderId="15" xfId="2" quotePrefix="1" applyNumberFormat="1" applyFont="1" applyBorder="1" applyAlignment="1">
      <alignment horizontal="center" vertical="center"/>
    </xf>
    <xf numFmtId="191" fontId="5" fillId="0" borderId="16" xfId="2" quotePrefix="1" applyNumberFormat="1" applyFont="1" applyBorder="1" applyAlignment="1">
      <alignment horizontal="center" vertical="center"/>
    </xf>
    <xf numFmtId="191" fontId="5" fillId="0" borderId="67" xfId="2" quotePrefix="1" applyNumberFormat="1" applyFont="1" applyBorder="1" applyAlignment="1">
      <alignment horizontal="center" vertical="center"/>
    </xf>
    <xf numFmtId="196" fontId="5" fillId="0" borderId="15" xfId="2" quotePrefix="1" applyNumberFormat="1" applyFont="1" applyBorder="1" applyAlignment="1">
      <alignment horizontal="center" vertical="center"/>
    </xf>
    <xf numFmtId="196" fontId="5" fillId="0" borderId="16" xfId="2" quotePrefix="1" applyNumberFormat="1" applyFont="1" applyBorder="1" applyAlignment="1">
      <alignment horizontal="center" vertical="center"/>
    </xf>
    <xf numFmtId="181" fontId="5" fillId="0" borderId="33" xfId="2" quotePrefix="1" applyNumberFormat="1" applyFont="1" applyBorder="1" applyAlignment="1">
      <alignment horizontal="center" vertical="center"/>
    </xf>
    <xf numFmtId="3" fontId="5" fillId="0" borderId="18" xfId="2" quotePrefix="1" applyNumberFormat="1" applyFont="1" applyBorder="1" applyAlignment="1">
      <alignment horizontal="center" vertical="center"/>
    </xf>
    <xf numFmtId="3" fontId="5" fillId="0" borderId="18" xfId="8" quotePrefix="1" applyNumberFormat="1" applyFont="1" applyBorder="1" applyAlignment="1">
      <alignment horizontal="center" vertical="center"/>
    </xf>
    <xf numFmtId="3" fontId="5" fillId="0" borderId="19" xfId="8" quotePrefix="1" applyNumberFormat="1" applyFont="1" applyBorder="1" applyAlignment="1">
      <alignment horizontal="center" vertical="center"/>
    </xf>
    <xf numFmtId="3" fontId="5" fillId="0" borderId="88" xfId="8" quotePrefix="1" applyNumberFormat="1" applyFont="1" applyBorder="1" applyAlignment="1">
      <alignment horizontal="center" vertical="center"/>
    </xf>
    <xf numFmtId="192" fontId="5" fillId="0" borderId="18" xfId="2" quotePrefix="1" applyNumberFormat="1" applyFont="1" applyBorder="1" applyAlignment="1">
      <alignment horizontal="center" vertical="center"/>
    </xf>
    <xf numFmtId="181" fontId="5" fillId="0" borderId="31" xfId="2" quotePrefix="1" applyNumberFormat="1" applyFont="1" applyBorder="1" applyAlignment="1">
      <alignment horizontal="right" vertical="center"/>
    </xf>
    <xf numFmtId="3" fontId="5" fillId="0" borderId="12" xfId="2" quotePrefix="1" applyNumberFormat="1" applyFont="1" applyBorder="1" applyAlignment="1">
      <alignment horizontal="center" vertical="center"/>
    </xf>
    <xf numFmtId="3" fontId="5" fillId="0" borderId="13" xfId="2" quotePrefix="1" applyNumberFormat="1" applyFont="1" applyBorder="1" applyAlignment="1">
      <alignment horizontal="center" vertical="center"/>
    </xf>
    <xf numFmtId="3" fontId="5" fillId="0" borderId="82" xfId="2" quotePrefix="1" applyNumberFormat="1" applyFont="1" applyBorder="1" applyAlignment="1">
      <alignment horizontal="center" vertical="center"/>
    </xf>
    <xf numFmtId="180" fontId="5" fillId="0" borderId="12" xfId="2" quotePrefix="1" applyNumberFormat="1" applyFont="1" applyBorder="1" applyAlignment="1">
      <alignment horizontal="center" vertical="center"/>
    </xf>
    <xf numFmtId="3" fontId="5" fillId="0" borderId="10" xfId="2" quotePrefix="1" applyNumberFormat="1" applyFont="1" applyBorder="1" applyAlignment="1">
      <alignment horizontal="center" vertical="center"/>
    </xf>
    <xf numFmtId="3" fontId="5" fillId="0" borderId="11" xfId="2" quotePrefix="1" applyNumberFormat="1" applyFont="1" applyBorder="1" applyAlignment="1">
      <alignment horizontal="center" vertical="center"/>
    </xf>
    <xf numFmtId="3" fontId="5" fillId="0" borderId="47" xfId="2" quotePrefix="1" applyNumberFormat="1" applyFont="1" applyBorder="1" applyAlignment="1">
      <alignment horizontal="center" vertical="center"/>
    </xf>
    <xf numFmtId="180" fontId="5" fillId="0" borderId="10" xfId="2" quotePrefix="1" applyNumberFormat="1" applyFont="1" applyBorder="1" applyAlignment="1">
      <alignment horizontal="center" vertical="center"/>
    </xf>
    <xf numFmtId="180" fontId="5" fillId="0" borderId="11" xfId="2" quotePrefix="1" applyNumberFormat="1" applyFont="1" applyBorder="1" applyAlignment="1">
      <alignment horizontal="center" vertical="center"/>
    </xf>
    <xf numFmtId="176" fontId="5" fillId="0" borderId="0" xfId="2" applyNumberFormat="1" applyFont="1" applyBorder="1" applyAlignment="1">
      <alignment horizontal="center" vertical="center"/>
    </xf>
    <xf numFmtId="177" fontId="5" fillId="0" borderId="0" xfId="2" applyNumberFormat="1" applyFont="1" applyAlignment="1">
      <alignment horizontal="center" vertical="center"/>
    </xf>
    <xf numFmtId="177" fontId="5" fillId="0" borderId="0" xfId="2" applyNumberFormat="1" applyFont="1" applyBorder="1" applyAlignment="1">
      <alignment vertical="center"/>
    </xf>
    <xf numFmtId="177" fontId="5" fillId="0" borderId="0" xfId="2" applyNumberFormat="1" applyFont="1" applyBorder="1" applyAlignment="1">
      <alignment horizontal="center" vertical="center"/>
    </xf>
    <xf numFmtId="0" fontId="5" fillId="0" borderId="0" xfId="2" applyFont="1" applyBorder="1" applyAlignment="1">
      <alignment horizontal="center"/>
    </xf>
    <xf numFmtId="0" fontId="14" fillId="0" borderId="0" xfId="2" applyFont="1" applyBorder="1" applyAlignment="1">
      <alignment horizontal="center" vertical="center"/>
    </xf>
    <xf numFmtId="0" fontId="14" fillId="0" borderId="0" xfId="2" applyFont="1" applyBorder="1" applyAlignment="1">
      <alignment horizontal="center"/>
    </xf>
    <xf numFmtId="0" fontId="5" fillId="0" borderId="0" xfId="2" applyFont="1" applyBorder="1" applyAlignment="1">
      <alignment horizontal="center" vertical="center" wrapText="1" shrinkToFit="1"/>
    </xf>
    <xf numFmtId="191" fontId="5" fillId="0" borderId="0" xfId="2" applyNumberFormat="1" applyFont="1" applyBorder="1" applyAlignment="1">
      <alignment horizontal="center" vertical="center" wrapText="1" shrinkToFit="1"/>
    </xf>
    <xf numFmtId="3" fontId="5" fillId="0" borderId="0" xfId="2" applyNumberFormat="1" applyFont="1" applyBorder="1" applyAlignment="1">
      <alignment horizontal="center" vertical="center" wrapText="1" shrinkToFit="1"/>
    </xf>
    <xf numFmtId="0" fontId="29" fillId="0" borderId="0" xfId="2" applyFont="1" applyBorder="1" applyAlignment="1">
      <alignment horizontal="center" vertical="center" wrapText="1" shrinkToFit="1"/>
    </xf>
    <xf numFmtId="0" fontId="18" fillId="0" borderId="0" xfId="2" applyFont="1" applyBorder="1" applyAlignment="1">
      <alignment horizontal="center" vertical="center"/>
    </xf>
    <xf numFmtId="176" fontId="21" fillId="17" borderId="0" xfId="2" applyNumberFormat="1" applyFont="1" applyFill="1" applyBorder="1" applyAlignment="1">
      <alignment horizontal="center" vertical="center"/>
    </xf>
    <xf numFmtId="176" fontId="97" fillId="17" borderId="0" xfId="2" applyNumberFormat="1" applyFont="1" applyFill="1" applyBorder="1" applyAlignment="1">
      <alignment horizontal="center" vertical="center"/>
    </xf>
    <xf numFmtId="0" fontId="21" fillId="0" borderId="0" xfId="2" applyFont="1" applyBorder="1" applyAlignment="1">
      <alignment horizontal="center"/>
    </xf>
    <xf numFmtId="176" fontId="21" fillId="9" borderId="0" xfId="2" applyNumberFormat="1" applyFont="1" applyFill="1" applyBorder="1" applyAlignment="1">
      <alignment horizontal="center" vertical="center"/>
    </xf>
    <xf numFmtId="0" fontId="21" fillId="0" borderId="0" xfId="2" quotePrefix="1" applyFont="1" applyAlignment="1">
      <alignment horizontal="center" vertical="center"/>
    </xf>
    <xf numFmtId="0" fontId="11" fillId="0" borderId="0" xfId="9" applyFont="1" applyAlignment="1">
      <alignment horizontal="left"/>
    </xf>
    <xf numFmtId="180" fontId="5" fillId="0" borderId="0" xfId="3" applyNumberFormat="1" applyFont="1" applyBorder="1" applyAlignment="1">
      <alignment horizontal="center" vertical="center" wrapText="1"/>
    </xf>
    <xf numFmtId="0" fontId="1" fillId="0" borderId="0" xfId="3" applyFont="1" applyBorder="1">
      <alignment vertical="center"/>
    </xf>
    <xf numFmtId="0" fontId="31" fillId="0" borderId="0" xfId="3" applyFont="1" applyBorder="1">
      <alignment vertical="center"/>
    </xf>
    <xf numFmtId="0" fontId="27" fillId="0" borderId="0" xfId="3" applyFont="1" applyBorder="1" applyAlignment="1">
      <alignment vertical="center"/>
    </xf>
    <xf numFmtId="0" fontId="31" fillId="0" borderId="0" xfId="3" applyFont="1" applyBorder="1" applyAlignment="1">
      <alignment vertical="center"/>
    </xf>
    <xf numFmtId="41" fontId="5" fillId="0" borderId="0" xfId="6" applyFont="1" applyBorder="1" applyAlignment="1">
      <alignment horizontal="center" wrapText="1"/>
    </xf>
    <xf numFmtId="41" fontId="5" fillId="0" borderId="0" xfId="6" applyFont="1" applyBorder="1" applyAlignment="1">
      <alignment horizontal="center"/>
    </xf>
    <xf numFmtId="41" fontId="5" fillId="0" borderId="0" xfId="6" applyFont="1" applyBorder="1" applyAlignment="1">
      <alignment horizontal="center" vertical="top" wrapText="1"/>
    </xf>
    <xf numFmtId="41" fontId="5" fillId="0" borderId="0" xfId="6" applyFont="1" applyBorder="1" applyAlignment="1">
      <alignment horizontal="center" vertical="top"/>
    </xf>
    <xf numFmtId="181" fontId="22" fillId="0" borderId="0" xfId="3" applyNumberFormat="1" applyFont="1" applyBorder="1" applyAlignment="1">
      <alignment vertical="center"/>
    </xf>
    <xf numFmtId="41" fontId="5" fillId="0" borderId="0" xfId="6" applyFont="1" applyBorder="1" applyAlignment="1">
      <alignment horizontal="center" vertical="center"/>
    </xf>
    <xf numFmtId="20" fontId="5" fillId="0" borderId="0" xfId="6" quotePrefix="1" applyNumberFormat="1" applyFont="1" applyBorder="1" applyAlignment="1">
      <alignment horizontal="right" vertical="center"/>
    </xf>
    <xf numFmtId="41" fontId="5" fillId="0" borderId="0" xfId="6" quotePrefix="1" applyFont="1" applyFill="1" applyBorder="1" applyAlignment="1">
      <alignment horizontal="right" vertical="center"/>
    </xf>
    <xf numFmtId="177" fontId="5" fillId="0" borderId="0" xfId="6" quotePrefix="1" applyNumberFormat="1" applyFont="1" applyFill="1" applyBorder="1" applyAlignment="1">
      <alignment horizontal="right" vertical="center"/>
    </xf>
    <xf numFmtId="179" fontId="5" fillId="0" borderId="0" xfId="6" quotePrefix="1" applyNumberFormat="1" applyFont="1" applyFill="1" applyBorder="1" applyAlignment="1">
      <alignment horizontal="right" vertical="center"/>
    </xf>
    <xf numFmtId="0" fontId="35" fillId="0" borderId="0" xfId="3" applyFont="1" applyBorder="1">
      <alignment vertical="center"/>
    </xf>
    <xf numFmtId="0" fontId="35" fillId="0" borderId="0" xfId="3" applyFont="1" applyBorder="1" applyAlignment="1">
      <alignment vertical="center"/>
    </xf>
    <xf numFmtId="2" fontId="21" fillId="0" borderId="0" xfId="3" applyNumberFormat="1" applyFont="1" applyBorder="1" applyAlignment="1">
      <alignment horizontal="center" vertical="center"/>
    </xf>
    <xf numFmtId="176" fontId="29" fillId="0" borderId="0" xfId="3" quotePrefix="1" applyNumberFormat="1" applyFont="1" applyFill="1" applyBorder="1" applyAlignment="1">
      <alignment vertical="center"/>
    </xf>
    <xf numFmtId="183" fontId="29" fillId="0" borderId="0" xfId="3" applyNumberFormat="1" applyFont="1" applyFill="1" applyBorder="1" applyAlignment="1">
      <alignment horizontal="right" vertical="center"/>
    </xf>
    <xf numFmtId="176" fontId="31" fillId="0" borderId="0" xfId="3" quotePrefix="1" applyNumberFormat="1" applyFont="1" applyFill="1" applyBorder="1" applyAlignment="1">
      <alignment vertical="center"/>
    </xf>
    <xf numFmtId="184" fontId="32" fillId="0" borderId="0" xfId="8" applyFont="1" applyFill="1" applyBorder="1" applyAlignment="1">
      <alignment vertical="center"/>
    </xf>
    <xf numFmtId="184" fontId="33" fillId="0" borderId="0" xfId="8" applyFont="1" applyFill="1" applyBorder="1" applyAlignment="1">
      <alignment vertical="center"/>
    </xf>
    <xf numFmtId="177" fontId="8" fillId="0" borderId="0" xfId="3" applyNumberFormat="1" applyFont="1" applyBorder="1">
      <alignment vertical="center"/>
    </xf>
    <xf numFmtId="185" fontId="32" fillId="0" borderId="0" xfId="8" applyNumberFormat="1" applyFont="1" applyFill="1" applyBorder="1" applyAlignment="1" applyProtection="1">
      <alignment vertical="center"/>
      <protection locked="0"/>
    </xf>
    <xf numFmtId="185" fontId="33" fillId="0" borderId="0" xfId="8" applyNumberFormat="1" applyFont="1" applyFill="1" applyBorder="1" applyAlignment="1" applyProtection="1">
      <alignment vertical="center"/>
      <protection locked="0"/>
    </xf>
    <xf numFmtId="0" fontId="36" fillId="0" borderId="0" xfId="3" applyFont="1" applyBorder="1">
      <alignment vertical="center"/>
    </xf>
    <xf numFmtId="41" fontId="29" fillId="0" borderId="0" xfId="5" applyFont="1" applyBorder="1">
      <alignment vertical="center"/>
    </xf>
    <xf numFmtId="188" fontId="29" fillId="0" borderId="0" xfId="5" applyNumberFormat="1" applyFont="1" applyBorder="1">
      <alignment vertical="center"/>
    </xf>
    <xf numFmtId="179" fontId="29" fillId="0" borderId="0" xfId="5" applyNumberFormat="1" applyFont="1" applyBorder="1">
      <alignment vertical="center"/>
    </xf>
    <xf numFmtId="0" fontId="8" fillId="0" borderId="0" xfId="3" applyFont="1" applyBorder="1" applyAlignment="1">
      <alignment vertical="center"/>
    </xf>
    <xf numFmtId="0" fontId="5" fillId="0" borderId="0" xfId="3" applyFont="1" applyBorder="1" applyAlignment="1">
      <alignment vertical="center"/>
    </xf>
    <xf numFmtId="3" fontId="29" fillId="0" borderId="0" xfId="3" applyNumberFormat="1" applyFont="1" applyBorder="1" applyAlignment="1">
      <alignment vertical="center"/>
    </xf>
    <xf numFmtId="191" fontId="62" fillId="0" borderId="0" xfId="2" applyNumberFormat="1" applyFont="1" applyBorder="1"/>
    <xf numFmtId="191" fontId="62" fillId="0" borderId="110" xfId="2" applyNumberFormat="1" applyFont="1" applyBorder="1"/>
    <xf numFmtId="0" fontId="12" fillId="0" borderId="0" xfId="2" applyFont="1" applyBorder="1"/>
    <xf numFmtId="0" fontId="51" fillId="14" borderId="0" xfId="2" applyFont="1" applyFill="1" applyBorder="1" applyAlignment="1">
      <alignment vertical="center"/>
    </xf>
    <xf numFmtId="41" fontId="44" fillId="0" borderId="0" xfId="10" applyFont="1" applyBorder="1" applyAlignment="1">
      <alignment horizontal="center" vertical="center" wrapText="1"/>
    </xf>
    <xf numFmtId="41" fontId="44" fillId="0" borderId="0" xfId="10" applyFont="1" applyBorder="1" applyAlignment="1">
      <alignment horizontal="center" vertical="center"/>
    </xf>
    <xf numFmtId="0" fontId="21" fillId="14" borderId="0" xfId="2" applyFont="1" applyFill="1" applyBorder="1" applyAlignment="1">
      <alignment vertical="center"/>
    </xf>
    <xf numFmtId="0" fontId="17" fillId="14" borderId="0" xfId="2" applyFont="1" applyFill="1" applyBorder="1" applyAlignment="1">
      <alignment vertical="top"/>
    </xf>
    <xf numFmtId="0" fontId="79" fillId="14" borderId="0" xfId="2" applyFont="1" applyFill="1" applyBorder="1" applyAlignment="1">
      <alignment vertical="center"/>
    </xf>
    <xf numFmtId="0" fontId="83" fillId="0" borderId="0" xfId="2" applyFont="1" applyBorder="1"/>
    <xf numFmtId="0" fontId="8" fillId="0" borderId="0" xfId="9" applyFont="1" applyBorder="1" applyAlignment="1">
      <alignment horizontal="center" vertical="center"/>
    </xf>
    <xf numFmtId="0" fontId="8" fillId="0" borderId="0" xfId="9" applyFont="1" applyBorder="1" applyAlignment="1">
      <alignment vertical="center"/>
    </xf>
    <xf numFmtId="3" fontId="31" fillId="0" borderId="0" xfId="9" applyNumberFormat="1" applyFont="1" applyBorder="1" applyAlignment="1">
      <alignment vertical="center"/>
    </xf>
    <xf numFmtId="0" fontId="68" fillId="0" borderId="0" xfId="2" applyFont="1" applyFill="1" applyBorder="1" applyAlignment="1">
      <alignment vertical="center"/>
    </xf>
    <xf numFmtId="41" fontId="17" fillId="0" borderId="0" xfId="2" applyNumberFormat="1" applyFont="1" applyFill="1" applyBorder="1" applyAlignment="1">
      <alignment vertical="center"/>
    </xf>
    <xf numFmtId="184" fontId="17" fillId="0" borderId="0" xfId="8" applyFont="1" applyFill="1" applyBorder="1" applyAlignment="1">
      <alignment vertical="center"/>
    </xf>
    <xf numFmtId="191" fontId="17" fillId="0" borderId="0" xfId="2" applyNumberFormat="1" applyFont="1" applyBorder="1" applyAlignment="1">
      <alignment horizontal="right" vertical="center"/>
    </xf>
    <xf numFmtId="41" fontId="5" fillId="0" borderId="0" xfId="6" applyFont="1" applyFill="1" applyBorder="1" applyAlignment="1">
      <alignment horizontal="center" vertical="center" wrapText="1"/>
    </xf>
    <xf numFmtId="41" fontId="5" fillId="0" borderId="0" xfId="6" applyFont="1" applyFill="1" applyBorder="1" applyAlignment="1">
      <alignment horizontal="center"/>
    </xf>
    <xf numFmtId="41" fontId="5" fillId="0" borderId="0" xfId="6" applyFont="1" applyFill="1" applyBorder="1" applyAlignment="1">
      <alignment horizontal="center" vertical="top"/>
    </xf>
    <xf numFmtId="191" fontId="21" fillId="0" borderId="0" xfId="2" applyNumberFormat="1" applyFont="1" applyBorder="1" applyAlignment="1">
      <alignment vertical="center"/>
    </xf>
    <xf numFmtId="0" fontId="21" fillId="0" borderId="0" xfId="2" quotePrefix="1" applyFont="1" applyBorder="1" applyAlignment="1">
      <alignment vertical="center"/>
    </xf>
    <xf numFmtId="196" fontId="21" fillId="0" borderId="0" xfId="2" applyNumberFormat="1" applyFont="1" applyFill="1" applyBorder="1" applyAlignment="1">
      <alignment horizontal="right" vertical="center"/>
    </xf>
    <xf numFmtId="184" fontId="21" fillId="0" borderId="0" xfId="8" applyFont="1" applyFill="1" applyBorder="1" applyAlignment="1">
      <alignment horizontal="right" vertical="center"/>
    </xf>
    <xf numFmtId="210" fontId="21" fillId="0" borderId="0" xfId="8" applyNumberFormat="1" applyFont="1" applyFill="1" applyBorder="1" applyAlignment="1">
      <alignment horizontal="right" vertical="center"/>
    </xf>
    <xf numFmtId="181" fontId="21" fillId="0" borderId="0" xfId="2" applyNumberFormat="1" applyFont="1" applyFill="1" applyBorder="1" applyAlignment="1">
      <alignment horizontal="right" vertical="center"/>
    </xf>
    <xf numFmtId="208" fontId="21" fillId="0" borderId="0" xfId="8" applyNumberFormat="1" applyFont="1" applyFill="1" applyBorder="1" applyAlignment="1">
      <alignment horizontal="right" vertical="center"/>
    </xf>
    <xf numFmtId="0" fontId="79" fillId="0" borderId="0" xfId="2" quotePrefix="1" applyFont="1" applyBorder="1" applyAlignment="1">
      <alignment vertical="center"/>
    </xf>
    <xf numFmtId="181" fontId="79" fillId="0" borderId="0" xfId="2" applyNumberFormat="1" applyFont="1" applyFill="1" applyBorder="1" applyAlignment="1">
      <alignment horizontal="right" vertical="center"/>
    </xf>
    <xf numFmtId="196" fontId="79" fillId="0" borderId="0" xfId="2" applyNumberFormat="1" applyFont="1" applyFill="1" applyBorder="1" applyAlignment="1">
      <alignment horizontal="right" vertical="center"/>
    </xf>
    <xf numFmtId="0" fontId="79" fillId="0" borderId="0" xfId="2" applyFont="1" applyBorder="1" applyAlignment="1">
      <alignment vertical="center"/>
    </xf>
    <xf numFmtId="191" fontId="79" fillId="0" borderId="0" xfId="2" applyNumberFormat="1" applyFont="1" applyBorder="1" applyAlignment="1">
      <alignment horizontal="right" vertical="center"/>
    </xf>
    <xf numFmtId="0" fontId="79" fillId="16" borderId="0" xfId="2" quotePrefix="1" applyFont="1" applyFill="1" applyBorder="1" applyAlignment="1">
      <alignment vertical="center"/>
    </xf>
    <xf numFmtId="181" fontId="79" fillId="16" borderId="0" xfId="2" applyNumberFormat="1" applyFont="1" applyFill="1" applyBorder="1" applyAlignment="1">
      <alignment horizontal="right" vertical="center"/>
    </xf>
    <xf numFmtId="196" fontId="79" fillId="16" borderId="0" xfId="2" applyNumberFormat="1" applyFont="1" applyFill="1" applyBorder="1" applyAlignment="1">
      <alignment horizontal="right" vertical="center"/>
    </xf>
    <xf numFmtId="0" fontId="79" fillId="16" borderId="0" xfId="2" applyFont="1" applyFill="1" applyBorder="1" applyAlignment="1">
      <alignment vertical="center"/>
    </xf>
    <xf numFmtId="191" fontId="79" fillId="16" borderId="0" xfId="2" applyNumberFormat="1" applyFont="1" applyFill="1" applyBorder="1" applyAlignment="1">
      <alignment horizontal="right" vertical="center"/>
    </xf>
    <xf numFmtId="208" fontId="5" fillId="0" borderId="0" xfId="8" applyNumberFormat="1" applyFont="1" applyFill="1" applyBorder="1" applyAlignment="1">
      <alignment horizontal="center" vertical="top"/>
    </xf>
    <xf numFmtId="179" fontId="5" fillId="0" borderId="0" xfId="6" applyNumberFormat="1" applyFont="1" applyFill="1" applyBorder="1" applyAlignment="1">
      <alignment horizontal="center" vertical="top"/>
    </xf>
    <xf numFmtId="191" fontId="79" fillId="0" borderId="0" xfId="2" applyNumberFormat="1" applyFont="1" applyBorder="1" applyAlignment="1">
      <alignment vertical="center"/>
    </xf>
    <xf numFmtId="184" fontId="5" fillId="0" borderId="0" xfId="8" applyFont="1" applyBorder="1" applyAlignment="1">
      <alignment vertical="center"/>
    </xf>
    <xf numFmtId="177" fontId="5" fillId="0" borderId="0" xfId="6" applyNumberFormat="1" applyFont="1" applyFill="1" applyBorder="1" applyAlignment="1">
      <alignment horizontal="center" vertical="center" wrapText="1"/>
    </xf>
    <xf numFmtId="196" fontId="5" fillId="0" borderId="0" xfId="6" applyNumberFormat="1" applyFont="1" applyFill="1" applyBorder="1" applyAlignment="1">
      <alignment horizontal="center" vertical="top"/>
    </xf>
    <xf numFmtId="179" fontId="5" fillId="0" borderId="0" xfId="6" applyNumberFormat="1" applyFont="1" applyFill="1" applyBorder="1" applyAlignment="1">
      <alignment horizontal="center" vertical="center" wrapText="1"/>
    </xf>
    <xf numFmtId="191" fontId="21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vertical="center"/>
    </xf>
    <xf numFmtId="181" fontId="21" fillId="0" borderId="0" xfId="2" applyNumberFormat="1" applyFont="1" applyBorder="1" applyAlignment="1">
      <alignment horizontal="right" vertical="center"/>
    </xf>
    <xf numFmtId="20" fontId="21" fillId="0" borderId="0" xfId="2" applyNumberFormat="1" applyFont="1" applyFill="1" applyBorder="1" applyAlignment="1">
      <alignment horizontal="right" vertical="center"/>
    </xf>
    <xf numFmtId="10" fontId="21" fillId="0" borderId="0" xfId="2" applyNumberFormat="1" applyFont="1" applyFill="1" applyBorder="1" applyAlignment="1">
      <alignment horizontal="right" vertical="center"/>
    </xf>
    <xf numFmtId="212" fontId="21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Border="1" applyAlignment="1">
      <alignment vertical="center"/>
    </xf>
    <xf numFmtId="20" fontId="21" fillId="0" borderId="0" xfId="2" applyNumberFormat="1" applyFont="1" applyBorder="1" applyAlignment="1">
      <alignment horizontal="right" vertical="center"/>
    </xf>
    <xf numFmtId="181" fontId="17" fillId="0" borderId="0" xfId="2" applyNumberFormat="1" applyFont="1" applyFill="1" applyBorder="1" applyAlignment="1">
      <alignment horizontal="right" vertical="center"/>
    </xf>
    <xf numFmtId="204" fontId="16" fillId="0" borderId="0" xfId="2" applyNumberFormat="1" applyFont="1" applyFill="1" applyBorder="1" applyAlignment="1">
      <alignment shrinkToFit="1"/>
    </xf>
    <xf numFmtId="41" fontId="21" fillId="0" borderId="0" xfId="6" applyFont="1" applyFill="1" applyBorder="1" applyAlignment="1">
      <alignment horizontal="right" vertical="center"/>
    </xf>
    <xf numFmtId="41" fontId="21" fillId="0" borderId="0" xfId="6" applyFont="1" applyFill="1" applyBorder="1" applyAlignment="1">
      <alignment horizontal="center" vertical="center"/>
    </xf>
    <xf numFmtId="0" fontId="21" fillId="0" borderId="0" xfId="2" applyFont="1" applyBorder="1" applyAlignment="1"/>
    <xf numFmtId="0" fontId="21" fillId="0" borderId="0" xfId="2" applyFont="1" applyFill="1" applyBorder="1" applyAlignment="1"/>
    <xf numFmtId="0" fontId="21" fillId="0" borderId="0" xfId="2" applyFont="1" applyFill="1" applyBorder="1" applyAlignment="1">
      <alignment horizontal="center"/>
    </xf>
    <xf numFmtId="0" fontId="21" fillId="0" borderId="0" xfId="2" applyFont="1" applyBorder="1" applyAlignment="1">
      <alignment horizontal="center" vertical="top"/>
    </xf>
    <xf numFmtId="191" fontId="21" fillId="0" borderId="0" xfId="2" applyNumberFormat="1" applyFont="1" applyFill="1" applyBorder="1" applyAlignment="1">
      <alignment vertical="center"/>
    </xf>
    <xf numFmtId="0" fontId="21" fillId="0" borderId="0" xfId="2" quotePrefix="1" applyFont="1" applyFill="1" applyBorder="1" applyAlignment="1">
      <alignment vertical="center"/>
    </xf>
    <xf numFmtId="176" fontId="19" fillId="17" borderId="0" xfId="2" applyNumberFormat="1" applyFont="1" applyFill="1" applyBorder="1" applyAlignment="1">
      <alignment horizontal="right" vertical="center"/>
    </xf>
    <xf numFmtId="20" fontId="21" fillId="9" borderId="0" xfId="2" quotePrefix="1" applyNumberFormat="1" applyFont="1" applyFill="1" applyBorder="1" applyAlignment="1">
      <alignment horizontal="right" vertical="center"/>
    </xf>
    <xf numFmtId="49" fontId="21" fillId="9" borderId="0" xfId="2" applyNumberFormat="1" applyFont="1" applyFill="1" applyBorder="1" applyAlignment="1">
      <alignment horizontal="right" vertical="center"/>
    </xf>
    <xf numFmtId="201" fontId="21" fillId="0" borderId="0" xfId="2" applyNumberFormat="1" applyFont="1" applyBorder="1" applyAlignment="1">
      <alignment vertical="center"/>
    </xf>
    <xf numFmtId="183" fontId="21" fillId="9" borderId="0" xfId="2" applyNumberFormat="1" applyFont="1" applyFill="1" applyBorder="1" applyAlignment="1">
      <alignment horizontal="right" vertical="center"/>
    </xf>
    <xf numFmtId="0" fontId="100" fillId="0" borderId="0" xfId="2" applyFont="1" applyFill="1" applyBorder="1" applyAlignment="1">
      <alignment vertical="center"/>
    </xf>
    <xf numFmtId="181" fontId="5" fillId="0" borderId="0" xfId="2" quotePrefix="1" applyNumberFormat="1" applyFont="1" applyBorder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3" fontId="5" fillId="0" borderId="0" xfId="2" applyNumberFormat="1" applyFont="1" applyBorder="1" applyAlignment="1">
      <alignment horizontal="center" vertical="center"/>
    </xf>
    <xf numFmtId="3" fontId="5" fillId="0" borderId="0" xfId="8" applyNumberFormat="1" applyFont="1" applyBorder="1" applyAlignment="1">
      <alignment horizontal="center" vertical="center" wrapText="1"/>
    </xf>
    <xf numFmtId="184" fontId="5" fillId="0" borderId="0" xfId="8" applyFont="1" applyBorder="1" applyAlignment="1">
      <alignment horizontal="center" vertical="center"/>
    </xf>
    <xf numFmtId="0" fontId="5" fillId="0" borderId="0" xfId="2" quotePrefix="1" applyNumberFormat="1" applyFont="1" applyBorder="1" applyAlignment="1">
      <alignment horizontal="right" vertical="center"/>
    </xf>
    <xf numFmtId="41" fontId="5" fillId="0" borderId="0" xfId="8" applyNumberFormat="1" applyFont="1" applyBorder="1" applyAlignment="1">
      <alignment horizontal="center" vertical="center"/>
    </xf>
    <xf numFmtId="191" fontId="5" fillId="0" borderId="0" xfId="2" applyNumberFormat="1" applyFont="1" applyBorder="1" applyAlignment="1">
      <alignment horizontal="center" vertical="center"/>
    </xf>
    <xf numFmtId="0" fontId="5" fillId="19" borderId="0" xfId="2" applyFont="1" applyFill="1" applyBorder="1" applyAlignment="1">
      <alignment horizontal="center" vertical="center"/>
    </xf>
    <xf numFmtId="0" fontId="101" fillId="0" borderId="0" xfId="2" quotePrefix="1" applyNumberFormat="1" applyFont="1" applyBorder="1" applyAlignment="1">
      <alignment horizontal="right" vertical="center"/>
    </xf>
    <xf numFmtId="0" fontId="101" fillId="0" borderId="0" xfId="2" quotePrefix="1" applyFont="1" applyBorder="1" applyAlignment="1">
      <alignment horizontal="right" vertical="center"/>
    </xf>
    <xf numFmtId="0" fontId="5" fillId="0" borderId="0" xfId="2" applyFont="1" applyBorder="1" applyAlignment="1">
      <alignment horizontal="center" wrapText="1"/>
    </xf>
    <xf numFmtId="176" fontId="5" fillId="0" borderId="0" xfId="2" applyNumberFormat="1" applyFont="1" applyBorder="1" applyAlignment="1">
      <alignment horizontal="center" vertical="center" wrapText="1" shrinkToFit="1"/>
    </xf>
    <xf numFmtId="176" fontId="5" fillId="0" borderId="0" xfId="2" applyNumberFormat="1" applyFont="1" applyBorder="1" applyAlignment="1">
      <alignment vertical="center" wrapText="1"/>
    </xf>
    <xf numFmtId="184" fontId="5" fillId="0" borderId="0" xfId="8" applyFont="1" applyBorder="1" applyAlignment="1">
      <alignment horizontal="center" vertical="center" wrapText="1"/>
    </xf>
    <xf numFmtId="176" fontId="5" fillId="0" borderId="0" xfId="2" applyNumberFormat="1" applyFont="1" applyBorder="1" applyAlignment="1">
      <alignment horizontal="center" vertical="center" wrapText="1"/>
    </xf>
    <xf numFmtId="3" fontId="5" fillId="0" borderId="0" xfId="8" applyNumberFormat="1" applyFont="1" applyBorder="1" applyAlignment="1">
      <alignment horizontal="center" vertical="center"/>
    </xf>
    <xf numFmtId="3" fontId="5" fillId="0" borderId="0" xfId="8" quotePrefix="1" applyNumberFormat="1" applyFont="1" applyBorder="1" applyAlignment="1">
      <alignment horizontal="right" vertical="center"/>
    </xf>
    <xf numFmtId="3" fontId="5" fillId="0" borderId="0" xfId="2" applyNumberFormat="1" applyFont="1" applyBorder="1" applyAlignment="1">
      <alignment horizontal="center" vertical="center" wrapText="1"/>
    </xf>
    <xf numFmtId="0" fontId="29" fillId="0" borderId="0" xfId="2" quotePrefix="1" applyFont="1" applyBorder="1" applyAlignment="1">
      <alignment vertical="center"/>
    </xf>
    <xf numFmtId="176" fontId="29" fillId="0" borderId="0" xfId="2" applyNumberFormat="1" applyFont="1" applyBorder="1" applyAlignment="1">
      <alignment horizontal="center" vertical="center"/>
    </xf>
    <xf numFmtId="176" fontId="29" fillId="0" borderId="0" xfId="2" applyNumberFormat="1" applyFont="1" applyBorder="1" applyAlignment="1">
      <alignment vertical="center"/>
    </xf>
    <xf numFmtId="176" fontId="29" fillId="0" borderId="0" xfId="2" applyNumberFormat="1" applyFont="1" applyBorder="1" applyAlignment="1">
      <alignment horizontal="center" vertical="center" wrapText="1" shrinkToFit="1"/>
    </xf>
    <xf numFmtId="3" fontId="29" fillId="0" borderId="0" xfId="2" applyNumberFormat="1" applyFont="1" applyBorder="1" applyAlignment="1">
      <alignment horizontal="center" vertical="center"/>
    </xf>
    <xf numFmtId="3" fontId="29" fillId="0" borderId="0" xfId="2" applyNumberFormat="1" applyFont="1" applyBorder="1" applyAlignment="1">
      <alignment horizontal="center" vertical="center" wrapText="1"/>
    </xf>
    <xf numFmtId="0" fontId="29" fillId="0" borderId="0" xfId="2" applyFont="1" applyBorder="1" applyAlignment="1">
      <alignment horizontal="center" vertical="center" wrapText="1"/>
    </xf>
    <xf numFmtId="177" fontId="29" fillId="0" borderId="0" xfId="2" applyNumberFormat="1" applyFont="1" applyBorder="1" applyAlignment="1">
      <alignment horizontal="center" vertical="center"/>
    </xf>
    <xf numFmtId="0" fontId="29" fillId="0" borderId="0" xfId="2" applyFont="1" applyBorder="1" applyAlignment="1">
      <alignment horizontal="center" vertical="center"/>
    </xf>
    <xf numFmtId="0" fontId="29" fillId="19" borderId="0" xfId="2" applyFont="1" applyFill="1" applyBorder="1" applyAlignment="1">
      <alignment horizontal="center" vertical="center"/>
    </xf>
    <xf numFmtId="197" fontId="29" fillId="0" borderId="0" xfId="2" applyNumberFormat="1" applyFont="1" applyBorder="1" applyAlignment="1">
      <alignment horizontal="center" vertical="center"/>
    </xf>
    <xf numFmtId="197" fontId="5" fillId="0" borderId="0" xfId="2" applyNumberFormat="1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 shrinkToFit="1"/>
    </xf>
    <xf numFmtId="184" fontId="5" fillId="0" borderId="0" xfId="2" applyNumberFormat="1" applyFont="1" applyBorder="1" applyAlignment="1">
      <alignment horizontal="center" vertical="center" wrapText="1" shrinkToFit="1"/>
    </xf>
    <xf numFmtId="190" fontId="8" fillId="0" borderId="0" xfId="2" applyNumberFormat="1" applyFont="1" applyBorder="1" applyAlignment="1">
      <alignment horizontal="center" vertical="center"/>
    </xf>
    <xf numFmtId="191" fontId="5" fillId="0" borderId="0" xfId="2" applyNumberFormat="1" applyFont="1" applyBorder="1" applyAlignment="1">
      <alignment horizontal="center" vertical="center" wrapText="1"/>
    </xf>
    <xf numFmtId="191" fontId="21" fillId="0" borderId="0" xfId="2" applyNumberFormat="1" applyFont="1" applyBorder="1" applyAlignment="1">
      <alignment horizontal="center" vertical="center"/>
    </xf>
    <xf numFmtId="176" fontId="21" fillId="0" borderId="0" xfId="2" applyNumberFormat="1" applyFont="1" applyBorder="1" applyAlignment="1">
      <alignment horizontal="center" vertical="center" wrapText="1" shrinkToFit="1"/>
    </xf>
    <xf numFmtId="176" fontId="47" fillId="0" borderId="0" xfId="2" applyNumberFormat="1" applyFont="1" applyBorder="1" applyAlignment="1">
      <alignment horizontal="center" vertical="center" wrapText="1" shrinkToFit="1"/>
    </xf>
    <xf numFmtId="184" fontId="21" fillId="0" borderId="0" xfId="2" applyNumberFormat="1" applyFont="1" applyBorder="1" applyAlignment="1">
      <alignment horizontal="center" vertical="center" wrapText="1" shrinkToFit="1"/>
    </xf>
    <xf numFmtId="0" fontId="21" fillId="0" borderId="0" xfId="2" applyFont="1" applyBorder="1" applyAlignment="1">
      <alignment horizontal="center" vertical="center" wrapText="1" shrinkToFit="1"/>
    </xf>
    <xf numFmtId="0" fontId="21" fillId="13" borderId="0" xfId="2" applyFont="1" applyFill="1" applyBorder="1" applyAlignment="1">
      <alignment horizontal="center" vertical="center"/>
    </xf>
    <xf numFmtId="0" fontId="21" fillId="19" borderId="0" xfId="2" applyFont="1" applyFill="1" applyBorder="1" applyAlignment="1">
      <alignment horizontal="center" vertical="center"/>
    </xf>
    <xf numFmtId="176" fontId="17" fillId="17" borderId="0" xfId="2" applyNumberFormat="1" applyFont="1" applyFill="1" applyBorder="1" applyAlignment="1">
      <alignment horizontal="center" vertical="center"/>
    </xf>
    <xf numFmtId="176" fontId="97" fillId="17" borderId="0" xfId="2" quotePrefix="1" applyNumberFormat="1" applyFont="1" applyFill="1" applyBorder="1" applyAlignment="1">
      <alignment horizontal="center" vertical="center"/>
    </xf>
    <xf numFmtId="176" fontId="21" fillId="20" borderId="0" xfId="2" applyNumberFormat="1" applyFont="1" applyFill="1" applyBorder="1" applyAlignment="1">
      <alignment horizontal="center" vertical="center"/>
    </xf>
    <xf numFmtId="176" fontId="21" fillId="17" borderId="0" xfId="2" quotePrefix="1" applyNumberFormat="1" applyFont="1" applyFill="1" applyBorder="1" applyAlignment="1">
      <alignment horizontal="center" vertical="center"/>
    </xf>
    <xf numFmtId="176" fontId="8" fillId="0" borderId="48" xfId="14" applyNumberFormat="1" applyFont="1" applyFill="1" applyBorder="1" applyAlignment="1">
      <alignment vertical="center"/>
    </xf>
    <xf numFmtId="176" fontId="5" fillId="0" borderId="29" xfId="2" quotePrefix="1" applyNumberFormat="1" applyFont="1" applyFill="1" applyBorder="1" applyAlignment="1">
      <alignment horizontal="center" vertical="center"/>
    </xf>
    <xf numFmtId="176" fontId="5" fillId="0" borderId="13" xfId="9" quotePrefix="1" applyNumberFormat="1" applyFont="1" applyFill="1" applyBorder="1" applyAlignment="1">
      <alignment horizontal="center" vertical="center"/>
    </xf>
    <xf numFmtId="176" fontId="5" fillId="0" borderId="16" xfId="2" quotePrefix="1" applyNumberFormat="1" applyFont="1" applyFill="1" applyBorder="1" applyAlignment="1">
      <alignment horizontal="center" vertical="center"/>
    </xf>
    <xf numFmtId="189" fontId="5" fillId="0" borderId="16" xfId="6" applyNumberFormat="1" applyFont="1" applyBorder="1" applyAlignment="1">
      <alignment vertical="center"/>
    </xf>
    <xf numFmtId="208" fontId="22" fillId="0" borderId="70" xfId="8" applyNumberFormat="1" applyFont="1" applyBorder="1" applyAlignment="1">
      <alignment vertical="center"/>
    </xf>
    <xf numFmtId="196" fontId="22" fillId="0" borderId="19" xfId="2" applyNumberFormat="1" applyFont="1" applyBorder="1" applyAlignment="1">
      <alignment vertical="center"/>
    </xf>
    <xf numFmtId="196" fontId="22" fillId="0" borderId="13" xfId="2" applyNumberFormat="1" applyFont="1" applyBorder="1" applyAlignment="1">
      <alignment vertical="center"/>
    </xf>
    <xf numFmtId="179" fontId="22" fillId="0" borderId="11" xfId="2" applyNumberFormat="1" applyFont="1" applyBorder="1" applyAlignment="1">
      <alignment vertical="center"/>
    </xf>
    <xf numFmtId="179" fontId="5" fillId="0" borderId="29" xfId="6" quotePrefix="1" applyNumberFormat="1" applyFont="1" applyFill="1" applyBorder="1" applyAlignment="1">
      <alignment horizontal="right" vertical="center"/>
    </xf>
    <xf numFmtId="41" fontId="5" fillId="0" borderId="67" xfId="6" applyFont="1" applyBorder="1" applyAlignment="1">
      <alignment vertical="center"/>
    </xf>
    <xf numFmtId="184" fontId="5" fillId="0" borderId="71" xfId="8" applyFont="1" applyBorder="1" applyAlignment="1">
      <alignment vertical="center"/>
    </xf>
    <xf numFmtId="41" fontId="5" fillId="0" borderId="82" xfId="6" quotePrefix="1" applyFont="1" applyFill="1" applyBorder="1" applyAlignment="1">
      <alignment horizontal="right" vertical="center"/>
    </xf>
    <xf numFmtId="41" fontId="5" fillId="0" borderId="82" xfId="6" applyFont="1" applyFill="1" applyBorder="1" applyAlignment="1">
      <alignment vertical="center"/>
    </xf>
    <xf numFmtId="41" fontId="5" fillId="0" borderId="82" xfId="6" applyNumberFormat="1" applyFont="1" applyBorder="1" applyAlignment="1">
      <alignment vertical="center"/>
    </xf>
    <xf numFmtId="41" fontId="22" fillId="0" borderId="88" xfId="2" applyNumberFormat="1" applyFont="1" applyBorder="1" applyAlignment="1">
      <alignment vertical="center"/>
    </xf>
    <xf numFmtId="41" fontId="22" fillId="0" borderId="82" xfId="2" applyNumberFormat="1" applyFont="1" applyBorder="1" applyAlignment="1">
      <alignment vertical="center"/>
    </xf>
    <xf numFmtId="41" fontId="22" fillId="0" borderId="47" xfId="2" applyNumberFormat="1" applyFont="1" applyBorder="1" applyAlignment="1">
      <alignment vertical="center"/>
    </xf>
    <xf numFmtId="181" fontId="5" fillId="0" borderId="102" xfId="2" applyNumberFormat="1" applyFont="1" applyBorder="1" applyAlignment="1">
      <alignment vertical="center"/>
    </xf>
    <xf numFmtId="181" fontId="22" fillId="0" borderId="102" xfId="9" applyNumberFormat="1" applyFont="1" applyBorder="1" applyAlignment="1">
      <alignment vertical="center"/>
    </xf>
    <xf numFmtId="181" fontId="22" fillId="0" borderId="92" xfId="9" applyNumberFormat="1" applyFont="1" applyBorder="1" applyAlignment="1">
      <alignment vertical="center"/>
    </xf>
    <xf numFmtId="181" fontId="22" fillId="0" borderId="85" xfId="9" applyNumberFormat="1" applyFont="1" applyBorder="1" applyAlignment="1">
      <alignment vertical="center"/>
    </xf>
    <xf numFmtId="181" fontId="22" fillId="0" borderId="46" xfId="9" applyNumberFormat="1" applyFont="1" applyBorder="1" applyAlignment="1">
      <alignment vertical="center"/>
    </xf>
    <xf numFmtId="181" fontId="5" fillId="0" borderId="30" xfId="2" quotePrefix="1" applyNumberFormat="1" applyFont="1" applyBorder="1" applyAlignment="1">
      <alignment horizontal="right" vertical="center"/>
    </xf>
    <xf numFmtId="196" fontId="5" fillId="0" borderId="19" xfId="2" quotePrefix="1" applyNumberFormat="1" applyFont="1" applyBorder="1" applyAlignment="1">
      <alignment horizontal="center" vertical="center"/>
    </xf>
    <xf numFmtId="180" fontId="5" fillId="0" borderId="13" xfId="2" quotePrefix="1" applyNumberFormat="1" applyFont="1" applyBorder="1" applyAlignment="1">
      <alignment horizontal="center" vertical="center"/>
    </xf>
    <xf numFmtId="41" fontId="5" fillId="0" borderId="29" xfId="21" applyFont="1" applyBorder="1" applyAlignment="1">
      <alignment horizontal="center" vertical="center"/>
    </xf>
    <xf numFmtId="41" fontId="5" fillId="0" borderId="44" xfId="21" applyFont="1" applyBorder="1" applyAlignment="1">
      <alignment horizontal="right" vertical="center"/>
    </xf>
    <xf numFmtId="41" fontId="5" fillId="0" borderId="13" xfId="21" applyFont="1" applyBorder="1" applyAlignment="1">
      <alignment horizontal="center" vertical="center"/>
    </xf>
    <xf numFmtId="41" fontId="5" fillId="0" borderId="82" xfId="21" applyFont="1" applyBorder="1" applyAlignment="1">
      <alignment horizontal="right" vertical="center"/>
    </xf>
    <xf numFmtId="181" fontId="5" fillId="0" borderId="27" xfId="21" applyNumberFormat="1" applyFont="1" applyBorder="1" applyAlignment="1">
      <alignment horizontal="center" vertical="center"/>
    </xf>
    <xf numFmtId="181" fontId="5" fillId="0" borderId="12" xfId="21" applyNumberFormat="1" applyFont="1" applyBorder="1" applyAlignment="1">
      <alignment horizontal="center" vertical="center"/>
    </xf>
    <xf numFmtId="181" fontId="5" fillId="0" borderId="60" xfId="21" applyNumberFormat="1" applyFont="1" applyBorder="1" applyAlignment="1">
      <alignment horizontal="center" vertical="center"/>
    </xf>
    <xf numFmtId="176" fontId="5" fillId="0" borderId="26" xfId="21" applyNumberFormat="1" applyFont="1" applyBorder="1" applyAlignment="1">
      <alignment horizontal="center" vertical="center"/>
    </xf>
    <xf numFmtId="176" fontId="5" fillId="0" borderId="27" xfId="21" applyNumberFormat="1" applyFont="1" applyBorder="1" applyAlignment="1">
      <alignment horizontal="center" vertical="center"/>
    </xf>
    <xf numFmtId="176" fontId="5" fillId="0" borderId="31" xfId="21" applyNumberFormat="1" applyFont="1" applyBorder="1" applyAlignment="1">
      <alignment horizontal="center" vertical="center"/>
    </xf>
    <xf numFmtId="176" fontId="5" fillId="0" borderId="12" xfId="21" applyNumberFormat="1" applyFont="1" applyBorder="1" applyAlignment="1">
      <alignment horizontal="center" vertical="center"/>
    </xf>
    <xf numFmtId="176" fontId="5" fillId="0" borderId="59" xfId="21" applyNumberFormat="1" applyFont="1" applyBorder="1" applyAlignment="1">
      <alignment horizontal="center" vertical="center"/>
    </xf>
    <xf numFmtId="176" fontId="5" fillId="0" borderId="60" xfId="21" applyNumberFormat="1" applyFont="1" applyBorder="1" applyAlignment="1">
      <alignment horizontal="center" vertical="center"/>
    </xf>
    <xf numFmtId="206" fontId="5" fillId="0" borderId="61" xfId="8" applyNumberFormat="1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21" fillId="5" borderId="31" xfId="3" applyFont="1" applyFill="1" applyBorder="1" applyAlignment="1">
      <alignment horizontal="center" vertical="center"/>
    </xf>
    <xf numFmtId="0" fontId="21" fillId="0" borderId="69" xfId="3" applyFont="1" applyBorder="1" applyAlignment="1">
      <alignment horizontal="left" vertical="center" wrapText="1"/>
    </xf>
    <xf numFmtId="41" fontId="5" fillId="0" borderId="0" xfId="6" applyFont="1" applyBorder="1" applyAlignment="1">
      <alignment horizontal="center" vertical="center"/>
    </xf>
    <xf numFmtId="41" fontId="5" fillId="0" borderId="0" xfId="6" applyFont="1" applyBorder="1"/>
    <xf numFmtId="0" fontId="1" fillId="0" borderId="0" xfId="3" applyFont="1" applyBorder="1" applyAlignment="1"/>
    <xf numFmtId="41" fontId="5" fillId="0" borderId="0" xfId="6" applyFont="1" applyBorder="1" applyAlignment="1">
      <alignment horizontal="center" vertical="center" wrapText="1"/>
    </xf>
    <xf numFmtId="0" fontId="21" fillId="0" borderId="59" xfId="3" applyFont="1" applyBorder="1" applyAlignment="1">
      <alignment horizontal="center" vertical="center"/>
    </xf>
    <xf numFmtId="0" fontId="21" fillId="0" borderId="60" xfId="3" applyFont="1" applyBorder="1" applyAlignment="1">
      <alignment horizontal="center" vertical="center"/>
    </xf>
    <xf numFmtId="0" fontId="21" fillId="0" borderId="61" xfId="3" applyFont="1" applyBorder="1" applyAlignment="1">
      <alignment horizontal="center" vertical="center"/>
    </xf>
    <xf numFmtId="0" fontId="21" fillId="0" borderId="63" xfId="3" applyFont="1" applyBorder="1" applyAlignment="1">
      <alignment horizontal="center" vertical="center"/>
    </xf>
    <xf numFmtId="0" fontId="21" fillId="0" borderId="64" xfId="3" applyFont="1" applyBorder="1" applyAlignment="1">
      <alignment horizontal="center" vertical="center"/>
    </xf>
    <xf numFmtId="0" fontId="21" fillId="0" borderId="65" xfId="3" applyFont="1" applyBorder="1" applyAlignment="1">
      <alignment horizontal="center" vertical="center"/>
    </xf>
    <xf numFmtId="0" fontId="21" fillId="0" borderId="62" xfId="3" applyFont="1" applyBorder="1" applyAlignment="1">
      <alignment horizontal="center" vertical="center"/>
    </xf>
    <xf numFmtId="0" fontId="28" fillId="5" borderId="32" xfId="3" applyFont="1" applyFill="1" applyBorder="1" applyAlignment="1">
      <alignment horizontal="left" vertical="center"/>
    </xf>
    <xf numFmtId="0" fontId="28" fillId="5" borderId="15" xfId="3" applyFont="1" applyFill="1" applyBorder="1" applyAlignment="1">
      <alignment horizontal="left" vertical="center"/>
    </xf>
    <xf numFmtId="0" fontId="28" fillId="5" borderId="68" xfId="3" applyFont="1" applyFill="1" applyBorder="1" applyAlignment="1">
      <alignment horizontal="left" vertical="center"/>
    </xf>
    <xf numFmtId="0" fontId="28" fillId="5" borderId="69" xfId="3" applyFont="1" applyFill="1" applyBorder="1" applyAlignment="1">
      <alignment horizontal="left" vertical="center"/>
    </xf>
    <xf numFmtId="0" fontId="28" fillId="3" borderId="77" xfId="3" applyFont="1" applyFill="1" applyBorder="1" applyAlignment="1">
      <alignment horizontal="center" vertical="center"/>
    </xf>
    <xf numFmtId="0" fontId="28" fillId="3" borderId="41" xfId="3" applyFont="1" applyFill="1" applyBorder="1" applyAlignment="1">
      <alignment horizontal="center" vertical="center"/>
    </xf>
    <xf numFmtId="0" fontId="5" fillId="0" borderId="0" xfId="3" applyFont="1" applyFill="1" applyBorder="1" applyAlignment="1" applyProtection="1">
      <alignment horizontal="center" vertical="center"/>
      <protection locked="0"/>
    </xf>
    <xf numFmtId="0" fontId="5" fillId="0" borderId="0" xfId="3" quotePrefix="1" applyFont="1" applyFill="1" applyBorder="1" applyAlignment="1" applyProtection="1">
      <alignment horizontal="center" vertical="center"/>
      <protection locked="0"/>
    </xf>
    <xf numFmtId="0" fontId="22" fillId="0" borderId="0" xfId="3" applyFont="1" applyFill="1" applyBorder="1" applyAlignment="1" applyProtection="1">
      <alignment horizontal="center" vertical="center"/>
      <protection locked="0"/>
    </xf>
    <xf numFmtId="0" fontId="22" fillId="0" borderId="0" xfId="3" quotePrefix="1" applyFont="1" applyFill="1" applyBorder="1" applyAlignment="1" applyProtection="1">
      <alignment horizontal="center" vertical="center"/>
      <protection locked="0"/>
    </xf>
    <xf numFmtId="0" fontId="28" fillId="5" borderId="33" xfId="3" applyFont="1" applyFill="1" applyBorder="1" applyAlignment="1">
      <alignment horizontal="left" vertical="center"/>
    </xf>
    <xf numFmtId="0" fontId="28" fillId="5" borderId="59" xfId="3" applyFont="1" applyFill="1" applyBorder="1" applyAlignment="1">
      <alignment horizontal="left" vertical="center"/>
    </xf>
    <xf numFmtId="0" fontId="28" fillId="5" borderId="60" xfId="3" applyFont="1" applyFill="1" applyBorder="1" applyAlignment="1">
      <alignment horizontal="left" vertical="center"/>
    </xf>
    <xf numFmtId="0" fontId="8" fillId="0" borderId="0" xfId="3" applyFont="1" applyBorder="1" applyAlignment="1"/>
    <xf numFmtId="0" fontId="28" fillId="5" borderId="63" xfId="3" applyFont="1" applyFill="1" applyBorder="1" applyAlignment="1">
      <alignment horizontal="left" vertical="center"/>
    </xf>
    <xf numFmtId="0" fontId="28" fillId="5" borderId="64" xfId="3" applyFont="1" applyFill="1" applyBorder="1" applyAlignment="1">
      <alignment horizontal="left" vertical="center"/>
    </xf>
    <xf numFmtId="0" fontId="5" fillId="0" borderId="0" xfId="3" applyFont="1" applyBorder="1" applyAlignment="1">
      <alignment horizontal="center" vertical="center"/>
    </xf>
    <xf numFmtId="186" fontId="29" fillId="6" borderId="0" xfId="3" quotePrefix="1" applyNumberFormat="1" applyFont="1" applyFill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69" xfId="2" applyFont="1" applyBorder="1" applyAlignment="1">
      <alignment horizontal="center" vertical="center"/>
    </xf>
    <xf numFmtId="0" fontId="5" fillId="0" borderId="64" xfId="2" applyFont="1" applyBorder="1" applyAlignment="1">
      <alignment horizontal="center" vertical="center"/>
    </xf>
    <xf numFmtId="0" fontId="5" fillId="0" borderId="83" xfId="2" applyFont="1" applyBorder="1" applyAlignment="1">
      <alignment horizontal="center" vertical="center"/>
    </xf>
    <xf numFmtId="0" fontId="5" fillId="0" borderId="87" xfId="2" applyFont="1" applyBorder="1" applyAlignment="1">
      <alignment horizontal="center" vertical="center"/>
    </xf>
    <xf numFmtId="0" fontId="5" fillId="0" borderId="88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33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5" fillId="0" borderId="79" xfId="2" applyFont="1" applyBorder="1" applyAlignment="1">
      <alignment horizontal="center" vertical="center"/>
    </xf>
    <xf numFmtId="0" fontId="5" fillId="0" borderId="86" xfId="2" applyFont="1" applyBorder="1" applyAlignment="1">
      <alignment horizontal="center" vertical="center"/>
    </xf>
    <xf numFmtId="0" fontId="5" fillId="0" borderId="71" xfId="2" applyFont="1" applyBorder="1" applyAlignment="1">
      <alignment horizontal="center" vertical="center"/>
    </xf>
    <xf numFmtId="0" fontId="8" fillId="0" borderId="0" xfId="2" applyFont="1"/>
    <xf numFmtId="0" fontId="5" fillId="0" borderId="43" xfId="2" applyFont="1" applyBorder="1" applyAlignment="1">
      <alignment horizontal="center" vertical="center"/>
    </xf>
    <xf numFmtId="0" fontId="5" fillId="0" borderId="85" xfId="2" applyFont="1" applyBorder="1" applyAlignment="1">
      <alignment horizontal="center" vertical="center"/>
    </xf>
    <xf numFmtId="0" fontId="5" fillId="0" borderId="46" xfId="2" applyFont="1" applyBorder="1" applyAlignment="1">
      <alignment horizontal="center" vertical="center"/>
    </xf>
    <xf numFmtId="0" fontId="5" fillId="0" borderId="72" xfId="2" applyFont="1" applyBorder="1" applyAlignment="1">
      <alignment horizontal="center" vertical="center"/>
    </xf>
    <xf numFmtId="0" fontId="5" fillId="0" borderId="73" xfId="2" applyFont="1" applyBorder="1" applyAlignment="1">
      <alignment horizontal="center" vertical="center"/>
    </xf>
    <xf numFmtId="0" fontId="5" fillId="0" borderId="74" xfId="2" applyFont="1" applyBorder="1" applyAlignment="1">
      <alignment horizontal="center" vertical="center"/>
    </xf>
    <xf numFmtId="0" fontId="35" fillId="0" borderId="0" xfId="2" applyFont="1" applyAlignment="1">
      <alignment horizontal="center" vertical="center" wrapText="1"/>
    </xf>
    <xf numFmtId="2" fontId="44" fillId="0" borderId="94" xfId="2" quotePrefix="1" applyNumberFormat="1" applyFont="1" applyBorder="1" applyAlignment="1">
      <alignment horizontal="left" vertical="center" wrapText="1"/>
    </xf>
    <xf numFmtId="2" fontId="44" fillId="0" borderId="99" xfId="2" quotePrefix="1" applyNumberFormat="1" applyFont="1" applyBorder="1" applyAlignment="1">
      <alignment horizontal="left" vertical="center"/>
    </xf>
    <xf numFmtId="2" fontId="5" fillId="0" borderId="76" xfId="2" quotePrefix="1" applyNumberFormat="1" applyFont="1" applyBorder="1" applyAlignment="1">
      <alignment horizontal="center" vertical="center"/>
    </xf>
    <xf numFmtId="2" fontId="5" fillId="0" borderId="95" xfId="2" quotePrefix="1" applyNumberFormat="1" applyFont="1" applyBorder="1" applyAlignment="1">
      <alignment horizontal="center" vertical="center"/>
    </xf>
    <xf numFmtId="2" fontId="5" fillId="0" borderId="96" xfId="2" quotePrefix="1" applyNumberFormat="1" applyFont="1" applyBorder="1" applyAlignment="1">
      <alignment horizontal="center" vertical="center"/>
    </xf>
    <xf numFmtId="2" fontId="5" fillId="0" borderId="43" xfId="2" quotePrefix="1" applyNumberFormat="1" applyFont="1" applyBorder="1" applyAlignment="1">
      <alignment horizontal="center" vertical="center"/>
    </xf>
    <xf numFmtId="2" fontId="5" fillId="0" borderId="46" xfId="2" quotePrefix="1" applyNumberFormat="1" applyFont="1" applyBorder="1" applyAlignment="1">
      <alignment horizontal="center" vertical="center"/>
    </xf>
    <xf numFmtId="2" fontId="5" fillId="0" borderId="43" xfId="2" quotePrefix="1" applyNumberFormat="1" applyFont="1" applyBorder="1" applyAlignment="1">
      <alignment horizontal="center" vertical="center" wrapText="1"/>
    </xf>
    <xf numFmtId="2" fontId="5" fillId="0" borderId="46" xfId="2" quotePrefix="1" applyNumberFormat="1" applyFont="1" applyBorder="1" applyAlignment="1">
      <alignment horizontal="center" vertical="center" wrapText="1"/>
    </xf>
    <xf numFmtId="2" fontId="5" fillId="0" borderId="97" xfId="2" quotePrefix="1" applyNumberFormat="1" applyFont="1" applyBorder="1" applyAlignment="1">
      <alignment horizontal="center" vertical="center"/>
    </xf>
    <xf numFmtId="2" fontId="5" fillId="0" borderId="48" xfId="2" quotePrefix="1" applyNumberFormat="1" applyFont="1" applyBorder="1" applyAlignment="1">
      <alignment horizontal="center" vertical="center"/>
    </xf>
    <xf numFmtId="2" fontId="44" fillId="0" borderId="98" xfId="2" quotePrefix="1" applyNumberFormat="1" applyFont="1" applyBorder="1" applyAlignment="1">
      <alignment horizontal="left" vertical="center" wrapText="1"/>
    </xf>
    <xf numFmtId="2" fontId="44" fillId="0" borderId="100" xfId="2" quotePrefix="1" applyNumberFormat="1" applyFont="1" applyBorder="1" applyAlignment="1">
      <alignment horizontal="left" vertical="center"/>
    </xf>
    <xf numFmtId="41" fontId="17" fillId="0" borderId="27" xfId="6" applyFont="1" applyBorder="1" applyAlignment="1">
      <alignment horizontal="center" vertical="center"/>
    </xf>
    <xf numFmtId="41" fontId="17" fillId="0" borderId="78" xfId="6" applyFont="1" applyBorder="1" applyAlignment="1">
      <alignment horizontal="center" vertical="center"/>
    </xf>
    <xf numFmtId="41" fontId="17" fillId="0" borderId="72" xfId="6" applyFont="1" applyBorder="1" applyAlignment="1">
      <alignment horizontal="center" vertical="center"/>
    </xf>
    <xf numFmtId="41" fontId="17" fillId="0" borderId="73" xfId="6" applyFont="1" applyBorder="1" applyAlignment="1">
      <alignment horizontal="center" vertical="center"/>
    </xf>
    <xf numFmtId="41" fontId="28" fillId="0" borderId="105" xfId="10" applyFont="1" applyFill="1" applyBorder="1" applyAlignment="1">
      <alignment horizontal="left" vertical="center" shrinkToFit="1"/>
    </xf>
    <xf numFmtId="41" fontId="17" fillId="11" borderId="77" xfId="10" applyFont="1" applyFill="1" applyBorder="1" applyAlignment="1">
      <alignment horizontal="center" vertical="center" shrinkToFit="1"/>
    </xf>
    <xf numFmtId="41" fontId="17" fillId="11" borderId="41" xfId="10" applyFont="1" applyFill="1" applyBorder="1" applyAlignment="1">
      <alignment horizontal="center" vertical="center" shrinkToFit="1"/>
    </xf>
    <xf numFmtId="41" fontId="17" fillId="11" borderId="44" xfId="10" applyFont="1" applyFill="1" applyBorder="1" applyAlignment="1">
      <alignment horizontal="center" vertical="center" shrinkToFit="1"/>
    </xf>
    <xf numFmtId="41" fontId="17" fillId="11" borderId="78" xfId="10" applyFont="1" applyFill="1" applyBorder="1" applyAlignment="1">
      <alignment horizontal="center" vertical="center" shrinkToFit="1"/>
    </xf>
    <xf numFmtId="41" fontId="17" fillId="11" borderId="72" xfId="10" applyFont="1" applyFill="1" applyBorder="1" applyAlignment="1">
      <alignment horizontal="center" vertical="center" shrinkToFit="1"/>
    </xf>
    <xf numFmtId="0" fontId="17" fillId="11" borderId="72" xfId="9" applyFont="1" applyFill="1" applyBorder="1" applyAlignment="1">
      <alignment horizontal="center" vertical="center"/>
    </xf>
    <xf numFmtId="0" fontId="17" fillId="11" borderId="62" xfId="9" applyFont="1" applyFill="1" applyBorder="1" applyAlignment="1">
      <alignment horizontal="center" vertical="center"/>
    </xf>
    <xf numFmtId="41" fontId="17" fillId="11" borderId="74" xfId="10" applyFont="1" applyFill="1" applyBorder="1" applyAlignment="1">
      <alignment horizontal="center" vertical="center"/>
    </xf>
    <xf numFmtId="41" fontId="17" fillId="11" borderId="72" xfId="10" applyFont="1" applyFill="1" applyBorder="1" applyAlignment="1">
      <alignment horizontal="center" vertical="center"/>
    </xf>
    <xf numFmtId="41" fontId="17" fillId="11" borderId="73" xfId="10" applyFont="1" applyFill="1" applyBorder="1" applyAlignment="1">
      <alignment horizontal="center" vertical="center"/>
    </xf>
    <xf numFmtId="0" fontId="5" fillId="0" borderId="43" xfId="2" applyNumberFormat="1" applyFont="1" applyBorder="1" applyAlignment="1">
      <alignment horizontal="center" vertical="center"/>
    </xf>
    <xf numFmtId="0" fontId="5" fillId="0" borderId="46" xfId="2" applyNumberFormat="1" applyFont="1" applyBorder="1" applyAlignment="1">
      <alignment horizontal="center" vertical="center"/>
    </xf>
    <xf numFmtId="0" fontId="5" fillId="0" borderId="105" xfId="2" applyFont="1" applyBorder="1" applyAlignment="1">
      <alignment horizontal="right" vertical="center"/>
    </xf>
    <xf numFmtId="0" fontId="44" fillId="0" borderId="74" xfId="2" applyFont="1" applyFill="1" applyBorder="1" applyAlignment="1">
      <alignment horizontal="center" vertical="center"/>
    </xf>
    <xf numFmtId="0" fontId="44" fillId="0" borderId="72" xfId="2" applyFont="1" applyFill="1" applyBorder="1" applyAlignment="1">
      <alignment horizontal="center" vertical="center"/>
    </xf>
    <xf numFmtId="0" fontId="35" fillId="0" borderId="0" xfId="2" applyFont="1" applyFill="1" applyAlignment="1">
      <alignment horizontal="center"/>
    </xf>
    <xf numFmtId="0" fontId="44" fillId="0" borderId="112" xfId="2" applyFont="1" applyFill="1" applyBorder="1" applyAlignment="1">
      <alignment horizontal="center" vertical="center"/>
    </xf>
    <xf numFmtId="0" fontId="44" fillId="0" borderId="111" xfId="2" applyFont="1" applyFill="1" applyBorder="1" applyAlignment="1">
      <alignment horizontal="center" vertical="center"/>
    </xf>
    <xf numFmtId="0" fontId="44" fillId="0" borderId="105" xfId="2" applyFont="1" applyFill="1" applyBorder="1" applyAlignment="1">
      <alignment horizontal="center" vertical="center"/>
    </xf>
    <xf numFmtId="0" fontId="50" fillId="12" borderId="77" xfId="2" applyFont="1" applyFill="1" applyBorder="1" applyAlignment="1">
      <alignment horizontal="center" vertical="center"/>
    </xf>
    <xf numFmtId="0" fontId="50" fillId="12" borderId="41" xfId="2" applyFont="1" applyFill="1" applyBorder="1" applyAlignment="1">
      <alignment horizontal="center" vertical="center"/>
    </xf>
    <xf numFmtId="0" fontId="50" fillId="12" borderId="97" xfId="2" applyFont="1" applyFill="1" applyBorder="1" applyAlignment="1">
      <alignment horizontal="center" vertical="center"/>
    </xf>
    <xf numFmtId="0" fontId="44" fillId="0" borderId="124" xfId="2" applyFont="1" applyFill="1" applyBorder="1" applyAlignment="1">
      <alignment vertical="center"/>
    </xf>
    <xf numFmtId="0" fontId="44" fillId="0" borderId="66" xfId="2" applyFont="1" applyFill="1" applyBorder="1" applyAlignment="1">
      <alignment vertical="center"/>
    </xf>
    <xf numFmtId="0" fontId="5" fillId="0" borderId="105" xfId="2" applyFont="1" applyBorder="1" applyAlignment="1">
      <alignment horizontal="right"/>
    </xf>
    <xf numFmtId="0" fontId="5" fillId="0" borderId="43" xfId="13" applyFont="1" applyBorder="1" applyAlignment="1">
      <alignment horizontal="center" vertical="center" wrapText="1"/>
    </xf>
    <xf numFmtId="0" fontId="5" fillId="0" borderId="46" xfId="13" applyFont="1" applyBorder="1" applyAlignment="1">
      <alignment horizontal="center" vertical="center" wrapText="1"/>
    </xf>
    <xf numFmtId="0" fontId="5" fillId="0" borderId="26" xfId="2" applyFont="1" applyBorder="1" applyAlignment="1">
      <alignment horizontal="center" vertical="center"/>
    </xf>
    <xf numFmtId="0" fontId="5" fillId="0" borderId="62" xfId="2" applyFont="1" applyBorder="1" applyAlignment="1">
      <alignment horizontal="center" vertical="center"/>
    </xf>
    <xf numFmtId="0" fontId="5" fillId="0" borderId="60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 wrapText="1"/>
    </xf>
    <xf numFmtId="0" fontId="5" fillId="0" borderId="113" xfId="2" applyFont="1" applyBorder="1" applyAlignment="1">
      <alignment horizontal="center" vertical="center" wrapText="1"/>
    </xf>
    <xf numFmtId="0" fontId="5" fillId="0" borderId="93" xfId="2" applyFont="1" applyBorder="1" applyAlignment="1">
      <alignment horizontal="center" vertical="center" wrapText="1"/>
    </xf>
    <xf numFmtId="0" fontId="17" fillId="0" borderId="108" xfId="2" applyFont="1" applyBorder="1" applyAlignment="1">
      <alignment horizontal="center" vertical="center"/>
    </xf>
    <xf numFmtId="0" fontId="17" fillId="0" borderId="88" xfId="2" applyFont="1" applyBorder="1" applyAlignment="1">
      <alignment horizontal="center" vertical="center"/>
    </xf>
    <xf numFmtId="0" fontId="17" fillId="0" borderId="111" xfId="2" applyFont="1" applyBorder="1" applyAlignment="1">
      <alignment horizontal="center" vertical="center"/>
    </xf>
    <xf numFmtId="0" fontId="17" fillId="0" borderId="47" xfId="2" applyFont="1" applyBorder="1" applyAlignment="1">
      <alignment horizontal="center" vertical="center"/>
    </xf>
    <xf numFmtId="0" fontId="17" fillId="0" borderId="59" xfId="2" applyFont="1" applyBorder="1" applyAlignment="1">
      <alignment horizontal="center" vertical="center"/>
    </xf>
    <xf numFmtId="0" fontId="17" fillId="0" borderId="60" xfId="2" applyFont="1" applyBorder="1" applyAlignment="1">
      <alignment horizontal="center" vertical="center"/>
    </xf>
    <xf numFmtId="0" fontId="17" fillId="0" borderId="68" xfId="2" applyFont="1" applyBorder="1" applyAlignment="1">
      <alignment horizontal="center" vertical="center"/>
    </xf>
    <xf numFmtId="0" fontId="17" fillId="0" borderId="69" xfId="2" applyFont="1" applyBorder="1" applyAlignment="1">
      <alignment horizontal="center" vertical="center"/>
    </xf>
    <xf numFmtId="0" fontId="17" fillId="0" borderId="60" xfId="2" applyFont="1" applyBorder="1" applyAlignment="1">
      <alignment horizontal="center" vertical="center" wrapText="1"/>
    </xf>
    <xf numFmtId="0" fontId="17" fillId="0" borderId="61" xfId="2" applyFont="1" applyBorder="1" applyAlignment="1">
      <alignment horizontal="center" vertical="center" wrapText="1"/>
    </xf>
    <xf numFmtId="0" fontId="17" fillId="0" borderId="70" xfId="2" applyFont="1" applyBorder="1" applyAlignment="1">
      <alignment horizontal="center" vertical="center"/>
    </xf>
    <xf numFmtId="0" fontId="17" fillId="0" borderId="126" xfId="2" applyFont="1" applyBorder="1" applyAlignment="1">
      <alignment horizontal="center" vertical="center"/>
    </xf>
    <xf numFmtId="0" fontId="17" fillId="0" borderId="67" xfId="2" applyFont="1" applyBorder="1" applyAlignment="1">
      <alignment horizontal="center" vertical="center"/>
    </xf>
    <xf numFmtId="0" fontId="17" fillId="0" borderId="110" xfId="2" applyFont="1" applyBorder="1" applyAlignment="1">
      <alignment horizontal="center" vertical="center"/>
    </xf>
    <xf numFmtId="0" fontId="17" fillId="0" borderId="82" xfId="2" applyFont="1" applyBorder="1" applyAlignment="1">
      <alignment horizontal="center" vertical="center"/>
    </xf>
    <xf numFmtId="0" fontId="17" fillId="0" borderId="105" xfId="2" applyFont="1" applyBorder="1" applyAlignment="1">
      <alignment horizontal="right"/>
    </xf>
    <xf numFmtId="0" fontId="5" fillId="0" borderId="78" xfId="2" applyFont="1" applyBorder="1" applyAlignment="1">
      <alignment horizontal="center" vertical="center"/>
    </xf>
    <xf numFmtId="2" fontId="5" fillId="0" borderId="98" xfId="2" quotePrefix="1" applyNumberFormat="1" applyFont="1" applyBorder="1" applyAlignment="1">
      <alignment horizontal="left" vertical="center" wrapText="1"/>
    </xf>
    <xf numFmtId="2" fontId="5" fillId="0" borderId="100" xfId="2" quotePrefix="1" applyNumberFormat="1" applyFont="1" applyBorder="1" applyAlignment="1">
      <alignment horizontal="left" vertical="center"/>
    </xf>
    <xf numFmtId="2" fontId="5" fillId="0" borderId="140" xfId="2" quotePrefix="1" applyNumberFormat="1" applyFont="1" applyBorder="1" applyAlignment="1">
      <alignment horizontal="left" vertical="center" wrapText="1"/>
    </xf>
    <xf numFmtId="2" fontId="5" fillId="0" borderId="141" xfId="2" quotePrefix="1" applyNumberFormat="1" applyFont="1" applyBorder="1" applyAlignment="1">
      <alignment horizontal="left" vertical="center"/>
    </xf>
    <xf numFmtId="41" fontId="67" fillId="0" borderId="78" xfId="6" applyFont="1" applyBorder="1" applyAlignment="1">
      <alignment horizontal="center" vertical="center"/>
    </xf>
    <xf numFmtId="41" fontId="67" fillId="0" borderId="73" xfId="6" applyFont="1" applyBorder="1" applyAlignment="1">
      <alignment horizontal="center" vertical="center"/>
    </xf>
    <xf numFmtId="41" fontId="28" fillId="0" borderId="0" xfId="10" applyFont="1" applyFill="1" applyBorder="1" applyAlignment="1">
      <alignment horizontal="left" vertical="center" shrinkToFit="1"/>
    </xf>
    <xf numFmtId="41" fontId="17" fillId="11" borderId="74" xfId="10" applyFont="1" applyFill="1" applyBorder="1" applyAlignment="1">
      <alignment horizontal="center" vertical="center" shrinkToFit="1"/>
    </xf>
    <xf numFmtId="41" fontId="17" fillId="11" borderId="62" xfId="10" applyFont="1" applyFill="1" applyBorder="1" applyAlignment="1">
      <alignment horizontal="center" vertical="center" shrinkToFit="1"/>
    </xf>
    <xf numFmtId="0" fontId="17" fillId="11" borderId="78" xfId="2" applyFont="1" applyFill="1" applyBorder="1" applyAlignment="1">
      <alignment horizontal="center" vertical="center"/>
    </xf>
    <xf numFmtId="0" fontId="17" fillId="11" borderId="62" xfId="2" applyFont="1" applyFill="1" applyBorder="1" applyAlignment="1">
      <alignment horizontal="center" vertical="center"/>
    </xf>
    <xf numFmtId="0" fontId="17" fillId="0" borderId="43" xfId="2" applyFont="1" applyBorder="1" applyAlignment="1">
      <alignment horizontal="center" vertical="center"/>
    </xf>
    <xf numFmtId="0" fontId="17" fillId="0" borderId="46" xfId="2" applyFont="1" applyBorder="1" applyAlignment="1">
      <alignment horizontal="center" vertical="center"/>
    </xf>
    <xf numFmtId="0" fontId="17" fillId="0" borderId="74" xfId="2" applyFont="1" applyBorder="1" applyAlignment="1">
      <alignment horizontal="center" vertical="center"/>
    </xf>
    <xf numFmtId="0" fontId="17" fillId="0" borderId="72" xfId="2" applyFont="1" applyBorder="1" applyAlignment="1">
      <alignment horizontal="center" vertical="center"/>
    </xf>
    <xf numFmtId="0" fontId="17" fillId="0" borderId="73" xfId="2" applyFont="1" applyBorder="1" applyAlignment="1">
      <alignment horizontal="center" vertical="center"/>
    </xf>
    <xf numFmtId="0" fontId="17" fillId="0" borderId="26" xfId="2" applyFont="1" applyBorder="1" applyAlignment="1">
      <alignment horizontal="center" vertical="center"/>
    </xf>
    <xf numFmtId="0" fontId="17" fillId="0" borderId="27" xfId="2" applyFont="1" applyBorder="1" applyAlignment="1">
      <alignment horizontal="center" vertical="center"/>
    </xf>
    <xf numFmtId="0" fontId="17" fillId="0" borderId="29" xfId="2" applyFont="1" applyBorder="1" applyAlignment="1">
      <alignment horizontal="center" vertical="center"/>
    </xf>
    <xf numFmtId="0" fontId="44" fillId="0" borderId="59" xfId="13" applyFont="1" applyBorder="1" applyAlignment="1">
      <alignment horizontal="center" vertical="center" wrapText="1"/>
    </xf>
    <xf numFmtId="0" fontId="44" fillId="0" borderId="61" xfId="13" applyFont="1" applyBorder="1" applyAlignment="1">
      <alignment horizontal="center" vertical="center" wrapText="1"/>
    </xf>
    <xf numFmtId="0" fontId="44" fillId="0" borderId="63" xfId="13" applyFont="1" applyBorder="1" applyAlignment="1">
      <alignment horizontal="center" vertical="center" wrapText="1"/>
    </xf>
    <xf numFmtId="0" fontId="44" fillId="0" borderId="65" xfId="13" applyFont="1" applyBorder="1" applyAlignment="1">
      <alignment horizontal="center" vertical="center" wrapText="1"/>
    </xf>
    <xf numFmtId="0" fontId="44" fillId="0" borderId="59" xfId="2" applyFont="1" applyBorder="1" applyAlignment="1">
      <alignment horizontal="center" vertical="center"/>
    </xf>
    <xf numFmtId="0" fontId="44" fillId="0" borderId="60" xfId="2" applyFont="1" applyBorder="1" applyAlignment="1">
      <alignment horizontal="center" vertical="center"/>
    </xf>
    <xf numFmtId="0" fontId="44" fillId="0" borderId="61" xfId="2" applyFont="1" applyBorder="1" applyAlignment="1">
      <alignment horizontal="center" vertical="center"/>
    </xf>
    <xf numFmtId="0" fontId="44" fillId="0" borderId="62" xfId="2" applyFont="1" applyBorder="1" applyAlignment="1">
      <alignment horizontal="center" vertical="center"/>
    </xf>
    <xf numFmtId="0" fontId="44" fillId="14" borderId="59" xfId="2" applyFont="1" applyFill="1" applyBorder="1" applyAlignment="1">
      <alignment horizontal="center" vertical="center" wrapText="1"/>
    </xf>
    <xf numFmtId="0" fontId="44" fillId="14" borderId="68" xfId="2" applyFont="1" applyFill="1" applyBorder="1" applyAlignment="1">
      <alignment horizontal="center" vertical="center" wrapText="1"/>
    </xf>
    <xf numFmtId="0" fontId="44" fillId="14" borderId="63" xfId="2" applyFont="1" applyFill="1" applyBorder="1" applyAlignment="1">
      <alignment horizontal="center" vertical="center" wrapText="1"/>
    </xf>
    <xf numFmtId="0" fontId="44" fillId="14" borderId="32" xfId="2" applyFont="1" applyFill="1" applyBorder="1" applyAlignment="1">
      <alignment horizontal="center" vertical="center" wrapText="1"/>
    </xf>
    <xf numFmtId="0" fontId="5" fillId="0" borderId="142" xfId="2" applyFont="1" applyBorder="1" applyAlignment="1">
      <alignment horizontal="center" vertical="center"/>
    </xf>
    <xf numFmtId="0" fontId="5" fillId="0" borderId="143" xfId="2" applyFont="1" applyBorder="1" applyAlignment="1">
      <alignment horizontal="center" vertical="center"/>
    </xf>
    <xf numFmtId="0" fontId="5" fillId="0" borderId="59" xfId="2" applyFont="1" applyBorder="1" applyAlignment="1">
      <alignment horizontal="center" vertical="center"/>
    </xf>
    <xf numFmtId="0" fontId="5" fillId="0" borderId="68" xfId="2" applyFont="1" applyBorder="1" applyAlignment="1">
      <alignment horizontal="center" vertical="center"/>
    </xf>
    <xf numFmtId="0" fontId="5" fillId="0" borderId="61" xfId="2" applyFont="1" applyBorder="1" applyAlignment="1">
      <alignment horizontal="center" vertical="center"/>
    </xf>
    <xf numFmtId="0" fontId="5" fillId="0" borderId="70" xfId="2" applyFont="1" applyBorder="1" applyAlignment="1">
      <alignment horizontal="center" vertical="center"/>
    </xf>
    <xf numFmtId="0" fontId="5" fillId="0" borderId="91" xfId="2" applyFont="1" applyBorder="1" applyAlignment="1">
      <alignment horizontal="center" vertical="center"/>
    </xf>
    <xf numFmtId="0" fontId="5" fillId="0" borderId="120" xfId="2" applyFont="1" applyBorder="1" applyAlignment="1">
      <alignment horizontal="center" vertical="center"/>
    </xf>
    <xf numFmtId="0" fontId="5" fillId="0" borderId="67" xfId="2" applyFont="1" applyBorder="1" applyAlignment="1">
      <alignment horizontal="center" vertical="center"/>
    </xf>
    <xf numFmtId="0" fontId="5" fillId="0" borderId="63" xfId="2" applyFont="1" applyBorder="1" applyAlignment="1">
      <alignment horizontal="center" vertical="center"/>
    </xf>
    <xf numFmtId="0" fontId="10" fillId="0" borderId="0" xfId="2"/>
    <xf numFmtId="0" fontId="5" fillId="0" borderId="6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77" xfId="2" applyFont="1" applyBorder="1" applyAlignment="1">
      <alignment horizontal="center" vertical="center"/>
    </xf>
    <xf numFmtId="0" fontId="5" fillId="0" borderId="110" xfId="2" applyFont="1" applyBorder="1" applyAlignment="1">
      <alignment horizontal="center" vertical="center"/>
    </xf>
    <xf numFmtId="0" fontId="5" fillId="0" borderId="126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44" xfId="2" applyFont="1" applyBorder="1" applyAlignment="1">
      <alignment horizontal="center" vertical="center"/>
    </xf>
    <xf numFmtId="0" fontId="5" fillId="0" borderId="82" xfId="2" applyFont="1" applyBorder="1" applyAlignment="1">
      <alignment horizontal="center" vertical="center"/>
    </xf>
    <xf numFmtId="0" fontId="5" fillId="0" borderId="113" xfId="2" applyFont="1" applyBorder="1" applyAlignment="1">
      <alignment horizontal="center" vertical="center"/>
    </xf>
    <xf numFmtId="0" fontId="5" fillId="0" borderId="89" xfId="2" applyFont="1" applyBorder="1" applyAlignment="1">
      <alignment horizontal="center" vertical="center"/>
    </xf>
    <xf numFmtId="0" fontId="5" fillId="0" borderId="93" xfId="2" applyFont="1" applyBorder="1" applyAlignment="1">
      <alignment horizontal="center" vertical="center"/>
    </xf>
    <xf numFmtId="0" fontId="5" fillId="0" borderId="74" xfId="2" applyFont="1" applyFill="1" applyBorder="1" applyAlignment="1" applyProtection="1">
      <alignment horizontal="center" vertical="center" wrapText="1"/>
      <protection locked="0"/>
    </xf>
    <xf numFmtId="0" fontId="5" fillId="0" borderId="73" xfId="2" applyFont="1" applyFill="1" applyBorder="1" applyAlignment="1" applyProtection="1">
      <alignment horizontal="center" vertical="center"/>
      <protection locked="0"/>
    </xf>
    <xf numFmtId="0" fontId="5" fillId="0" borderId="160" xfId="2" applyFont="1" applyFill="1" applyBorder="1" applyAlignment="1">
      <alignment horizontal="left" vertical="center" wrapText="1"/>
    </xf>
    <xf numFmtId="0" fontId="5" fillId="0" borderId="161" xfId="2" applyFont="1" applyFill="1" applyBorder="1" applyAlignment="1">
      <alignment horizontal="left" vertical="center" wrapText="1"/>
    </xf>
    <xf numFmtId="0" fontId="5" fillId="0" borderId="162" xfId="2" applyFont="1" applyBorder="1" applyAlignment="1">
      <alignment horizontal="left" vertical="center"/>
    </xf>
    <xf numFmtId="0" fontId="5" fillId="0" borderId="163" xfId="2" applyFont="1" applyBorder="1" applyAlignment="1">
      <alignment horizontal="left" vertical="center"/>
    </xf>
    <xf numFmtId="0" fontId="5" fillId="0" borderId="164" xfId="2" applyFont="1" applyBorder="1" applyAlignment="1">
      <alignment horizontal="left" vertical="center"/>
    </xf>
    <xf numFmtId="0" fontId="5" fillId="0" borderId="165" xfId="2" applyFont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/>
    </xf>
    <xf numFmtId="0" fontId="5" fillId="0" borderId="72" xfId="2" applyFont="1" applyFill="1" applyBorder="1" applyAlignment="1" applyProtection="1">
      <alignment horizontal="center" vertical="center"/>
      <protection locked="0"/>
    </xf>
    <xf numFmtId="0" fontId="5" fillId="0" borderId="73" xfId="2" quotePrefix="1" applyFont="1" applyFill="1" applyBorder="1" applyAlignment="1" applyProtection="1">
      <alignment horizontal="center" vertical="center"/>
      <protection locked="0"/>
    </xf>
    <xf numFmtId="0" fontId="22" fillId="0" borderId="74" xfId="2" applyFont="1" applyFill="1" applyBorder="1" applyAlignment="1" applyProtection="1">
      <alignment horizontal="center" vertical="center"/>
      <protection locked="0"/>
    </xf>
    <xf numFmtId="0" fontId="22" fillId="0" borderId="72" xfId="2" quotePrefix="1" applyFont="1" applyFill="1" applyBorder="1" applyAlignment="1" applyProtection="1">
      <alignment horizontal="center" vertical="center"/>
      <protection locked="0"/>
    </xf>
    <xf numFmtId="0" fontId="5" fillId="0" borderId="74" xfId="2" applyFont="1" applyFill="1" applyBorder="1" applyAlignment="1" applyProtection="1">
      <alignment horizontal="center" vertical="center"/>
      <protection locked="0"/>
    </xf>
    <xf numFmtId="0" fontId="5" fillId="0" borderId="110" xfId="2" applyNumberFormat="1" applyFont="1" applyFill="1" applyBorder="1" applyAlignment="1">
      <alignment horizontal="center" vertical="center" textRotation="255" wrapText="1"/>
    </xf>
    <xf numFmtId="0" fontId="5" fillId="0" borderId="111" xfId="2" applyFont="1" applyBorder="1" applyAlignment="1">
      <alignment horizontal="center" vertical="center"/>
    </xf>
    <xf numFmtId="0" fontId="5" fillId="0" borderId="27" xfId="2" applyFont="1" applyFill="1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/>
    </xf>
    <xf numFmtId="0" fontId="5" fillId="0" borderId="79" xfId="2" applyFont="1" applyFill="1" applyBorder="1" applyAlignment="1">
      <alignment horizontal="center" vertical="center"/>
    </xf>
    <xf numFmtId="0" fontId="5" fillId="0" borderId="86" xfId="2" applyFont="1" applyFill="1" applyBorder="1" applyAlignment="1">
      <alignment horizontal="center" vertical="center"/>
    </xf>
    <xf numFmtId="0" fontId="5" fillId="0" borderId="106" xfId="2" applyFont="1" applyFill="1" applyBorder="1" applyAlignment="1">
      <alignment horizontal="center" vertical="center"/>
    </xf>
    <xf numFmtId="0" fontId="5" fillId="0" borderId="110" xfId="2" applyNumberFormat="1" applyFont="1" applyBorder="1" applyAlignment="1">
      <alignment horizontal="center" vertical="center" textRotation="255" wrapText="1"/>
    </xf>
    <xf numFmtId="0" fontId="5" fillId="0" borderId="111" xfId="2" applyNumberFormat="1" applyFont="1" applyBorder="1" applyAlignment="1">
      <alignment horizontal="center" vertical="center" textRotation="255" wrapText="1"/>
    </xf>
    <xf numFmtId="186" fontId="29" fillId="6" borderId="0" xfId="9" quotePrefix="1" applyNumberFormat="1" applyFont="1" applyFill="1" applyBorder="1" applyAlignment="1">
      <alignment horizontal="center" vertical="center"/>
    </xf>
    <xf numFmtId="0" fontId="5" fillId="0" borderId="26" xfId="2" applyFont="1" applyFill="1" applyBorder="1" applyAlignment="1">
      <alignment horizontal="center" vertical="center" textRotation="255"/>
    </xf>
    <xf numFmtId="0" fontId="5" fillId="0" borderId="31" xfId="2" applyFont="1" applyBorder="1" applyAlignment="1">
      <alignment horizontal="center" vertical="center" textRotation="255"/>
    </xf>
    <xf numFmtId="0" fontId="5" fillId="0" borderId="111" xfId="2" applyFont="1" applyBorder="1" applyAlignment="1">
      <alignment horizontal="center" vertical="center" textRotation="255"/>
    </xf>
    <xf numFmtId="0" fontId="5" fillId="0" borderId="66" xfId="2" applyFont="1" applyFill="1" applyBorder="1" applyAlignment="1">
      <alignment horizontal="center" vertical="center"/>
    </xf>
    <xf numFmtId="0" fontId="5" fillId="0" borderId="96" xfId="2" applyFont="1" applyFill="1" applyBorder="1" applyAlignment="1">
      <alignment horizontal="center" vertical="center"/>
    </xf>
    <xf numFmtId="0" fontId="5" fillId="0" borderId="166" xfId="2" applyFont="1" applyBorder="1" applyAlignment="1">
      <alignment horizontal="center" vertical="center"/>
    </xf>
    <xf numFmtId="0" fontId="5" fillId="0" borderId="77" xfId="2" applyFont="1" applyFill="1" applyBorder="1" applyAlignment="1">
      <alignment horizontal="center" vertical="center" textRotation="255" wrapText="1" readingOrder="2"/>
    </xf>
    <xf numFmtId="0" fontId="5" fillId="0" borderId="44" xfId="2" applyFont="1" applyFill="1" applyBorder="1" applyAlignment="1">
      <alignment horizontal="center" vertical="center" textRotation="255" readingOrder="2"/>
    </xf>
    <xf numFmtId="0" fontId="5" fillId="0" borderId="110" xfId="2" applyFont="1" applyFill="1" applyBorder="1" applyAlignment="1">
      <alignment horizontal="center" vertical="center" textRotation="255" readingOrder="2"/>
    </xf>
    <xf numFmtId="0" fontId="5" fillId="0" borderId="82" xfId="2" applyFont="1" applyFill="1" applyBorder="1" applyAlignment="1">
      <alignment horizontal="center" vertical="center" textRotation="255" readingOrder="2"/>
    </xf>
    <xf numFmtId="0" fontId="5" fillId="0" borderId="111" xfId="2" applyFont="1" applyFill="1" applyBorder="1" applyAlignment="1">
      <alignment horizontal="center" vertical="center" textRotation="255" readingOrder="2"/>
    </xf>
    <xf numFmtId="0" fontId="5" fillId="0" borderId="47" xfId="2" applyFont="1" applyFill="1" applyBorder="1" applyAlignment="1">
      <alignment horizontal="center" vertical="center" textRotation="255" readingOrder="2"/>
    </xf>
    <xf numFmtId="0" fontId="5" fillId="0" borderId="0" xfId="2" applyFont="1" applyFill="1" applyAlignment="1">
      <alignment horizontal="left" vertical="center" wrapText="1"/>
    </xf>
    <xf numFmtId="0" fontId="5" fillId="0" borderId="0" xfId="2" applyFont="1" applyAlignment="1">
      <alignment vertical="center" wrapText="1"/>
    </xf>
    <xf numFmtId="0" fontId="5" fillId="0" borderId="0" xfId="9" applyFont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43" fillId="0" borderId="77" xfId="2" applyFont="1" applyFill="1" applyBorder="1" applyAlignment="1" applyProtection="1">
      <alignment horizontal="center" vertical="center"/>
      <protection locked="0"/>
    </xf>
    <xf numFmtId="0" fontId="43" fillId="0" borderId="97" xfId="2" applyFont="1" applyFill="1" applyBorder="1" applyAlignment="1" applyProtection="1">
      <alignment horizontal="center" vertical="center"/>
      <protection locked="0"/>
    </xf>
    <xf numFmtId="0" fontId="44" fillId="0" borderId="77" xfId="2" applyFont="1" applyFill="1" applyBorder="1" applyAlignment="1">
      <alignment horizontal="center" vertical="center" wrapText="1"/>
    </xf>
    <xf numFmtId="0" fontId="44" fillId="0" borderId="97" xfId="2" applyFont="1" applyFill="1" applyBorder="1" applyAlignment="1">
      <alignment horizontal="center" vertical="center" wrapText="1"/>
    </xf>
    <xf numFmtId="0" fontId="44" fillId="0" borderId="111" xfId="2" applyFont="1" applyFill="1" applyBorder="1" applyAlignment="1">
      <alignment horizontal="center" vertical="center" wrapText="1"/>
    </xf>
    <xf numFmtId="0" fontId="44" fillId="0" borderId="48" xfId="2" applyFont="1" applyFill="1" applyBorder="1" applyAlignment="1">
      <alignment horizontal="center" vertical="center" wrapText="1"/>
    </xf>
    <xf numFmtId="0" fontId="44" fillId="0" borderId="43" xfId="2" applyFont="1" applyFill="1" applyBorder="1" applyAlignment="1">
      <alignment horizontal="center" vertical="center" wrapText="1"/>
    </xf>
    <xf numFmtId="0" fontId="44" fillId="0" borderId="46" xfId="2" applyFont="1" applyFill="1" applyBorder="1" applyAlignment="1">
      <alignment horizontal="center" vertical="center" wrapText="1"/>
    </xf>
    <xf numFmtId="0" fontId="43" fillId="0" borderId="74" xfId="2" applyFont="1" applyFill="1" applyBorder="1" applyAlignment="1">
      <alignment horizontal="center" vertical="center"/>
    </xf>
    <xf numFmtId="0" fontId="43" fillId="0" borderId="73" xfId="2" applyFont="1" applyFill="1" applyBorder="1" applyAlignment="1">
      <alignment horizontal="center" vertical="center"/>
    </xf>
    <xf numFmtId="0" fontId="44" fillId="0" borderId="110" xfId="2" applyFont="1" applyFill="1" applyBorder="1" applyAlignment="1">
      <alignment horizontal="center" vertical="center" wrapText="1"/>
    </xf>
    <xf numFmtId="0" fontId="44" fillId="0" borderId="104" xfId="2" applyFont="1" applyFill="1" applyBorder="1" applyAlignment="1">
      <alignment horizontal="center" vertical="center" wrapText="1"/>
    </xf>
    <xf numFmtId="0" fontId="50" fillId="0" borderId="77" xfId="2" applyFont="1" applyFill="1" applyBorder="1" applyAlignment="1">
      <alignment horizontal="center" vertical="center"/>
    </xf>
    <xf numFmtId="0" fontId="50" fillId="0" borderId="97" xfId="2" applyFont="1" applyFill="1" applyBorder="1" applyAlignment="1">
      <alignment horizontal="center" vertical="center"/>
    </xf>
    <xf numFmtId="0" fontId="50" fillId="0" borderId="110" xfId="2" applyFont="1" applyFill="1" applyBorder="1" applyAlignment="1">
      <alignment horizontal="center" vertical="center"/>
    </xf>
    <xf numFmtId="0" fontId="50" fillId="0" borderId="104" xfId="2" applyFont="1" applyFill="1" applyBorder="1" applyAlignment="1">
      <alignment horizontal="center" vertical="center"/>
    </xf>
    <xf numFmtId="0" fontId="50" fillId="0" borderId="111" xfId="2" applyFont="1" applyFill="1" applyBorder="1" applyAlignment="1">
      <alignment horizontal="center" vertical="center"/>
    </xf>
    <xf numFmtId="0" fontId="50" fillId="0" borderId="48" xfId="2" applyFont="1" applyFill="1" applyBorder="1" applyAlignment="1">
      <alignment horizontal="center" vertical="center"/>
    </xf>
    <xf numFmtId="0" fontId="44" fillId="0" borderId="29" xfId="2" applyFont="1" applyFill="1" applyBorder="1" applyAlignment="1">
      <alignment horizontal="center" vertical="center" wrapText="1"/>
    </xf>
    <xf numFmtId="0" fontId="44" fillId="0" borderId="13" xfId="2" applyFont="1" applyFill="1" applyBorder="1" applyAlignment="1">
      <alignment horizontal="center" vertical="center" wrapText="1"/>
    </xf>
    <xf numFmtId="0" fontId="44" fillId="0" borderId="16" xfId="2" applyFont="1" applyFill="1" applyBorder="1" applyAlignment="1">
      <alignment horizontal="center" vertical="center" wrapText="1"/>
    </xf>
    <xf numFmtId="0" fontId="44" fillId="0" borderId="19" xfId="2" applyFont="1" applyFill="1" applyBorder="1" applyAlignment="1">
      <alignment horizontal="center" vertical="center" wrapText="1"/>
    </xf>
    <xf numFmtId="0" fontId="44" fillId="0" borderId="109" xfId="2" applyFont="1" applyFill="1" applyBorder="1" applyAlignment="1">
      <alignment horizontal="center" vertical="center" wrapText="1"/>
    </xf>
    <xf numFmtId="0" fontId="5" fillId="0" borderId="41" xfId="2" applyFont="1" applyFill="1" applyBorder="1" applyAlignment="1">
      <alignment horizontal="center" vertical="center"/>
    </xf>
    <xf numFmtId="0" fontId="5" fillId="0" borderId="97" xfId="2" applyFont="1" applyFill="1" applyBorder="1" applyAlignment="1">
      <alignment horizontal="center" vertical="center"/>
    </xf>
    <xf numFmtId="0" fontId="5" fillId="0" borderId="43" xfId="2" applyFont="1" applyFill="1" applyBorder="1" applyAlignment="1">
      <alignment horizontal="center" vertical="center"/>
    </xf>
    <xf numFmtId="0" fontId="5" fillId="0" borderId="46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13" xfId="2" applyFont="1" applyFill="1" applyBorder="1" applyAlignment="1">
      <alignment horizontal="center" vertical="center"/>
    </xf>
    <xf numFmtId="0" fontId="5" fillId="0" borderId="44" xfId="2" applyFont="1" applyFill="1" applyBorder="1" applyAlignment="1">
      <alignment horizontal="center" vertical="center"/>
    </xf>
    <xf numFmtId="0" fontId="5" fillId="0" borderId="81" xfId="2" applyFont="1" applyBorder="1" applyAlignment="1">
      <alignment horizontal="center" vertical="center"/>
    </xf>
    <xf numFmtId="0" fontId="5" fillId="0" borderId="66" xfId="2" applyFont="1" applyBorder="1" applyAlignment="1">
      <alignment horizontal="center" vertical="center"/>
    </xf>
    <xf numFmtId="0" fontId="5" fillId="0" borderId="75" xfId="2" applyFont="1" applyBorder="1" applyAlignment="1">
      <alignment horizontal="center" vertical="center"/>
    </xf>
    <xf numFmtId="0" fontId="21" fillId="0" borderId="0" xfId="2" applyFont="1" applyBorder="1" applyAlignment="1">
      <alignment horizontal="right" vertical="top"/>
    </xf>
    <xf numFmtId="0" fontId="5" fillId="0" borderId="47" xfId="2" applyFont="1" applyBorder="1" applyAlignment="1">
      <alignment horizontal="center" vertical="center"/>
    </xf>
    <xf numFmtId="0" fontId="5" fillId="0" borderId="97" xfId="2" applyFont="1" applyBorder="1" applyAlignment="1">
      <alignment horizontal="center" vertical="center"/>
    </xf>
    <xf numFmtId="0" fontId="5" fillId="0" borderId="97" xfId="2" applyFont="1" applyBorder="1" applyAlignment="1">
      <alignment vertical="center"/>
    </xf>
    <xf numFmtId="0" fontId="5" fillId="0" borderId="48" xfId="2" applyFont="1" applyBorder="1" applyAlignment="1">
      <alignment vertical="center"/>
    </xf>
    <xf numFmtId="0" fontId="5" fillId="0" borderId="59" xfId="2" applyFont="1" applyBorder="1" applyAlignment="1" applyProtection="1">
      <alignment horizontal="center" vertical="center"/>
    </xf>
    <xf numFmtId="0" fontId="5" fillId="0" borderId="60" xfId="2" applyFont="1" applyBorder="1" applyAlignment="1" applyProtection="1">
      <alignment horizontal="center" vertical="center"/>
    </xf>
    <xf numFmtId="0" fontId="5" fillId="0" borderId="33" xfId="2" applyFont="1" applyBorder="1" applyAlignment="1" applyProtection="1">
      <alignment horizontal="center" vertical="center" wrapText="1"/>
    </xf>
    <xf numFmtId="0" fontId="5" fillId="0" borderId="31" xfId="2" applyFont="1" applyBorder="1" applyAlignment="1" applyProtection="1">
      <alignment horizontal="center" vertical="center" wrapText="1"/>
    </xf>
    <xf numFmtId="0" fontId="5" fillId="0" borderId="32" xfId="2" applyFont="1" applyBorder="1" applyAlignment="1" applyProtection="1">
      <alignment horizontal="center" vertical="center" wrapText="1"/>
    </xf>
    <xf numFmtId="0" fontId="5" fillId="7" borderId="68" xfId="2" applyFont="1" applyFill="1" applyBorder="1" applyAlignment="1" applyProtection="1">
      <alignment horizontal="center" vertical="center" wrapText="1"/>
    </xf>
    <xf numFmtId="0" fontId="5" fillId="7" borderId="68" xfId="2" applyFont="1" applyFill="1" applyBorder="1" applyAlignment="1" applyProtection="1">
      <alignment horizontal="center" vertical="center"/>
    </xf>
    <xf numFmtId="0" fontId="5" fillId="0" borderId="68" xfId="2" applyFont="1" applyBorder="1" applyAlignment="1" applyProtection="1">
      <alignment horizontal="center" vertical="center" wrapText="1"/>
    </xf>
    <xf numFmtId="0" fontId="5" fillId="0" borderId="68" xfId="2" applyFont="1" applyBorder="1" applyAlignment="1" applyProtection="1">
      <alignment horizontal="center" vertical="center"/>
    </xf>
    <xf numFmtId="0" fontId="5" fillId="7" borderId="63" xfId="2" applyFont="1" applyFill="1" applyBorder="1" applyAlignment="1" applyProtection="1">
      <alignment horizontal="center" vertical="center"/>
    </xf>
    <xf numFmtId="0" fontId="5" fillId="0" borderId="96" xfId="2" applyFont="1" applyBorder="1" applyAlignment="1" applyProtection="1">
      <alignment horizontal="center" vertical="center"/>
    </xf>
    <xf numFmtId="0" fontId="5" fillId="0" borderId="95" xfId="2" applyFont="1" applyBorder="1" applyAlignment="1" applyProtection="1">
      <alignment horizontal="center" vertical="center"/>
    </xf>
    <xf numFmtId="0" fontId="5" fillId="0" borderId="96" xfId="2" applyFont="1" applyBorder="1" applyAlignment="1">
      <alignment horizontal="center" vertical="center"/>
    </xf>
    <xf numFmtId="0" fontId="5" fillId="0" borderId="95" xfId="2" applyFont="1" applyBorder="1" applyAlignment="1">
      <alignment horizontal="center" vertical="center"/>
    </xf>
    <xf numFmtId="0" fontId="5" fillId="0" borderId="77" xfId="2" applyFont="1" applyBorder="1" applyAlignment="1" applyProtection="1">
      <alignment horizontal="center" vertical="center"/>
    </xf>
    <xf numFmtId="0" fontId="5" fillId="0" borderId="97" xfId="2" applyFont="1" applyBorder="1" applyAlignment="1" applyProtection="1">
      <alignment horizontal="center" vertical="center"/>
    </xf>
    <xf numFmtId="0" fontId="5" fillId="0" borderId="129" xfId="2" applyFont="1" applyBorder="1" applyAlignment="1" applyProtection="1">
      <alignment horizontal="center" vertical="center"/>
    </xf>
    <xf numFmtId="0" fontId="5" fillId="0" borderId="80" xfId="2" applyFont="1" applyBorder="1" applyAlignment="1" applyProtection="1">
      <alignment horizontal="center" vertical="center"/>
    </xf>
    <xf numFmtId="0" fontId="5" fillId="0" borderId="123" xfId="2" applyFont="1" applyBorder="1" applyAlignment="1" applyProtection="1">
      <alignment horizontal="center" vertical="center"/>
    </xf>
    <xf numFmtId="0" fontId="5" fillId="0" borderId="75" xfId="2" applyFont="1" applyBorder="1" applyAlignment="1" applyProtection="1">
      <alignment horizontal="center" vertical="center"/>
    </xf>
    <xf numFmtId="41" fontId="5" fillId="0" borderId="27" xfId="6" applyFont="1" applyFill="1" applyBorder="1" applyAlignment="1">
      <alignment horizontal="center" vertical="center" wrapText="1"/>
    </xf>
    <xf numFmtId="41" fontId="5" fillId="0" borderId="10" xfId="6" applyFont="1" applyFill="1" applyBorder="1"/>
    <xf numFmtId="41" fontId="5" fillId="0" borderId="29" xfId="6" applyFont="1" applyFill="1" applyBorder="1" applyAlignment="1">
      <alignment horizontal="center" vertical="center" wrapText="1"/>
    </xf>
    <xf numFmtId="0" fontId="8" fillId="0" borderId="48" xfId="2" applyFont="1" applyFill="1" applyBorder="1"/>
    <xf numFmtId="41" fontId="5" fillId="0" borderId="0" xfId="6" applyFont="1" applyFill="1" applyBorder="1" applyAlignment="1">
      <alignment horizontal="center" vertical="center" wrapText="1"/>
    </xf>
    <xf numFmtId="41" fontId="5" fillId="0" borderId="0" xfId="6" applyFont="1" applyFill="1" applyBorder="1"/>
    <xf numFmtId="41" fontId="5" fillId="0" borderId="0" xfId="6" applyFont="1" applyFill="1" applyBorder="1" applyAlignment="1">
      <alignment horizontal="center" vertical="center"/>
    </xf>
    <xf numFmtId="41" fontId="5" fillId="0" borderId="43" xfId="6" applyFont="1" applyBorder="1" applyAlignment="1">
      <alignment horizontal="center" vertical="center"/>
    </xf>
    <xf numFmtId="41" fontId="5" fillId="0" borderId="46" xfId="6" applyFont="1" applyBorder="1" applyAlignment="1">
      <alignment horizontal="center" vertical="center"/>
    </xf>
    <xf numFmtId="41" fontId="5" fillId="0" borderId="44" xfId="6" applyFont="1" applyBorder="1" applyAlignment="1">
      <alignment horizontal="center" vertical="center" wrapText="1"/>
    </xf>
    <xf numFmtId="41" fontId="5" fillId="0" borderId="47" xfId="6" applyFont="1" applyBorder="1"/>
    <xf numFmtId="41" fontId="5" fillId="0" borderId="27" xfId="6" applyFont="1" applyBorder="1" applyAlignment="1">
      <alignment horizontal="center" vertical="center" wrapText="1"/>
    </xf>
    <xf numFmtId="41" fontId="5" fillId="0" borderId="10" xfId="6" applyFont="1" applyBorder="1"/>
    <xf numFmtId="41" fontId="5" fillId="0" borderId="27" xfId="6" applyFont="1" applyBorder="1" applyAlignment="1">
      <alignment horizontal="center" vertical="center"/>
    </xf>
    <xf numFmtId="0" fontId="8" fillId="0" borderId="0" xfId="2" applyFont="1" applyFill="1" applyBorder="1"/>
    <xf numFmtId="0" fontId="17" fillId="0" borderId="0" xfId="2" applyFont="1" applyFill="1" applyBorder="1" applyAlignment="1">
      <alignment horizontal="center" wrapText="1"/>
    </xf>
    <xf numFmtId="0" fontId="17" fillId="0" borderId="0" xfId="2" applyFont="1" applyFill="1" applyBorder="1" applyAlignment="1">
      <alignment horizontal="center"/>
    </xf>
    <xf numFmtId="0" fontId="8" fillId="0" borderId="0" xfId="2" applyFont="1" applyBorder="1"/>
    <xf numFmtId="0" fontId="5" fillId="0" borderId="110" xfId="2" applyFont="1" applyBorder="1" applyAlignment="1">
      <alignment horizontal="center"/>
    </xf>
    <xf numFmtId="0" fontId="5" fillId="0" borderId="104" xfId="2" applyFont="1" applyBorder="1" applyAlignment="1">
      <alignment horizontal="center"/>
    </xf>
    <xf numFmtId="0" fontId="5" fillId="0" borderId="12" xfId="2" applyFont="1" applyBorder="1" applyAlignment="1">
      <alignment horizontal="center" vertical="center" wrapText="1"/>
    </xf>
    <xf numFmtId="0" fontId="5" fillId="0" borderId="29" xfId="2" applyFont="1" applyBorder="1" applyAlignment="1">
      <alignment horizontal="center" vertical="center" wrapText="1"/>
    </xf>
    <xf numFmtId="0" fontId="5" fillId="0" borderId="0" xfId="2" applyFont="1" applyAlignment="1">
      <alignment vertical="center"/>
    </xf>
    <xf numFmtId="0" fontId="5" fillId="0" borderId="0" xfId="2" applyFont="1" applyBorder="1" applyAlignment="1">
      <alignment horizontal="left"/>
    </xf>
    <xf numFmtId="0" fontId="5" fillId="0" borderId="0" xfId="2" applyFont="1" applyAlignment="1">
      <alignment horizontal="left"/>
    </xf>
    <xf numFmtId="176" fontId="5" fillId="0" borderId="0" xfId="2" applyNumberFormat="1" applyFont="1" applyBorder="1" applyAlignment="1">
      <alignment horizontal="center" vertical="center"/>
    </xf>
    <xf numFmtId="0" fontId="14" fillId="0" borderId="0" xfId="2" applyFont="1" applyBorder="1" applyAlignment="1">
      <alignment horizontal="center" vertical="center"/>
    </xf>
    <xf numFmtId="176" fontId="21" fillId="0" borderId="0" xfId="2" applyNumberFormat="1" applyFont="1" applyBorder="1" applyAlignment="1">
      <alignment horizontal="center" vertical="center"/>
    </xf>
    <xf numFmtId="0" fontId="17" fillId="0" borderId="0" xfId="2" applyFont="1" applyBorder="1" applyAlignment="1">
      <alignment horizontal="center" vertical="center"/>
    </xf>
    <xf numFmtId="176" fontId="17" fillId="17" borderId="0" xfId="2" applyNumberFormat="1" applyFont="1" applyFill="1" applyBorder="1" applyAlignment="1">
      <alignment horizontal="center" vertical="center"/>
    </xf>
    <xf numFmtId="0" fontId="21" fillId="0" borderId="0" xfId="2" applyFont="1" applyBorder="1" applyAlignment="1">
      <alignment horizontal="center"/>
    </xf>
    <xf numFmtId="0" fontId="21" fillId="0" borderId="0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176" fontId="21" fillId="9" borderId="0" xfId="2" applyNumberFormat="1" applyFont="1" applyFill="1" applyBorder="1" applyAlignment="1">
      <alignment horizontal="center" vertical="center"/>
    </xf>
  </cellXfs>
  <cellStyles count="22">
    <cellStyle name="백분율 2" xfId="7"/>
    <cellStyle name="백분율 3" xfId="12"/>
    <cellStyle name="쉼표 [0]" xfId="21" builtinId="6"/>
    <cellStyle name="쉼표 [0] 10" xfId="5"/>
    <cellStyle name="쉼표 [0] 15" xfId="10"/>
    <cellStyle name="쉼표 [0] 2" xfId="4"/>
    <cellStyle name="쉼표 [0] 2 2" xfId="6"/>
    <cellStyle name="쉼표 [0] 3" xfId="8"/>
    <cellStyle name="쉼표 [0] 3 9" xfId="18"/>
    <cellStyle name="콤마 [0]_설비용량(최신-백웅기)" xfId="11"/>
    <cellStyle name="통화 [0] 2" xfId="19"/>
    <cellStyle name="표준" xfId="0" builtinId="0"/>
    <cellStyle name="표준 10" xfId="3"/>
    <cellStyle name="표준 10 3" xfId="2"/>
    <cellStyle name="표준 10 3 2" xfId="9"/>
    <cellStyle name="표준 2" xfId="1"/>
    <cellStyle name="표준 540" xfId="13"/>
    <cellStyle name="표준 69 2" xfId="20"/>
    <cellStyle name="표준_4. 발전원(소)별 설비" xfId="15"/>
    <cellStyle name="표준_4-1. 설비[회사(소)별] " xfId="16"/>
    <cellStyle name="표준_설비용량(최신-백웅기)" xfId="14"/>
    <cellStyle name="하이퍼링크" xfId="17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03480815504313E-2"/>
          <c:y val="5.9159325653504166E-2"/>
          <c:w val="0.90147960604602884"/>
          <c:h val="0.8958333333333337"/>
        </c:manualLayout>
      </c:layout>
      <c:barChart>
        <c:barDir val="col"/>
        <c:grouping val="clustered"/>
        <c:varyColors val="0"/>
        <c:ser>
          <c:idx val="6"/>
          <c:order val="5"/>
          <c:tx>
            <c:strRef>
              <c:f>'1-1 발전설비추이(발전원별)_3P'!$A$33</c:f>
              <c:strCache>
                <c:ptCount val="1"/>
                <c:pt idx="0">
                  <c:v>대체에너지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8604611744618247E-4"/>
                  <c:y val="-2.001523111333769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C29-4EB6-B0FF-E16E8A156F11}"/>
                </c:ext>
              </c:extLst>
            </c:dLbl>
            <c:dLbl>
              <c:idx val="1"/>
              <c:layout>
                <c:manualLayout>
                  <c:x val="0.34222624677237379"/>
                  <c:y val="-4.8052963280151698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대체에너지</a:t>
                    </a:r>
                  </a:p>
                </c:rich>
              </c:tx>
              <c:spPr>
                <a:ln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C29-4EB6-B0FF-E16E8A156F1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29-4EB6-B0FF-E16E8A156F1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29-4EB6-B0FF-E16E8A156F1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29-4EB6-B0FF-E16E8A156F1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29-4EB6-B0FF-E16E8A156F1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29-4EB6-B0FF-E16E8A156F1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29-4EB6-B0FF-E16E8A156F1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29-4EB6-B0FF-E16E8A156F1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29-4EB6-B0FF-E16E8A156F1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29-4EB6-B0FF-E16E8A156F1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C29-4EB6-B0FF-E16E8A156F11}"/>
                </c:ext>
              </c:extLst>
            </c:dLbl>
            <c:dLbl>
              <c:idx val="12"/>
              <c:layout>
                <c:manualLayout>
                  <c:x val="-3.2943789399598102E-3"/>
                  <c:y val="-6.0684593298201105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EC29-4EB6-B0FF-E16E8A156F11}"/>
                </c:ext>
              </c:extLst>
            </c:dLbl>
            <c:spPr>
              <a:noFill/>
              <a:ln w="25400">
                <a:noFill/>
              </a:ln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'1-1 발전설비추이(발전원별)_3P'!$B$33:$N$33</c:f>
              <c:numCache>
                <c:formatCode>#,##0_ </c:formatCode>
                <c:ptCount val="13"/>
                <c:pt idx="0">
                  <c:v>23893.502</c:v>
                </c:pt>
                <c:pt idx="1">
                  <c:v>24130.553</c:v>
                </c:pt>
                <c:pt idx="2">
                  <c:v>24591.891</c:v>
                </c:pt>
                <c:pt idx="3">
                  <c:v>24769.45</c:v>
                </c:pt>
                <c:pt idx="4">
                  <c:v>24823.495999999999</c:v>
                </c:pt>
                <c:pt idx="5">
                  <c:v>25267.287</c:v>
                </c:pt>
                <c:pt idx="6">
                  <c:v>25342.823</c:v>
                </c:pt>
                <c:pt idx="7">
                  <c:v>25565.598999999998</c:v>
                </c:pt>
                <c:pt idx="8">
                  <c:v>25800.710999999999</c:v>
                </c:pt>
                <c:pt idx="9">
                  <c:v>26325.542000000001</c:v>
                </c:pt>
                <c:pt idx="10">
                  <c:v>26951.992999999999</c:v>
                </c:pt>
                <c:pt idx="11">
                  <c:v>27001.442999999999</c:v>
                </c:pt>
                <c:pt idx="12">
                  <c:v>27214.278999999999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C29-4EB6-B0FF-E16E8A15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2684928"/>
        <c:axId val="162686464"/>
      </c:barChart>
      <c:lineChart>
        <c:grouping val="standard"/>
        <c:varyColors val="0"/>
        <c:ser>
          <c:idx val="1"/>
          <c:order val="0"/>
          <c:tx>
            <c:strRef>
              <c:f>'1-1 발전설비추이(발전원별)_3P'!$A$25</c:f>
              <c:strCache>
                <c:ptCount val="1"/>
                <c:pt idx="0">
                  <c:v>기  력</c:v>
                </c:pt>
              </c:strCache>
            </c:strRef>
          </c:tx>
          <c:dLbls>
            <c:dLbl>
              <c:idx val="0"/>
              <c:layout>
                <c:manualLayout>
                  <c:x val="-4.093484013520074E-2"/>
                  <c:y val="4.3424209402186949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EC29-4EB6-B0FF-E16E8A156F11}"/>
                </c:ext>
              </c:extLst>
            </c:dLbl>
            <c:dLbl>
              <c:idx val="10"/>
              <c:layout>
                <c:manualLayout>
                  <c:x val="-0.27533978663122749"/>
                  <c:y val="4.571650831360393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EC29-4EB6-B0FF-E16E8A156F11}"/>
                </c:ext>
              </c:extLst>
            </c:dLbl>
            <c:dLbl>
              <c:idx val="12"/>
              <c:layout>
                <c:manualLayout>
                  <c:x val="-9.5478510915784215E-3"/>
                  <c:y val="4.3043704136986258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EC29-4EB6-B0FF-E16E8A156F1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'1-1 발전설비추이(발전원별)_3P'!$B$25:$N$25</c:f>
              <c:numCache>
                <c:formatCode>#,##0_ </c:formatCode>
                <c:ptCount val="13"/>
                <c:pt idx="0">
                  <c:v>39105.482000000004</c:v>
                </c:pt>
                <c:pt idx="1">
                  <c:v>39105.482000000004</c:v>
                </c:pt>
                <c:pt idx="2">
                  <c:v>38855.482000000004</c:v>
                </c:pt>
                <c:pt idx="3">
                  <c:v>38855.482000000004</c:v>
                </c:pt>
                <c:pt idx="4">
                  <c:v>38855.482000000004</c:v>
                </c:pt>
                <c:pt idx="5">
                  <c:v>38855.482000000004</c:v>
                </c:pt>
                <c:pt idx="6">
                  <c:v>38855.482000000004</c:v>
                </c:pt>
                <c:pt idx="7">
                  <c:v>39895.482000000004</c:v>
                </c:pt>
                <c:pt idx="8">
                  <c:v>39895.482000000004</c:v>
                </c:pt>
                <c:pt idx="9">
                  <c:v>39895.482000000004</c:v>
                </c:pt>
                <c:pt idx="10">
                  <c:v>39891.182000000001</c:v>
                </c:pt>
                <c:pt idx="11">
                  <c:v>39891.182000000001</c:v>
                </c:pt>
                <c:pt idx="12">
                  <c:v>39891.182000000001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C29-4EB6-B0FF-E16E8A156F11}"/>
            </c:ext>
          </c:extLst>
        </c:ser>
        <c:ser>
          <c:idx val="2"/>
          <c:order val="1"/>
          <c:tx>
            <c:strRef>
              <c:f>'1-1 발전설비추이(발전원별)_3P'!$A$27</c:f>
              <c:strCache>
                <c:ptCount val="1"/>
                <c:pt idx="0">
                  <c:v>원자력</c:v>
                </c:pt>
              </c:strCache>
            </c:strRef>
          </c:tx>
          <c:dLbls>
            <c:dLbl>
              <c:idx val="0"/>
              <c:layout>
                <c:manualLayout>
                  <c:x val="-4.69509852042371E-2"/>
                  <c:y val="3.916587576448571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EC29-4EB6-B0FF-E16E8A156F1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C29-4EB6-B0FF-E16E8A156F1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C29-4EB6-B0FF-E16E8A156F1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C29-4EB6-B0FF-E16E8A156F1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C29-4EB6-B0FF-E16E8A156F1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C29-4EB6-B0FF-E16E8A156F11}"/>
                </c:ext>
              </c:extLst>
            </c:dLbl>
            <c:dLbl>
              <c:idx val="6"/>
              <c:layout>
                <c:manualLayout>
                  <c:x val="-4.3684658058278633E-2"/>
                  <c:y val="4.513730080031474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원자력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EC29-4EB6-B0FF-E16E8A156F1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C29-4EB6-B0FF-E16E8A156F1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C29-4EB6-B0FF-E16E8A156F1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C29-4EB6-B0FF-E16E8A156F1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C29-4EB6-B0FF-E16E8A156F1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C29-4EB6-B0FF-E16E8A156F11}"/>
                </c:ext>
              </c:extLst>
            </c:dLbl>
            <c:dLbl>
              <c:idx val="12"/>
              <c:layout>
                <c:manualLayout>
                  <c:x val="-6.1304301557083742E-3"/>
                  <c:y val="3.560286371097300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EC29-4EB6-B0FF-E16E8A156F11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'1-1 발전설비추이(발전원별)_3P'!$B$27:$N$27</c:f>
              <c:numCache>
                <c:formatCode>#,##0_ </c:formatCode>
                <c:ptCount val="13"/>
                <c:pt idx="0">
                  <c:v>23250</c:v>
                </c:pt>
                <c:pt idx="1">
                  <c:v>23250</c:v>
                </c:pt>
                <c:pt idx="2">
                  <c:v>23250</c:v>
                </c:pt>
                <c:pt idx="3">
                  <c:v>23250</c:v>
                </c:pt>
                <c:pt idx="4">
                  <c:v>23250</c:v>
                </c:pt>
                <c:pt idx="5">
                  <c:v>23250</c:v>
                </c:pt>
                <c:pt idx="6">
                  <c:v>23250</c:v>
                </c:pt>
                <c:pt idx="7">
                  <c:v>23250</c:v>
                </c:pt>
                <c:pt idx="8">
                  <c:v>23250</c:v>
                </c:pt>
                <c:pt idx="9">
                  <c:v>24650</c:v>
                </c:pt>
                <c:pt idx="10">
                  <c:v>24650</c:v>
                </c:pt>
                <c:pt idx="11">
                  <c:v>24650</c:v>
                </c:pt>
                <c:pt idx="12">
                  <c:v>24650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C29-4EB6-B0FF-E16E8A156F11}"/>
            </c:ext>
          </c:extLst>
        </c:ser>
        <c:ser>
          <c:idx val="3"/>
          <c:order val="2"/>
          <c:tx>
            <c:strRef>
              <c:f>'1-1 발전설비추이(발전원별)_3P'!$A$29</c:f>
              <c:strCache>
                <c:ptCount val="1"/>
                <c:pt idx="0">
                  <c:v>복  합</c:v>
                </c:pt>
              </c:strCache>
            </c:strRef>
          </c:tx>
          <c:dLbls>
            <c:dLbl>
              <c:idx val="0"/>
              <c:layout>
                <c:manualLayout>
                  <c:x val="-3.8576411528426488E-2"/>
                  <c:y val="-3.8067698319289696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EC29-4EB6-B0FF-E16E8A156F1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C29-4EB6-B0FF-E16E8A156F1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C29-4EB6-B0FF-E16E8A156F1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C29-4EB6-B0FF-E16E8A156F1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C29-4EB6-B0FF-E16E8A156F1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C29-4EB6-B0FF-E16E8A156F1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C29-4EB6-B0FF-E16E8A156F1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C29-4EB6-B0FF-E16E8A156F11}"/>
                </c:ext>
              </c:extLst>
            </c:dLbl>
            <c:dLbl>
              <c:idx val="8"/>
              <c:layout>
                <c:manualLayout>
                  <c:x val="-0.17260669588901709"/>
                  <c:y val="-3.473282588395243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복합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EC29-4EB6-B0FF-E16E8A156F1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C29-4EB6-B0FF-E16E8A156F1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C29-4EB6-B0FF-E16E8A156F1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C29-4EB6-B0FF-E16E8A156F11}"/>
                </c:ext>
              </c:extLst>
            </c:dLbl>
            <c:dLbl>
              <c:idx val="12"/>
              <c:layout>
                <c:manualLayout>
                  <c:x val="-7.8191778390235087E-3"/>
                  <c:y val="-4.21597653296467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EC29-4EB6-B0FF-E16E8A156F11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'1-1 발전설비추이(발전원별)_3P'!$B$29:$N$29</c:f>
              <c:numCache>
                <c:formatCode>#,##0_ </c:formatCode>
                <c:ptCount val="13"/>
                <c:pt idx="0">
                  <c:v>40217.201999999997</c:v>
                </c:pt>
                <c:pt idx="1">
                  <c:v>40217.201999999997</c:v>
                </c:pt>
                <c:pt idx="2">
                  <c:v>40217.201999999997</c:v>
                </c:pt>
                <c:pt idx="3">
                  <c:v>40217.201999999997</c:v>
                </c:pt>
                <c:pt idx="4">
                  <c:v>40217.201999999997</c:v>
                </c:pt>
                <c:pt idx="5">
                  <c:v>40217.201999999997</c:v>
                </c:pt>
                <c:pt idx="6">
                  <c:v>40217.201999999997</c:v>
                </c:pt>
                <c:pt idx="7">
                  <c:v>40217.201999999997</c:v>
                </c:pt>
                <c:pt idx="8">
                  <c:v>40217.201999999997</c:v>
                </c:pt>
                <c:pt idx="9">
                  <c:v>40217.201999999997</c:v>
                </c:pt>
                <c:pt idx="10">
                  <c:v>40217.201999999997</c:v>
                </c:pt>
                <c:pt idx="11">
                  <c:v>40217.201999999997</c:v>
                </c:pt>
                <c:pt idx="12">
                  <c:v>40217.201999999997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C29-4EB6-B0FF-E16E8A156F11}"/>
            </c:ext>
          </c:extLst>
        </c:ser>
        <c:ser>
          <c:idx val="4"/>
          <c:order val="3"/>
          <c:tx>
            <c:strRef>
              <c:f>'1-1 발전설비추이(발전원별)_3P'!$A$31</c:f>
              <c:strCache>
                <c:ptCount val="1"/>
                <c:pt idx="0">
                  <c:v>수  력</c:v>
                </c:pt>
              </c:strCache>
            </c:strRef>
          </c:tx>
          <c:dLbls>
            <c:dLbl>
              <c:idx val="0"/>
              <c:layout>
                <c:manualLayout>
                  <c:x val="-3.7086549580358522E-2"/>
                  <c:y val="-4.223549546625633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EC29-4EB6-B0FF-E16E8A156F1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C29-4EB6-B0FF-E16E8A156F11}"/>
                </c:ext>
              </c:extLst>
            </c:dLbl>
            <c:dLbl>
              <c:idx val="2"/>
              <c:layout>
                <c:manualLayout>
                  <c:x val="0.20436652147513254"/>
                  <c:y val="-3.6929998479069213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수력</a:t>
                    </a:r>
                  </a:p>
                </c:rich>
              </c:tx>
              <c:spPr>
                <a:ln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EC29-4EB6-B0FF-E16E8A156F1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C29-4EB6-B0FF-E16E8A156F1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C29-4EB6-B0FF-E16E8A156F1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C29-4EB6-B0FF-E16E8A156F1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C29-4EB6-B0FF-E16E8A156F1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C29-4EB6-B0FF-E16E8A156F1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C29-4EB6-B0FF-E16E8A156F1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C29-4EB6-B0FF-E16E8A156F1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C29-4EB6-B0FF-E16E8A156F1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C29-4EB6-B0FF-E16E8A156F11}"/>
                </c:ext>
              </c:extLst>
            </c:dLbl>
            <c:dLbl>
              <c:idx val="12"/>
              <c:layout>
                <c:manualLayout>
                  <c:x val="-2.2573530950553591E-3"/>
                  <c:y val="-3.53912902367519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A-EC29-4EB6-B0FF-E16E8A156F11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'1-1 발전설비추이(발전원별)_3P'!$B$31:$N$31</c:f>
              <c:numCache>
                <c:formatCode>#,##0_ </c:formatCode>
                <c:ptCount val="13"/>
                <c:pt idx="0">
                  <c:v>6520.7479999999996</c:v>
                </c:pt>
                <c:pt idx="1">
                  <c:v>6520.7479999999996</c:v>
                </c:pt>
                <c:pt idx="2">
                  <c:v>6512.5330000000004</c:v>
                </c:pt>
                <c:pt idx="3">
                  <c:v>6512.5330000000004</c:v>
                </c:pt>
                <c:pt idx="4">
                  <c:v>6512.6130000000003</c:v>
                </c:pt>
                <c:pt idx="5">
                  <c:v>6512.6130000000003</c:v>
                </c:pt>
                <c:pt idx="6">
                  <c:v>6511.3130000000001</c:v>
                </c:pt>
                <c:pt idx="7">
                  <c:v>6511.3130000000001</c:v>
                </c:pt>
                <c:pt idx="8">
                  <c:v>6512.6130000000003</c:v>
                </c:pt>
                <c:pt idx="9">
                  <c:v>6513.1229999999996</c:v>
                </c:pt>
                <c:pt idx="10">
                  <c:v>6513.1149999999998</c:v>
                </c:pt>
                <c:pt idx="11">
                  <c:v>6513.1149999999998</c:v>
                </c:pt>
                <c:pt idx="12">
                  <c:v>6513.1149999999998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C29-4EB6-B0FF-E16E8A156F11}"/>
            </c:ext>
          </c:extLst>
        </c:ser>
        <c:ser>
          <c:idx val="5"/>
          <c:order val="4"/>
          <c:tx>
            <c:strRef>
              <c:f>'1-1 발전설비추이(발전원별)_3P'!$A$35</c:f>
              <c:strCache>
                <c:ptCount val="1"/>
                <c:pt idx="0">
                  <c:v>기  타</c:v>
                </c:pt>
              </c:strCache>
            </c:strRef>
          </c:tx>
          <c:dLbls>
            <c:dLbl>
              <c:idx val="0"/>
              <c:layout>
                <c:manualLayout>
                  <c:x val="-3.4852963340737057E-2"/>
                  <c:y val="-3.109545053245087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C-EC29-4EB6-B0FF-E16E8A156F11}"/>
                </c:ext>
              </c:extLst>
            </c:dLbl>
            <c:dLbl>
              <c:idx val="1"/>
              <c:layout>
                <c:manualLayout>
                  <c:x val="0.34031649844742962"/>
                  <c:y val="-4.3292286373277845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기타</a:t>
                    </a:r>
                  </a:p>
                </c:rich>
              </c:tx>
              <c:spPr>
                <a:ln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D-EC29-4EB6-B0FF-E16E8A156F1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C29-4EB6-B0FF-E16E8A156F1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EC29-4EB6-B0FF-E16E8A156F1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C29-4EB6-B0FF-E16E8A156F1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EC29-4EB6-B0FF-E16E8A156F1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C29-4EB6-B0FF-E16E8A156F1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EC29-4EB6-B0FF-E16E8A156F1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C29-4EB6-B0FF-E16E8A156F1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EC29-4EB6-B0FF-E16E8A156F1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C29-4EB6-B0FF-E16E8A156F1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EC29-4EB6-B0FF-E16E8A156F11}"/>
                </c:ext>
              </c:extLst>
            </c:dLbl>
            <c:dLbl>
              <c:idx val="12"/>
              <c:layout>
                <c:manualLayout>
                  <c:x val="-5.5070252970516832E-3"/>
                  <c:y val="-4.414915678336701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8-EC29-4EB6-B0FF-E16E8A156F11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'1-1 발전설비추이(발전원별)_3P'!$B$35:$N$35</c:f>
              <c:numCache>
                <c:formatCode>#,##0_ </c:formatCode>
                <c:ptCount val="13"/>
                <c:pt idx="0">
                  <c:v>694.41200000000003</c:v>
                </c:pt>
                <c:pt idx="1">
                  <c:v>694.31399999999996</c:v>
                </c:pt>
                <c:pt idx="2">
                  <c:v>634.31399999999996</c:v>
                </c:pt>
                <c:pt idx="3">
                  <c:v>633.48</c:v>
                </c:pt>
                <c:pt idx="4">
                  <c:v>633.40499999999997</c:v>
                </c:pt>
                <c:pt idx="5">
                  <c:v>593.40499999999997</c:v>
                </c:pt>
                <c:pt idx="6">
                  <c:v>592.64499999999998</c:v>
                </c:pt>
                <c:pt idx="7">
                  <c:v>592.64499999999998</c:v>
                </c:pt>
                <c:pt idx="8">
                  <c:v>593.50400000000002</c:v>
                </c:pt>
                <c:pt idx="9">
                  <c:v>593.40499999999997</c:v>
                </c:pt>
                <c:pt idx="10">
                  <c:v>593.41499999999996</c:v>
                </c:pt>
                <c:pt idx="11">
                  <c:v>593.41499999999996</c:v>
                </c:pt>
                <c:pt idx="12">
                  <c:v>593.11500000000001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EC29-4EB6-B0FF-E16E8A15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4928"/>
        <c:axId val="162686464"/>
      </c:lineChart>
      <c:catAx>
        <c:axId val="162684928"/>
        <c:scaling>
          <c:orientation val="minMax"/>
        </c:scaling>
        <c:delete val="1"/>
        <c:axPos val="b"/>
        <c:majorTickMark val="out"/>
        <c:minorTickMark val="none"/>
        <c:tickLblPos val="none"/>
        <c:crossAx val="162686464"/>
        <c:crosses val="autoZero"/>
        <c:auto val="1"/>
        <c:lblAlgn val="ctr"/>
        <c:lblOffset val="100"/>
        <c:noMultiLvlLbl val="0"/>
      </c:catAx>
      <c:valAx>
        <c:axId val="162686464"/>
        <c:scaling>
          <c:orientation val="minMax"/>
        </c:scaling>
        <c:delete val="0"/>
        <c:axPos val="l"/>
        <c:majorGridlines>
          <c:spPr>
            <a:ln w="6350" cap="sq">
              <a:solidFill>
                <a:schemeClr val="bg1">
                  <a:lumMod val="50000"/>
                </a:schemeClr>
              </a:solidFill>
              <a:prstDash val="sysDash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</c:majorGridlines>
        <c:numFmt formatCode="#,##0_);[Red]\(#,##0\)" sourceLinked="0"/>
        <c:majorTickMark val="out"/>
        <c:minorTickMark val="none"/>
        <c:tickLblPos val="nextTo"/>
        <c:crossAx val="162684928"/>
        <c:crosses val="autoZero"/>
        <c:crossBetween val="between"/>
        <c:majorUnit val="5000"/>
      </c:valAx>
      <c:spPr>
        <a:ln w="5080"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100" b="0"/>
      </a:pPr>
      <a:endParaRPr lang="ko-KR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59953920551E-2"/>
          <c:y val="6.2360035049833194E-2"/>
          <c:w val="0.90394007200713145"/>
          <c:h val="0.8958333333333337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'1-2 발전설비추이(에너지원별)'!$A$29</c:f>
              <c:strCache>
                <c:ptCount val="1"/>
                <c:pt idx="0">
                  <c:v>신재생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3.7646015406409316E-3"/>
                  <c:y val="-6.9317014543473143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C3B-4896-9A03-9AF7F70735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3B-4896-9A03-9AF7F70735E9}"/>
                </c:ext>
              </c:extLst>
            </c:dLbl>
            <c:dLbl>
              <c:idx val="2"/>
              <c:layout>
                <c:manualLayout>
                  <c:x val="0.27877096727434847"/>
                  <c:y val="-3.1012541467403055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신재생</a:t>
                    </a:r>
                  </a:p>
                </c:rich>
              </c:tx>
              <c:spPr>
                <a:ln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C3B-4896-9A03-9AF7F70735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3B-4896-9A03-9AF7F70735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3B-4896-9A03-9AF7F70735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3B-4896-9A03-9AF7F70735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3B-4896-9A03-9AF7F70735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3B-4896-9A03-9AF7F70735E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C3B-4896-9A03-9AF7F70735E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C3B-4896-9A03-9AF7F70735E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C3B-4896-9A03-9AF7F70735E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C3B-4896-9A03-9AF7F70735E9}"/>
                </c:ext>
              </c:extLst>
            </c:dLbl>
            <c:dLbl>
              <c:idx val="12"/>
              <c:layout>
                <c:manualLayout>
                  <c:x val="-3.7646015406409485E-3"/>
                  <c:y val="3.4658507271736888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FC3B-4896-9A03-9AF7F70735E9}"/>
                </c:ext>
              </c:extLst>
            </c:dLbl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'1-2 발전설비추이(에너지원별)'!$B$29:$N$29</c:f>
              <c:numCache>
                <c:formatCode>#,##0_ </c:formatCode>
                <c:ptCount val="13"/>
                <c:pt idx="0">
                  <c:v>25714.251</c:v>
                </c:pt>
                <c:pt idx="1">
                  <c:v>25951.302</c:v>
                </c:pt>
                <c:pt idx="2">
                  <c:v>26404.424999999999</c:v>
                </c:pt>
                <c:pt idx="3">
                  <c:v>26581.983</c:v>
                </c:pt>
                <c:pt idx="4">
                  <c:v>26636.11</c:v>
                </c:pt>
                <c:pt idx="5">
                  <c:v>27079.901000000002</c:v>
                </c:pt>
                <c:pt idx="6">
                  <c:v>27154.135999999999</c:v>
                </c:pt>
                <c:pt idx="7">
                  <c:v>27376.912</c:v>
                </c:pt>
                <c:pt idx="8">
                  <c:v>27613.324000000001</c:v>
                </c:pt>
                <c:pt idx="9">
                  <c:v>28138.666000000001</c:v>
                </c:pt>
                <c:pt idx="10">
                  <c:v>28765.108</c:v>
                </c:pt>
                <c:pt idx="11">
                  <c:v>28814.559000000001</c:v>
                </c:pt>
                <c:pt idx="12">
                  <c:v>29027.394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3B-4896-9A03-9AF7F70735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931072"/>
        <c:axId val="162932608"/>
      </c:barChart>
      <c:lineChart>
        <c:grouping val="standard"/>
        <c:varyColors val="0"/>
        <c:ser>
          <c:idx val="1"/>
          <c:order val="0"/>
          <c:tx>
            <c:strRef>
              <c:f>'1-2 발전설비추이(에너지원별)'!$A$23</c:f>
              <c:strCache>
                <c:ptCount val="1"/>
                <c:pt idx="0">
                  <c:v>원자력</c:v>
                </c:pt>
              </c:strCache>
            </c:strRef>
          </c:tx>
          <c:dLbls>
            <c:dLbl>
              <c:idx val="0"/>
              <c:layout>
                <c:manualLayout>
                  <c:x val="-4.4049395129317027E-2"/>
                  <c:y val="4.8090452700143331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FC3B-4896-9A03-9AF7F70735E9}"/>
                </c:ext>
              </c:extLst>
            </c:dLbl>
            <c:dLbl>
              <c:idx val="10"/>
              <c:layout>
                <c:manualLayout>
                  <c:x val="-0.32264102508617831"/>
                  <c:y val="9.031133709792038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원자력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FC3B-4896-9A03-9AF7F70735E9}"/>
                </c:ext>
              </c:extLst>
            </c:dLbl>
            <c:dLbl>
              <c:idx val="12"/>
              <c:layout>
                <c:manualLayout>
                  <c:x val="-3.7665283052091313E-3"/>
                  <c:y val="4.2757409006408821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FC3B-4896-9A03-9AF7F70735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'1-2 발전설비추이(에너지원별)'!$B$23:$N$23</c:f>
              <c:numCache>
                <c:formatCode>#,##0_ </c:formatCode>
                <c:ptCount val="13"/>
                <c:pt idx="0">
                  <c:v>23250</c:v>
                </c:pt>
                <c:pt idx="1">
                  <c:v>23250</c:v>
                </c:pt>
                <c:pt idx="2">
                  <c:v>23250</c:v>
                </c:pt>
                <c:pt idx="3">
                  <c:v>23250</c:v>
                </c:pt>
                <c:pt idx="4">
                  <c:v>23250</c:v>
                </c:pt>
                <c:pt idx="5">
                  <c:v>23250</c:v>
                </c:pt>
                <c:pt idx="6">
                  <c:v>23250</c:v>
                </c:pt>
                <c:pt idx="7">
                  <c:v>23250</c:v>
                </c:pt>
                <c:pt idx="8">
                  <c:v>23250</c:v>
                </c:pt>
                <c:pt idx="9">
                  <c:v>24650</c:v>
                </c:pt>
                <c:pt idx="10">
                  <c:v>24650</c:v>
                </c:pt>
                <c:pt idx="11">
                  <c:v>24650</c:v>
                </c:pt>
                <c:pt idx="12">
                  <c:v>24650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C3B-4896-9A03-9AF7F70735E9}"/>
            </c:ext>
          </c:extLst>
        </c:ser>
        <c:ser>
          <c:idx val="2"/>
          <c:order val="1"/>
          <c:tx>
            <c:strRef>
              <c:f>'1-2 발전설비추이(에너지원별)'!$A$25</c:f>
              <c:strCache>
                <c:ptCount val="1"/>
                <c:pt idx="0">
                  <c:v>석  탄</c:v>
                </c:pt>
              </c:strCache>
            </c:strRef>
          </c:tx>
          <c:dLbls>
            <c:dLbl>
              <c:idx val="0"/>
              <c:layout>
                <c:manualLayout>
                  <c:x val="-3.9339789674379753E-2"/>
                  <c:y val="3.585599963322020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FC3B-4896-9A03-9AF7F70735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C3B-4896-9A03-9AF7F70735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C3B-4896-9A03-9AF7F70735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C3B-4896-9A03-9AF7F70735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C3B-4896-9A03-9AF7F70735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C3B-4896-9A03-9AF7F70735E9}"/>
                </c:ext>
              </c:extLst>
            </c:dLbl>
            <c:dLbl>
              <c:idx val="6"/>
              <c:layout>
                <c:manualLayout>
                  <c:x val="-3.4092765117617121E-2"/>
                  <c:y val="4.861578834186060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석탄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FC3B-4896-9A03-9AF7F70735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C3B-4896-9A03-9AF7F70735E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C3B-4896-9A03-9AF7F70735E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C3B-4896-9A03-9AF7F70735E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C3B-4896-9A03-9AF7F70735E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C3B-4896-9A03-9AF7F70735E9}"/>
                </c:ext>
              </c:extLst>
            </c:dLbl>
            <c:dLbl>
              <c:idx val="12"/>
              <c:layout>
                <c:manualLayout>
                  <c:x val="-5.6713573997098192E-3"/>
                  <c:y val="4.081216617307861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FC3B-4896-9A03-9AF7F70735E9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'1-2 발전설비추이(에너지원별)'!$B$25:$N$25</c:f>
              <c:numCache>
                <c:formatCode>#,##0_ </c:formatCode>
                <c:ptCount val="13"/>
                <c:pt idx="0">
                  <c:v>37337.881999999998</c:v>
                </c:pt>
                <c:pt idx="1">
                  <c:v>37337.881999999998</c:v>
                </c:pt>
                <c:pt idx="2">
                  <c:v>37087.881999999998</c:v>
                </c:pt>
                <c:pt idx="3">
                  <c:v>37087.881999999998</c:v>
                </c:pt>
                <c:pt idx="4">
                  <c:v>37087.881999999998</c:v>
                </c:pt>
                <c:pt idx="5">
                  <c:v>37087.881999999998</c:v>
                </c:pt>
                <c:pt idx="6">
                  <c:v>37087.881999999998</c:v>
                </c:pt>
                <c:pt idx="7">
                  <c:v>38127.881999999998</c:v>
                </c:pt>
                <c:pt idx="8">
                  <c:v>38127.881999999998</c:v>
                </c:pt>
                <c:pt idx="9">
                  <c:v>38127.881999999998</c:v>
                </c:pt>
                <c:pt idx="10">
                  <c:v>38127.881999999998</c:v>
                </c:pt>
                <c:pt idx="11">
                  <c:v>38127.881999999998</c:v>
                </c:pt>
                <c:pt idx="12">
                  <c:v>38127.881999999998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C3B-4896-9A03-9AF7F70735E9}"/>
            </c:ext>
          </c:extLst>
        </c:ser>
        <c:ser>
          <c:idx val="3"/>
          <c:order val="2"/>
          <c:tx>
            <c:strRef>
              <c:f>'1-2 발전설비추이(에너지원별)'!$A$27</c:f>
              <c:strCache>
                <c:ptCount val="1"/>
                <c:pt idx="0">
                  <c:v>가  스</c:v>
                </c:pt>
              </c:strCache>
            </c:strRef>
          </c:tx>
          <c:dLbls>
            <c:dLbl>
              <c:idx val="0"/>
              <c:layout>
                <c:manualLayout>
                  <c:x val="-4.0276641892426676E-2"/>
                  <c:y val="-4.80497903569662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FC3B-4896-9A03-9AF7F70735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C3B-4896-9A03-9AF7F70735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C3B-4896-9A03-9AF7F70735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C3B-4896-9A03-9AF7F70735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C3B-4896-9A03-9AF7F70735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C3B-4896-9A03-9AF7F70735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C3B-4896-9A03-9AF7F70735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C3B-4896-9A03-9AF7F70735E9}"/>
                </c:ext>
              </c:extLst>
            </c:dLbl>
            <c:dLbl>
              <c:idx val="8"/>
              <c:layout>
                <c:manualLayout>
                  <c:x val="-0.1695148199319941"/>
                  <c:y val="-4.2366068066033477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가스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FC3B-4896-9A03-9AF7F70735E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FC3B-4896-9A03-9AF7F70735E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C3B-4896-9A03-9AF7F70735E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FC3B-4896-9A03-9AF7F70735E9}"/>
                </c:ext>
              </c:extLst>
            </c:dLbl>
            <c:dLbl>
              <c:idx val="12"/>
              <c:layout>
                <c:manualLayout>
                  <c:x val="-7.7621933813562111E-3"/>
                  <c:y val="-4.1427559353375956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FC3B-4896-9A03-9AF7F70735E9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'1-2 발전설비추이(에너지원별)'!$B$27:$N$27</c:f>
              <c:numCache>
                <c:formatCode>#,##0_ </c:formatCode>
                <c:ptCount val="13"/>
                <c:pt idx="0">
                  <c:v>41201.457000000002</c:v>
                </c:pt>
                <c:pt idx="1">
                  <c:v>41201.457000000002</c:v>
                </c:pt>
                <c:pt idx="2">
                  <c:v>41201.457000000002</c:v>
                </c:pt>
                <c:pt idx="3">
                  <c:v>41201.457000000002</c:v>
                </c:pt>
                <c:pt idx="4">
                  <c:v>41201.457000000002</c:v>
                </c:pt>
                <c:pt idx="5">
                  <c:v>41201.457000000002</c:v>
                </c:pt>
                <c:pt idx="6">
                  <c:v>41201.457000000002</c:v>
                </c:pt>
                <c:pt idx="7">
                  <c:v>41201.457000000002</c:v>
                </c:pt>
                <c:pt idx="8">
                  <c:v>41201.457000000002</c:v>
                </c:pt>
                <c:pt idx="9">
                  <c:v>41201.457000000002</c:v>
                </c:pt>
                <c:pt idx="10">
                  <c:v>41201.457000000002</c:v>
                </c:pt>
                <c:pt idx="11">
                  <c:v>41201.457000000002</c:v>
                </c:pt>
                <c:pt idx="12">
                  <c:v>41201.457000000002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C3B-4896-9A03-9AF7F70735E9}"/>
            </c:ext>
          </c:extLst>
        </c:ser>
        <c:ser>
          <c:idx val="5"/>
          <c:order val="4"/>
          <c:tx>
            <c:strRef>
              <c:f>'1-2 발전설비추이(에너지원별)'!$A$31</c:f>
              <c:strCache>
                <c:ptCount val="1"/>
                <c:pt idx="0">
                  <c:v>유  류</c:v>
                </c:pt>
              </c:strCache>
            </c:strRef>
          </c:tx>
          <c:dLbls>
            <c:dLbl>
              <c:idx val="0"/>
              <c:layout>
                <c:manualLayout>
                  <c:x val="-4.5217607308188384E-2"/>
                  <c:y val="-2.178273536947060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FC3B-4896-9A03-9AF7F70735E9}"/>
                </c:ext>
              </c:extLst>
            </c:dLbl>
            <c:dLbl>
              <c:idx val="1"/>
              <c:layout>
                <c:manualLayout>
                  <c:x val="0.33996456531746699"/>
                  <c:y val="-2.3035080958998169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유류</a:t>
                    </a:r>
                  </a:p>
                </c:rich>
              </c:tx>
              <c:spPr>
                <a:ln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FC3B-4896-9A03-9AF7F70735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C3B-4896-9A03-9AF7F70735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FC3B-4896-9A03-9AF7F70735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C3B-4896-9A03-9AF7F70735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FC3B-4896-9A03-9AF7F70735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C3B-4896-9A03-9AF7F70735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FC3B-4896-9A03-9AF7F70735E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FC3B-4896-9A03-9AF7F70735E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FC3B-4896-9A03-9AF7F70735E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FC3B-4896-9A03-9AF7F70735E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FC3B-4896-9A03-9AF7F70735E9}"/>
                </c:ext>
              </c:extLst>
            </c:dLbl>
            <c:dLbl>
              <c:idx val="12"/>
              <c:layout>
                <c:manualLayout>
                  <c:x val="-1.4312896487389622E-3"/>
                  <c:y val="-2.512195973936802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A-FC3B-4896-9A03-9AF7F70735E9}"/>
                </c:ext>
              </c:extLst>
            </c:dLbl>
            <c:spPr>
              <a:noFill/>
              <a:ln w="25400">
                <a:noFill/>
              </a:ln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'1-2 발전설비추이(에너지원별)'!$B$31:$N$31</c:f>
              <c:numCache>
                <c:formatCode>#,##0_ </c:formatCode>
                <c:ptCount val="13"/>
                <c:pt idx="0">
                  <c:v>960.15499999999997</c:v>
                </c:pt>
                <c:pt idx="1">
                  <c:v>960.15499999999997</c:v>
                </c:pt>
                <c:pt idx="2">
                  <c:v>960.15499999999997</c:v>
                </c:pt>
                <c:pt idx="3">
                  <c:v>960.15499999999997</c:v>
                </c:pt>
                <c:pt idx="4">
                  <c:v>960.15499999999997</c:v>
                </c:pt>
                <c:pt idx="5">
                  <c:v>920.15499999999997</c:v>
                </c:pt>
                <c:pt idx="6">
                  <c:v>920.15499999999997</c:v>
                </c:pt>
                <c:pt idx="7">
                  <c:v>920.15499999999997</c:v>
                </c:pt>
                <c:pt idx="8">
                  <c:v>920.15499999999997</c:v>
                </c:pt>
                <c:pt idx="9">
                  <c:v>920.15499999999997</c:v>
                </c:pt>
                <c:pt idx="10">
                  <c:v>915.59500000000003</c:v>
                </c:pt>
                <c:pt idx="11">
                  <c:v>915.59500000000003</c:v>
                </c:pt>
                <c:pt idx="12">
                  <c:v>915.59500000000003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FC3B-4896-9A03-9AF7F70735E9}"/>
            </c:ext>
          </c:extLst>
        </c:ser>
        <c:ser>
          <c:idx val="6"/>
          <c:order val="5"/>
          <c:tx>
            <c:strRef>
              <c:f>'1-2 발전설비추이(에너지원별)'!$A$33</c:f>
              <c:strCache>
                <c:ptCount val="1"/>
                <c:pt idx="0">
                  <c:v>양  수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plus"/>
            <c:size val="9"/>
          </c:marker>
          <c:dLbls>
            <c:dLbl>
              <c:idx val="0"/>
              <c:layout>
                <c:manualLayout>
                  <c:x val="-4.53084940048133E-2"/>
                  <c:y val="-4.120591241884238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C-FC3B-4896-9A03-9AF7F70735E9}"/>
                </c:ext>
              </c:extLst>
            </c:dLbl>
            <c:dLbl>
              <c:idx val="1"/>
              <c:layout>
                <c:manualLayout>
                  <c:x val="0.2720828710333475"/>
                  <c:y val="-4.2079521352369496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양수</a:t>
                    </a:r>
                  </a:p>
                </c:rich>
              </c:tx>
              <c:spPr>
                <a:ln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D-FC3B-4896-9A03-9AF7F70735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FC3B-4896-9A03-9AF7F70735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FC3B-4896-9A03-9AF7F70735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FC3B-4896-9A03-9AF7F70735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FC3B-4896-9A03-9AF7F70735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FC3B-4896-9A03-9AF7F70735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FC3B-4896-9A03-9AF7F70735E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FC3B-4896-9A03-9AF7F70735E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FC3B-4896-9A03-9AF7F70735E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FC3B-4896-9A03-9AF7F70735E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FC3B-4896-9A03-9AF7F70735E9}"/>
                </c:ext>
              </c:extLst>
            </c:dLbl>
            <c:dLbl>
              <c:idx val="12"/>
              <c:layout>
                <c:manualLayout>
                  <c:x val="-1.5763488723523591E-4"/>
                  <c:y val="-4.21309020582954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8-FC3B-4896-9A03-9AF7F70735E9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'1-2 발전설비추이(에너지원별)'!$B$33:$N$33</c:f>
              <c:numCache>
                <c:formatCode>#,##0_ </c:formatCode>
                <c:ptCount val="13"/>
                <c:pt idx="0">
                  <c:v>4700</c:v>
                </c:pt>
                <c:pt idx="1">
                  <c:v>4700</c:v>
                </c:pt>
                <c:pt idx="2">
                  <c:v>4700</c:v>
                </c:pt>
                <c:pt idx="3">
                  <c:v>4700</c:v>
                </c:pt>
                <c:pt idx="4">
                  <c:v>4700</c:v>
                </c:pt>
                <c:pt idx="5">
                  <c:v>4700</c:v>
                </c:pt>
                <c:pt idx="6">
                  <c:v>4700</c:v>
                </c:pt>
                <c:pt idx="7">
                  <c:v>4700</c:v>
                </c:pt>
                <c:pt idx="8">
                  <c:v>4700</c:v>
                </c:pt>
                <c:pt idx="9">
                  <c:v>4700</c:v>
                </c:pt>
                <c:pt idx="10">
                  <c:v>4700</c:v>
                </c:pt>
                <c:pt idx="11">
                  <c:v>4700</c:v>
                </c:pt>
                <c:pt idx="12">
                  <c:v>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FC3B-4896-9A03-9AF7F70735E9}"/>
            </c:ext>
          </c:extLst>
        </c:ser>
        <c:ser>
          <c:idx val="0"/>
          <c:order val="6"/>
          <c:tx>
            <c:strRef>
              <c:f>'1-2 발전설비추이(에너지원별)'!$A$35</c:f>
              <c:strCache>
                <c:ptCount val="1"/>
                <c:pt idx="0">
                  <c:v>기  타</c:v>
                </c:pt>
              </c:strCache>
            </c:strRef>
          </c:tx>
          <c:dLbls>
            <c:dLbl>
              <c:idx val="0"/>
              <c:layout>
                <c:manualLayout>
                  <c:x val="-2.6452550754684039E-2"/>
                  <c:y val="3.4952149427834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A-FC3B-4896-9A03-9AF7F70735E9}"/>
                </c:ext>
              </c:extLst>
            </c:dLbl>
            <c:dLbl>
              <c:idx val="1"/>
              <c:layout>
                <c:manualLayout>
                  <c:x val="0.40164195287554866"/>
                  <c:y val="3.1399353226689131E-2"/>
                </c:manualLayout>
              </c:layout>
              <c:tx>
                <c:rich>
                  <a:bodyPr/>
                  <a:lstStyle/>
                  <a:p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기타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B-FC3B-4896-9A03-9AF7F70735E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FC3B-4896-9A03-9AF7F70735E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FC3B-4896-9A03-9AF7F70735E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FC3B-4896-9A03-9AF7F70735E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FC3B-4896-9A03-9AF7F70735E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FC3B-4896-9A03-9AF7F70735E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FC3B-4896-9A03-9AF7F70735E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FC3B-4896-9A03-9AF7F70735E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FC3B-4896-9A03-9AF7F70735E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FC3B-4896-9A03-9AF7F70735E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FC3B-4896-9A03-9AF7F70735E9}"/>
                </c:ext>
              </c:extLst>
            </c:dLbl>
            <c:dLbl>
              <c:idx val="12"/>
              <c:layout>
                <c:manualLayout>
                  <c:x val="-9.4832387785972628E-3"/>
                  <c:y val="1.55603052568494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6-FC3B-4896-9A03-9AF7F70735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'1-2 발전설비추이(에너지원별)'!$B$35:$N$35</c:f>
              <c:numCache>
                <c:formatCode>#,##0_ </c:formatCode>
                <c:ptCount val="13"/>
                <c:pt idx="0">
                  <c:v>517.60199999999998</c:v>
                </c:pt>
                <c:pt idx="1">
                  <c:v>517.50400000000002</c:v>
                </c:pt>
                <c:pt idx="2">
                  <c:v>457.50400000000002</c:v>
                </c:pt>
                <c:pt idx="3">
                  <c:v>456.67</c:v>
                </c:pt>
                <c:pt idx="4">
                  <c:v>456.59500000000003</c:v>
                </c:pt>
                <c:pt idx="5">
                  <c:v>456.59500000000003</c:v>
                </c:pt>
                <c:pt idx="6">
                  <c:v>455.83499999999998</c:v>
                </c:pt>
                <c:pt idx="7">
                  <c:v>455.83499999999998</c:v>
                </c:pt>
                <c:pt idx="8">
                  <c:v>456.69400000000002</c:v>
                </c:pt>
                <c:pt idx="9">
                  <c:v>456.59500000000003</c:v>
                </c:pt>
                <c:pt idx="10">
                  <c:v>456.86500000000001</c:v>
                </c:pt>
                <c:pt idx="11">
                  <c:v>456.86500000000001</c:v>
                </c:pt>
                <c:pt idx="12">
                  <c:v>456.565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FC3B-4896-9A03-9AF7F70735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931072"/>
        <c:axId val="162932608"/>
      </c:lineChart>
      <c:catAx>
        <c:axId val="162931072"/>
        <c:scaling>
          <c:orientation val="minMax"/>
        </c:scaling>
        <c:delete val="1"/>
        <c:axPos val="b"/>
        <c:majorTickMark val="out"/>
        <c:minorTickMark val="none"/>
        <c:tickLblPos val="none"/>
        <c:crossAx val="162932608"/>
        <c:crosses val="autoZero"/>
        <c:auto val="1"/>
        <c:lblAlgn val="ctr"/>
        <c:lblOffset val="100"/>
        <c:noMultiLvlLbl val="0"/>
      </c:catAx>
      <c:valAx>
        <c:axId val="162932608"/>
        <c:scaling>
          <c:orientation val="minMax"/>
        </c:scaling>
        <c:delete val="0"/>
        <c:axPos val="l"/>
        <c:majorGridlines>
          <c:spPr>
            <a:ln w="6350" cap="sq">
              <a:solidFill>
                <a:schemeClr val="bg1">
                  <a:lumMod val="50000"/>
                </a:schemeClr>
              </a:solidFill>
              <a:prstDash val="sysDash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</c:majorGridlines>
        <c:numFmt formatCode="#,##0_);[Red]\(#,##0\)" sourceLinked="0"/>
        <c:majorTickMark val="out"/>
        <c:minorTickMark val="none"/>
        <c:tickLblPos val="nextTo"/>
        <c:crossAx val="162931072"/>
        <c:crosses val="autoZero"/>
        <c:crossBetween val="between"/>
        <c:majorUnit val="5000"/>
      </c:valAx>
      <c:spPr>
        <a:ln w="5080"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100" b="0"/>
      </a:pPr>
      <a:endParaRPr lang="ko-KR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59953920551E-2"/>
          <c:y val="6.2360035049833194E-2"/>
          <c:w val="0.89754787389578783"/>
          <c:h val="0.8958333333333337"/>
        </c:manualLayout>
      </c:layout>
      <c:barChart>
        <c:barDir val="col"/>
        <c:grouping val="clustered"/>
        <c:varyColors val="0"/>
        <c:ser>
          <c:idx val="6"/>
          <c:order val="4"/>
          <c:tx>
            <c:strRef>
              <c:f>'1-3 발전전력량 추이(발전원별)'!$A$31</c:f>
              <c:strCache>
                <c:ptCount val="1"/>
                <c:pt idx="0">
                  <c:v>대체에너지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6.94444444444444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E44-46FC-9CA3-CC50C4C95F54}"/>
                </c:ext>
              </c:extLst>
            </c:dLbl>
            <c:dLbl>
              <c:idx val="1"/>
              <c:layout>
                <c:manualLayout>
                  <c:x val="0.34307367311485698"/>
                  <c:y val="-2.6840304444562337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대체에너지</a:t>
                    </a:r>
                  </a:p>
                </c:rich>
              </c:tx>
              <c:spPr>
                <a:ln>
                  <a:noFill/>
                </a:ln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E44-46FC-9CA3-CC50C4C95F5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44-46FC-9CA3-CC50C4C95F5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44-46FC-9CA3-CC50C4C95F5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44-46FC-9CA3-CC50C4C95F5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44-46FC-9CA3-CC50C4C95F5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44-46FC-9CA3-CC50C4C95F5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44-46FC-9CA3-CC50C4C95F5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44-46FC-9CA3-CC50C4C95F5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44-46FC-9CA3-CC50C4C95F5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E44-46FC-9CA3-CC50C4C95F5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E44-46FC-9CA3-CC50C4C95F54}"/>
                </c:ext>
              </c:extLst>
            </c:dLbl>
            <c:dLbl>
              <c:idx val="12"/>
              <c:layout>
                <c:manualLayout>
                  <c:x val="0"/>
                  <c:y val="1.0398622047244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8E44-46FC-9CA3-CC50C4C95F54}"/>
                </c:ext>
              </c:extLst>
            </c:dLbl>
            <c:spPr>
              <a:noFill/>
              <a:ln w="25400">
                <a:noFill/>
              </a:ln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'1-3 발전전력량 추이(발전원별)'!$B$31:$N$31</c:f>
              <c:numCache>
                <c:formatCode>#,##0_ </c:formatCode>
                <c:ptCount val="13"/>
                <c:pt idx="0">
                  <c:v>3880.0390000000002</c:v>
                </c:pt>
                <c:pt idx="1">
                  <c:v>4268.2060000000001</c:v>
                </c:pt>
                <c:pt idx="2">
                  <c:v>4893.7380000000003</c:v>
                </c:pt>
                <c:pt idx="3">
                  <c:v>3829.4470000000001</c:v>
                </c:pt>
                <c:pt idx="4">
                  <c:v>4021.6080000000002</c:v>
                </c:pt>
                <c:pt idx="5">
                  <c:v>3961.663</c:v>
                </c:pt>
                <c:pt idx="6">
                  <c:v>3971.828</c:v>
                </c:pt>
                <c:pt idx="7">
                  <c:v>4188.03</c:v>
                </c:pt>
                <c:pt idx="8">
                  <c:v>3504.268</c:v>
                </c:pt>
                <c:pt idx="9">
                  <c:v>3531.9679999999998</c:v>
                </c:pt>
                <c:pt idx="10">
                  <c:v>3877.2240000000002</c:v>
                </c:pt>
                <c:pt idx="11">
                  <c:v>3705.5720000000001</c:v>
                </c:pt>
                <c:pt idx="12">
                  <c:v>4641.9769999999999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44-46FC-9CA3-CC50C4C95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3085696"/>
        <c:axId val="163185792"/>
      </c:barChart>
      <c:lineChart>
        <c:grouping val="standard"/>
        <c:varyColors val="0"/>
        <c:ser>
          <c:idx val="2"/>
          <c:order val="0"/>
          <c:tx>
            <c:strRef>
              <c:f>'1-3 발전전력량 추이(발전원별)'!$A$23</c:f>
              <c:strCache>
                <c:ptCount val="1"/>
                <c:pt idx="0">
                  <c:v>기  력</c:v>
                </c:pt>
              </c:strCache>
            </c:strRef>
          </c:tx>
          <c:dLbls>
            <c:dLbl>
              <c:idx val="0"/>
              <c:layout>
                <c:manualLayout>
                  <c:x val="-4.4091197634051345E-2"/>
                  <c:y val="-3.2816013351232423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8E44-46FC-9CA3-CC50C4C95F5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E44-46FC-9CA3-CC50C4C95F5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E44-46FC-9CA3-CC50C4C95F5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E44-46FC-9CA3-CC50C4C95F5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E44-46FC-9CA3-CC50C4C95F5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E44-46FC-9CA3-CC50C4C95F54}"/>
                </c:ext>
              </c:extLst>
            </c:dLbl>
            <c:dLbl>
              <c:idx val="6"/>
              <c:layout>
                <c:manualLayout>
                  <c:x val="-3.9035218445483154E-2"/>
                  <c:y val="-7.678166764646363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8E44-46FC-9CA3-CC50C4C95F5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E44-46FC-9CA3-CC50C4C95F5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E44-46FC-9CA3-CC50C4C95F5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E44-46FC-9CA3-CC50C4C95F5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E44-46FC-9CA3-CC50C4C95F5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E44-46FC-9CA3-CC50C4C95F54}"/>
                </c:ext>
              </c:extLst>
            </c:dLbl>
            <c:dLbl>
              <c:idx val="12"/>
              <c:layout>
                <c:manualLayout>
                  <c:x val="-1.004066807755272E-2"/>
                  <c:y val="3.641714473527771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8E44-46FC-9CA3-CC50C4C95F54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'1-3 발전전력량 추이(발전원별)'!$B$23:$N$23</c:f>
              <c:numCache>
                <c:formatCode>#,##0_ </c:formatCode>
                <c:ptCount val="13"/>
                <c:pt idx="0">
                  <c:v>14626.895</c:v>
                </c:pt>
                <c:pt idx="1">
                  <c:v>13745.071</c:v>
                </c:pt>
                <c:pt idx="2">
                  <c:v>13930.795</c:v>
                </c:pt>
                <c:pt idx="3">
                  <c:v>15901.218999999999</c:v>
                </c:pt>
                <c:pt idx="4">
                  <c:v>20077.07</c:v>
                </c:pt>
                <c:pt idx="5">
                  <c:v>19272.849999999999</c:v>
                </c:pt>
                <c:pt idx="6">
                  <c:v>15913.486000000001</c:v>
                </c:pt>
                <c:pt idx="7">
                  <c:v>14927.897000000001</c:v>
                </c:pt>
                <c:pt idx="8">
                  <c:v>15457.291999999999</c:v>
                </c:pt>
                <c:pt idx="9">
                  <c:v>19418.169000000002</c:v>
                </c:pt>
                <c:pt idx="10">
                  <c:v>18443.019</c:v>
                </c:pt>
                <c:pt idx="11">
                  <c:v>16074.5</c:v>
                </c:pt>
                <c:pt idx="12">
                  <c:v>13058.362999999999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E44-46FC-9CA3-CC50C4C95F54}"/>
            </c:ext>
          </c:extLst>
        </c:ser>
        <c:ser>
          <c:idx val="3"/>
          <c:order val="1"/>
          <c:tx>
            <c:strRef>
              <c:f>'1-3 발전전력량 추이(발전원별)'!$A$25</c:f>
              <c:strCache>
                <c:ptCount val="1"/>
                <c:pt idx="0">
                  <c:v>원자력</c:v>
                </c:pt>
              </c:strCache>
            </c:strRef>
          </c:tx>
          <c:dLbls>
            <c:dLbl>
              <c:idx val="0"/>
              <c:layout>
                <c:manualLayout>
                  <c:x val="-4.1265522869883678E-2"/>
                  <c:y val="5.066076573535151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8E44-46FC-9CA3-CC50C4C95F5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E44-46FC-9CA3-CC50C4C95F5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E44-46FC-9CA3-CC50C4C95F5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E44-46FC-9CA3-CC50C4C95F5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E44-46FC-9CA3-CC50C4C95F5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E44-46FC-9CA3-CC50C4C95F5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E44-46FC-9CA3-CC50C4C95F5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E44-46FC-9CA3-CC50C4C95F54}"/>
                </c:ext>
              </c:extLst>
            </c:dLbl>
            <c:dLbl>
              <c:idx val="8"/>
              <c:layout>
                <c:manualLayout>
                  <c:x val="-0.19017132052014951"/>
                  <c:y val="2.599418272439936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원자력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40974092275139E-2"/>
                      <c:h val="4.12533419954523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4-8E44-46FC-9CA3-CC50C4C95F5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E44-46FC-9CA3-CC50C4C95F5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E44-46FC-9CA3-CC50C4C95F5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E44-46FC-9CA3-CC50C4C95F54}"/>
                </c:ext>
              </c:extLst>
            </c:dLbl>
            <c:dLbl>
              <c:idx val="12"/>
              <c:layout>
                <c:manualLayout>
                  <c:x val="-1.3797118478697613E-2"/>
                  <c:y val="-4.75958912779581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8E44-46FC-9CA3-CC50C4C95F54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'1-3 발전전력량 추이(발전원별)'!$B$25:$N$25</c:f>
              <c:numCache>
                <c:formatCode>#,##0_ </c:formatCode>
                <c:ptCount val="13"/>
                <c:pt idx="0">
                  <c:v>13866.525</c:v>
                </c:pt>
                <c:pt idx="1">
                  <c:v>13385.162</c:v>
                </c:pt>
                <c:pt idx="2">
                  <c:v>14609.832</c:v>
                </c:pt>
                <c:pt idx="3">
                  <c:v>14725.941000000001</c:v>
                </c:pt>
                <c:pt idx="4">
                  <c:v>15354.808999999999</c:v>
                </c:pt>
                <c:pt idx="5">
                  <c:v>16308.977999999999</c:v>
                </c:pt>
                <c:pt idx="6">
                  <c:v>14093.576999999999</c:v>
                </c:pt>
                <c:pt idx="7">
                  <c:v>14381.733</c:v>
                </c:pt>
                <c:pt idx="8">
                  <c:v>14005.635</c:v>
                </c:pt>
                <c:pt idx="9">
                  <c:v>15228.671</c:v>
                </c:pt>
                <c:pt idx="10">
                  <c:v>15655.43</c:v>
                </c:pt>
                <c:pt idx="11">
                  <c:v>13606.454</c:v>
                </c:pt>
                <c:pt idx="12">
                  <c:v>15197.784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E44-46FC-9CA3-CC50C4C95F54}"/>
            </c:ext>
          </c:extLst>
        </c:ser>
        <c:ser>
          <c:idx val="4"/>
          <c:order val="2"/>
          <c:tx>
            <c:strRef>
              <c:f>'1-3 발전전력량 추이(발전원별)'!$A$27</c:f>
              <c:strCache>
                <c:ptCount val="1"/>
                <c:pt idx="0">
                  <c:v>복  합</c:v>
                </c:pt>
              </c:strCache>
            </c:strRef>
          </c:tx>
          <c:dLbls>
            <c:dLbl>
              <c:idx val="0"/>
              <c:layout>
                <c:manualLayout>
                  <c:x val="-4.1649245501115241E-2"/>
                  <c:y val="-5.128131906573228E-2"/>
                </c:manualLayout>
              </c:layout>
              <c:tx>
                <c:rich>
                  <a:bodyPr/>
                  <a:lstStyle/>
                  <a:p>
                    <a:fld id="{4659B9E0-2450-408C-B990-C6A6DB84B59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8E44-46FC-9CA3-CC50C4C95F54}"/>
                </c:ext>
              </c:extLst>
            </c:dLbl>
            <c:dLbl>
              <c:idx val="1"/>
              <c:layout>
                <c:manualLayout>
                  <c:x val="0.71340187972214864"/>
                  <c:y val="-6.052481787720787E-2"/>
                </c:manualLayout>
              </c:layout>
              <c:tx>
                <c:rich>
                  <a:bodyPr/>
                  <a:lstStyle/>
                  <a:p>
                    <a:fld id="{41002387-972B-4CD9-A246-937C8D806DC1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8E44-46FC-9CA3-CC50C4C95F54}"/>
                </c:ext>
              </c:extLst>
            </c:dLbl>
            <c:dLbl>
              <c:idx val="2"/>
              <c:layout>
                <c:manualLayout>
                  <c:x val="0.23231982043737265"/>
                  <c:y val="6.4942278929935468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복합</a:t>
                    </a:r>
                  </a:p>
                </c:rich>
              </c:tx>
              <c:spPr>
                <a:ln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8E44-46FC-9CA3-CC50C4C95F5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E44-46FC-9CA3-CC50C4C95F5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E44-46FC-9CA3-CC50C4C95F5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E44-46FC-9CA3-CC50C4C95F5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8E44-46FC-9CA3-CC50C4C95F5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8E44-46FC-9CA3-CC50C4C95F5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E44-46FC-9CA3-CC50C4C95F5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8E44-46FC-9CA3-CC50C4C95F5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E44-46FC-9CA3-CC50C4C95F5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8E44-46FC-9CA3-CC50C4C95F5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E44-46FC-9CA3-CC50C4C95F54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'1-3 발전전력량 추이(발전원별)'!$B$27:$N$27</c:f>
              <c:numCache>
                <c:formatCode>#,##0_ </c:formatCode>
                <c:ptCount val="13"/>
                <c:pt idx="0">
                  <c:v>16488.571</c:v>
                </c:pt>
                <c:pt idx="1">
                  <c:v>12755.871999999999</c:v>
                </c:pt>
                <c:pt idx="2">
                  <c:v>12030.826999999999</c:v>
                </c:pt>
                <c:pt idx="3">
                  <c:v>12402.208000000001</c:v>
                </c:pt>
                <c:pt idx="4">
                  <c:v>14682.428</c:v>
                </c:pt>
                <c:pt idx="5">
                  <c:v>13178.619000000001</c:v>
                </c:pt>
                <c:pt idx="6">
                  <c:v>11346.508</c:v>
                </c:pt>
                <c:pt idx="7">
                  <c:v>11410.406000000001</c:v>
                </c:pt>
                <c:pt idx="8">
                  <c:v>12550.098</c:v>
                </c:pt>
                <c:pt idx="9">
                  <c:v>16658.181</c:v>
                </c:pt>
                <c:pt idx="10">
                  <c:v>15391.561</c:v>
                </c:pt>
                <c:pt idx="11">
                  <c:v>13667.879000000001</c:v>
                </c:pt>
                <c:pt idx="12">
                  <c:v>14205.695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('1-3 발전전력량 추이(발전원별)'!$B$27,'1-3 발전전력량 추이(발전원별)'!$N$27)</c15:f>
                <c15:dlblRangeCache>
                  <c:ptCount val="2"/>
                  <c:pt idx="0">
                    <c:v>16,489 </c:v>
                  </c:pt>
                  <c:pt idx="1">
                    <c:v>14,206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8E44-46FC-9CA3-CC50C4C95F54}"/>
            </c:ext>
          </c:extLst>
        </c:ser>
        <c:ser>
          <c:idx val="5"/>
          <c:order val="3"/>
          <c:tx>
            <c:strRef>
              <c:f>'1-3 발전전력량 추이(발전원별)'!$A$29</c:f>
              <c:strCache>
                <c:ptCount val="1"/>
                <c:pt idx="0">
                  <c:v>수  력</c:v>
                </c:pt>
              </c:strCache>
            </c:strRef>
          </c:tx>
          <c:dLbls>
            <c:dLbl>
              <c:idx val="0"/>
              <c:layout>
                <c:manualLayout>
                  <c:x val="-2.2904939453819936E-2"/>
                  <c:y val="-2.423865494659512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ko-KR" baseline="0"/>
                      <a:t> </a:t>
                    </a:r>
                    <a:fld id="{8C2C381F-A5E7-438E-B064-F820ACA7E68D}" type="VALUE">
                      <a:rPr lang="en-US" altLang="ko-KR" baseline="0"/>
                      <a:pPr>
                        <a:defRPr/>
                      </a:pPr>
                      <a:t>[값]</a:t>
                    </a:fld>
                    <a:endParaRPr lang="en-US" altLang="ko-KR" baseline="0"/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8-8E44-46FC-9CA3-CC50C4C95F5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8E44-46FC-9CA3-CC50C4C95F5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E44-46FC-9CA3-CC50C4C95F5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8E44-46FC-9CA3-CC50C4C95F54}"/>
                </c:ext>
              </c:extLst>
            </c:dLbl>
            <c:dLbl>
              <c:idx val="4"/>
              <c:layout>
                <c:manualLayout>
                  <c:x val="6.2385533493768554E-2"/>
                  <c:y val="-4.147767477019619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수력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C-8E44-46FC-9CA3-CC50C4C95F5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8E44-46FC-9CA3-CC50C4C95F5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8E44-46FC-9CA3-CC50C4C95F5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8E44-46FC-9CA3-CC50C4C95F5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8E44-46FC-9CA3-CC50C4C95F5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8E44-46FC-9CA3-CC50C4C95F5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8E44-46FC-9CA3-CC50C4C95F5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8E44-46FC-9CA3-CC50C4C95F54}"/>
                </c:ext>
              </c:extLst>
            </c:dLbl>
            <c:dLbl>
              <c:idx val="12"/>
              <c:layout>
                <c:manualLayout>
                  <c:x val="-1.9362652864706575E-2"/>
                  <c:y val="-3.400165462582693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fld id="{E4EA2770-331F-42A6-8381-8463C14CD3D4}" type="VALUE">
                      <a:rPr lang="en-US" altLang="ko-KR" baseline="0"/>
                      <a:pPr>
                        <a:defRPr/>
                      </a:pPr>
                      <a:t>[값]</a:t>
                    </a:fld>
                    <a:endParaRPr lang="ko-KR" altLang="en-US"/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4-8E44-46FC-9CA3-CC50C4C95F54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'1-3 발전전력량 추이(발전원별)'!$B$29:$N$29</c:f>
              <c:numCache>
                <c:formatCode>#,##0_ </c:formatCode>
                <c:ptCount val="13"/>
                <c:pt idx="0">
                  <c:v>553.58600000000001</c:v>
                </c:pt>
                <c:pt idx="1">
                  <c:v>472.94400000000002</c:v>
                </c:pt>
                <c:pt idx="2">
                  <c:v>538.49699999999996</c:v>
                </c:pt>
                <c:pt idx="3">
                  <c:v>555.76199999999994</c:v>
                </c:pt>
                <c:pt idx="4">
                  <c:v>685.74</c:v>
                </c:pt>
                <c:pt idx="5">
                  <c:v>1024.0519999999999</c:v>
                </c:pt>
                <c:pt idx="6">
                  <c:v>803.476</c:v>
                </c:pt>
                <c:pt idx="7">
                  <c:v>575.96</c:v>
                </c:pt>
                <c:pt idx="8">
                  <c:v>524.31799999999998</c:v>
                </c:pt>
                <c:pt idx="9">
                  <c:v>510.27499999999998</c:v>
                </c:pt>
                <c:pt idx="10">
                  <c:v>517.87699999999995</c:v>
                </c:pt>
                <c:pt idx="11">
                  <c:v>427.84699999999998</c:v>
                </c:pt>
                <c:pt idx="12">
                  <c:v>526.19200000000001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E44-46FC-9CA3-CC50C4C95F54}"/>
            </c:ext>
          </c:extLst>
        </c:ser>
        <c:ser>
          <c:idx val="0"/>
          <c:order val="5"/>
          <c:tx>
            <c:strRef>
              <c:f>'1-3 발전전력량 추이(발전원별)'!$A$33</c:f>
              <c:strCache>
                <c:ptCount val="1"/>
                <c:pt idx="0">
                  <c:v>기  타</c:v>
                </c:pt>
              </c:strCache>
            </c:strRef>
          </c:tx>
          <c:dLbls>
            <c:dLbl>
              <c:idx val="0"/>
              <c:layout>
                <c:manualLayout>
                  <c:x val="-3.7786607112278714E-2"/>
                  <c:y val="3.6609717534202869E-2"/>
                </c:manualLayout>
              </c:layout>
              <c:tx>
                <c:rich>
                  <a:bodyPr/>
                  <a:lstStyle/>
                  <a:p>
                    <a:fld id="{8F99CB79-C715-4B8B-AADC-93C191A5D87D}" type="VALUE">
                      <a:rPr lang="en-US" altLang="ko-KR" baseline="0"/>
                      <a:pPr/>
                      <a:t>[값]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6-8E44-46FC-9CA3-CC50C4C95F54}"/>
                </c:ext>
              </c:extLst>
            </c:dLbl>
            <c:dLbl>
              <c:idx val="1"/>
              <c:layout>
                <c:manualLayout>
                  <c:x val="0.40706568385849773"/>
                  <c:y val="-1.718465937251074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0"/>
                    </a:pPr>
                    <a:r>
                      <a:rPr lang="ko-KR" altLang="en-US" b="0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기타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7-8E44-46FC-9CA3-CC50C4C95F5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8E44-46FC-9CA3-CC50C4C95F5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8E44-46FC-9CA3-CC50C4C95F5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8E44-46FC-9CA3-CC50C4C95F5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8E44-46FC-9CA3-CC50C4C95F5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8E44-46FC-9CA3-CC50C4C95F5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8E44-46FC-9CA3-CC50C4C95F5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8E44-46FC-9CA3-CC50C4C95F5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8E44-46FC-9CA3-CC50C4C95F5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8E44-46FC-9CA3-CC50C4C95F5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8E44-46FC-9CA3-CC50C4C95F54}"/>
                </c:ext>
              </c:extLst>
            </c:dLbl>
            <c:dLbl>
              <c:idx val="12"/>
              <c:layout>
                <c:manualLayout>
                  <c:x val="-2.0823881687152376E-2"/>
                  <c:y val="3.4889649966734368E-2"/>
                </c:manualLayout>
              </c:layout>
              <c:tx>
                <c:rich>
                  <a:bodyPr/>
                  <a:lstStyle/>
                  <a:p>
                    <a:fld id="{52519D43-F124-4808-892B-112EAD66ED88}" type="VALUE">
                      <a:rPr lang="en-US" altLang="ko-KR" baseline="0"/>
                      <a:pPr/>
                      <a:t>[값]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2-8E44-46FC-9CA3-CC50C4C95F5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'1-3 발전전력량 추이(발전원별)'!$B$33:$N$33</c:f>
              <c:numCache>
                <c:formatCode>#,##0_ </c:formatCode>
                <c:ptCount val="13"/>
                <c:pt idx="0">
                  <c:v>243.53700000000001</c:v>
                </c:pt>
                <c:pt idx="1">
                  <c:v>231.61500000000001</c:v>
                </c:pt>
                <c:pt idx="2">
                  <c:v>177.143</c:v>
                </c:pt>
                <c:pt idx="3">
                  <c:v>172.285</c:v>
                </c:pt>
                <c:pt idx="4">
                  <c:v>205.75200000000001</c:v>
                </c:pt>
                <c:pt idx="5">
                  <c:v>217.8</c:v>
                </c:pt>
                <c:pt idx="6">
                  <c:v>179.434</c:v>
                </c:pt>
                <c:pt idx="7">
                  <c:v>257.63200000000001</c:v>
                </c:pt>
                <c:pt idx="8">
                  <c:v>181.40799999999999</c:v>
                </c:pt>
                <c:pt idx="9">
                  <c:v>223.22800000000001</c:v>
                </c:pt>
                <c:pt idx="10">
                  <c:v>230.858</c:v>
                </c:pt>
                <c:pt idx="11">
                  <c:v>230.048</c:v>
                </c:pt>
                <c:pt idx="12">
                  <c:v>303.07400000000001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8E44-46FC-9CA3-CC50C4C95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85696"/>
        <c:axId val="163185792"/>
      </c:lineChart>
      <c:catAx>
        <c:axId val="163085696"/>
        <c:scaling>
          <c:orientation val="minMax"/>
        </c:scaling>
        <c:delete val="1"/>
        <c:axPos val="b"/>
        <c:majorTickMark val="out"/>
        <c:minorTickMark val="none"/>
        <c:tickLblPos val="none"/>
        <c:crossAx val="163185792"/>
        <c:crosses val="autoZero"/>
        <c:auto val="1"/>
        <c:lblAlgn val="ctr"/>
        <c:lblOffset val="100"/>
        <c:noMultiLvlLbl val="0"/>
      </c:catAx>
      <c:valAx>
        <c:axId val="163185792"/>
        <c:scaling>
          <c:orientation val="minMax"/>
        </c:scaling>
        <c:delete val="0"/>
        <c:axPos val="l"/>
        <c:majorGridlines>
          <c:spPr>
            <a:ln w="6350" cap="sq">
              <a:solidFill>
                <a:schemeClr val="bg1">
                  <a:lumMod val="50000"/>
                </a:schemeClr>
              </a:solidFill>
              <a:prstDash val="sysDash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</c:majorGridlines>
        <c:numFmt formatCode="#,##0_);[Red]\(#,##0\)" sourceLinked="0"/>
        <c:majorTickMark val="out"/>
        <c:minorTickMark val="none"/>
        <c:tickLblPos val="nextTo"/>
        <c:crossAx val="163085696"/>
        <c:crosses val="autoZero"/>
        <c:crossBetween val="between"/>
        <c:majorUnit val="5000"/>
      </c:valAx>
      <c:spPr>
        <a:ln w="5080"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100" b="0"/>
      </a:pPr>
      <a:endParaRPr lang="ko-KR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700987453649E-2"/>
          <c:y val="2.9878876191510056E-2"/>
          <c:w val="0.90147960604602884"/>
          <c:h val="0.92538999660990562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'1-4 발전전력량 추이(에너지원별)'!$A$29</c:f>
              <c:strCache>
                <c:ptCount val="1"/>
                <c:pt idx="0">
                  <c:v>신재생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2532569799221521E-4"/>
                  <c:y val="5.2226726845838976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DDC-45DC-B643-48EC06D6387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DC-45DC-B643-48EC06D6387E}"/>
                </c:ext>
              </c:extLst>
            </c:dLbl>
            <c:dLbl>
              <c:idx val="2"/>
              <c:layout>
                <c:manualLayout>
                  <c:x val="0.27906073889285571"/>
                  <c:y val="-3.1645282462168814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신재생</a:t>
                    </a:r>
                  </a:p>
                </c:rich>
              </c:tx>
              <c:spPr>
                <a:ln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DDC-45DC-B643-48EC06D6387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DC-45DC-B643-48EC06D638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DC-45DC-B643-48EC06D6387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DC-45DC-B643-48EC06D6387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DC-45DC-B643-48EC06D638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DDC-45DC-B643-48EC06D6387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DDC-45DC-B643-48EC06D6387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DDC-45DC-B643-48EC06D6387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DDC-45DC-B643-48EC06D6387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DDC-45DC-B643-48EC06D6387E}"/>
                </c:ext>
              </c:extLst>
            </c:dLbl>
            <c:dLbl>
              <c:idx val="12"/>
              <c:layout>
                <c:manualLayout>
                  <c:x val="-7.7411040140856237E-5"/>
                  <c:y val="7.2023463723171711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750441552595121E-2"/>
                      <c:h val="4.59561306764682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6DDC-45DC-B643-48EC06D6387E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'1-4 발전전력량 추이(에너지원별)'!$B$29:$N$29</c:f>
              <c:numCache>
                <c:formatCode>#,##0_ </c:formatCode>
                <c:ptCount val="13"/>
                <c:pt idx="0">
                  <c:v>4371.6149999999998</c:v>
                </c:pt>
                <c:pt idx="1">
                  <c:v>4760.9709999999995</c:v>
                </c:pt>
                <c:pt idx="2">
                  <c:v>5279.8890000000001</c:v>
                </c:pt>
                <c:pt idx="3">
                  <c:v>4202.7759999999998</c:v>
                </c:pt>
                <c:pt idx="4">
                  <c:v>4591.0590000000002</c:v>
                </c:pt>
                <c:pt idx="5">
                  <c:v>4838.0039999999999</c:v>
                </c:pt>
                <c:pt idx="6">
                  <c:v>4619.8639999999996</c:v>
                </c:pt>
                <c:pt idx="7">
                  <c:v>4613.6009999999997</c:v>
                </c:pt>
                <c:pt idx="8">
                  <c:v>3853.8389999999999</c:v>
                </c:pt>
                <c:pt idx="9">
                  <c:v>3849.61</c:v>
                </c:pt>
                <c:pt idx="10">
                  <c:v>4254.1769999999997</c:v>
                </c:pt>
                <c:pt idx="11">
                  <c:v>3984.3580000000002</c:v>
                </c:pt>
                <c:pt idx="12">
                  <c:v>5043.0230000000001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DDC-45DC-B643-48EC06D63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97408"/>
        <c:axId val="170898944"/>
      </c:barChart>
      <c:lineChart>
        <c:grouping val="standard"/>
        <c:varyColors val="0"/>
        <c:ser>
          <c:idx val="1"/>
          <c:order val="0"/>
          <c:tx>
            <c:strRef>
              <c:f>'1-4 발전전력량 추이(에너지원별)'!$A$23</c:f>
              <c:strCache>
                <c:ptCount val="1"/>
                <c:pt idx="0">
                  <c:v>원자력</c:v>
                </c:pt>
              </c:strCache>
            </c:strRef>
          </c:tx>
          <c:dLbls>
            <c:dLbl>
              <c:idx val="0"/>
              <c:layout>
                <c:manualLayout>
                  <c:x val="-4.7500755862214881E-2"/>
                  <c:y val="4.3173304906187822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6DDC-45DC-B643-48EC06D6387E}"/>
                </c:ext>
              </c:extLst>
            </c:dLbl>
            <c:dLbl>
              <c:idx val="10"/>
              <c:layout>
                <c:manualLayout>
                  <c:x val="-0.27206381340451757"/>
                  <c:y val="-5.963620272413051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원자력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6DDC-45DC-B643-48EC06D6387E}"/>
                </c:ext>
              </c:extLst>
            </c:dLbl>
            <c:dLbl>
              <c:idx val="12"/>
              <c:layout>
                <c:manualLayout>
                  <c:x val="-4.0815056895537136E-3"/>
                  <c:y val="-4.3610465160467154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6DDC-45DC-B643-48EC06D638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'1-4 발전전력량 추이(에너지원별)'!$B$23:$N$23</c:f>
              <c:numCache>
                <c:formatCode>#,##0_ </c:formatCode>
                <c:ptCount val="13"/>
                <c:pt idx="0">
                  <c:v>13866.525</c:v>
                </c:pt>
                <c:pt idx="1">
                  <c:v>13385.162</c:v>
                </c:pt>
                <c:pt idx="2">
                  <c:v>14609.832</c:v>
                </c:pt>
                <c:pt idx="3">
                  <c:v>14725.941000000001</c:v>
                </c:pt>
                <c:pt idx="4">
                  <c:v>15354.808999999999</c:v>
                </c:pt>
                <c:pt idx="5">
                  <c:v>16308.977999999999</c:v>
                </c:pt>
                <c:pt idx="6">
                  <c:v>14093.576999999999</c:v>
                </c:pt>
                <c:pt idx="7">
                  <c:v>14381.733</c:v>
                </c:pt>
                <c:pt idx="8">
                  <c:v>14005.635</c:v>
                </c:pt>
                <c:pt idx="9">
                  <c:v>15228.671</c:v>
                </c:pt>
                <c:pt idx="10">
                  <c:v>15655.43</c:v>
                </c:pt>
                <c:pt idx="11">
                  <c:v>13606.454</c:v>
                </c:pt>
                <c:pt idx="12">
                  <c:v>15197.784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DDC-45DC-B643-48EC06D6387E}"/>
            </c:ext>
          </c:extLst>
        </c:ser>
        <c:ser>
          <c:idx val="2"/>
          <c:order val="1"/>
          <c:tx>
            <c:strRef>
              <c:f>'1-4 발전전력량 추이(에너지원별)'!$A$27</c:f>
              <c:strCache>
                <c:ptCount val="1"/>
                <c:pt idx="0">
                  <c:v>가  스</c:v>
                </c:pt>
              </c:strCache>
            </c:strRef>
          </c:tx>
          <c:dLbls>
            <c:dLbl>
              <c:idx val="0"/>
              <c:layout>
                <c:manualLayout>
                  <c:x val="-3.9807791602025168E-2"/>
                  <c:y val="-3.49424189853096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6DDC-45DC-B643-48EC06D6387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DDC-45DC-B643-48EC06D6387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DDC-45DC-B643-48EC06D6387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DDC-45DC-B643-48EC06D638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DDC-45DC-B643-48EC06D6387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DDC-45DC-B643-48EC06D6387E}"/>
                </c:ext>
              </c:extLst>
            </c:dLbl>
            <c:dLbl>
              <c:idx val="6"/>
              <c:layout>
                <c:manualLayout>
                  <c:x val="-2.8790536304528019E-2"/>
                  <c:y val="6.2175279023936283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가스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486081772743568E-2"/>
                      <c:h val="6.35332857355595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8-6DDC-45DC-B643-48EC06D638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DDC-45DC-B643-48EC06D6387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DDC-45DC-B643-48EC06D6387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DDC-45DC-B643-48EC06D6387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DDC-45DC-B643-48EC06D6387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DDC-45DC-B643-48EC06D6387E}"/>
                </c:ext>
              </c:extLst>
            </c:dLbl>
            <c:dLbl>
              <c:idx val="12"/>
              <c:layout>
                <c:manualLayout>
                  <c:x val="-7.9087531549358256E-4"/>
                  <c:y val="5.6200286392042295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6DDC-45DC-B643-48EC06D6387E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'1-4 발전전력량 추이(에너지원별)'!$B$27:$N$27</c:f>
              <c:numCache>
                <c:formatCode>#,##0_ </c:formatCode>
                <c:ptCount val="13"/>
                <c:pt idx="0">
                  <c:v>16658.325000000001</c:v>
                </c:pt>
                <c:pt idx="1">
                  <c:v>12795.393</c:v>
                </c:pt>
                <c:pt idx="2">
                  <c:v>12150.319</c:v>
                </c:pt>
                <c:pt idx="3">
                  <c:v>12510.147999999999</c:v>
                </c:pt>
                <c:pt idx="4">
                  <c:v>14812.130999999999</c:v>
                </c:pt>
                <c:pt idx="5">
                  <c:v>13227.235000000001</c:v>
                </c:pt>
                <c:pt idx="6">
                  <c:v>11410.437</c:v>
                </c:pt>
                <c:pt idx="7">
                  <c:v>11544.333000000001</c:v>
                </c:pt>
                <c:pt idx="8">
                  <c:v>12721.563</c:v>
                </c:pt>
                <c:pt idx="9">
                  <c:v>16873.896000000001</c:v>
                </c:pt>
                <c:pt idx="10">
                  <c:v>15480.014999999999</c:v>
                </c:pt>
                <c:pt idx="11">
                  <c:v>13747.77</c:v>
                </c:pt>
                <c:pt idx="12">
                  <c:v>14200.718000000001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DDC-45DC-B643-48EC06D6387E}"/>
            </c:ext>
          </c:extLst>
        </c:ser>
        <c:ser>
          <c:idx val="3"/>
          <c:order val="2"/>
          <c:tx>
            <c:strRef>
              <c:f>'1-4 발전전력량 추이(에너지원별)'!$A$25</c:f>
              <c:strCache>
                <c:ptCount val="1"/>
                <c:pt idx="0">
                  <c:v>석  탄</c:v>
                </c:pt>
              </c:strCache>
            </c:strRef>
          </c:tx>
          <c:dLbls>
            <c:dLbl>
              <c:idx val="0"/>
              <c:layout>
                <c:manualLayout>
                  <c:x val="-4.4988077513294457E-2"/>
                  <c:y val="-4.267928285450726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6DDC-45DC-B643-48EC06D6387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DDC-45DC-B643-48EC06D6387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DDC-45DC-B643-48EC06D6387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DDC-45DC-B643-48EC06D638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DDC-45DC-B643-48EC06D6387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DDC-45DC-B643-48EC06D6387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DDC-45DC-B643-48EC06D638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DDC-45DC-B643-48EC06D6387E}"/>
                </c:ext>
              </c:extLst>
            </c:dLbl>
            <c:dLbl>
              <c:idx val="8"/>
              <c:layout>
                <c:manualLayout>
                  <c:x val="-0.17026535021210792"/>
                  <c:y val="-0.20418070146168799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석탄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6DDC-45DC-B643-48EC06D6387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DDC-45DC-B643-48EC06D6387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DDC-45DC-B643-48EC06D6387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DDC-45DC-B643-48EC06D6387E}"/>
                </c:ext>
              </c:extLst>
            </c:dLbl>
            <c:dLbl>
              <c:idx val="12"/>
              <c:layout>
                <c:manualLayout>
                  <c:x val="-5.979726663392906E-3"/>
                  <c:y val="3.6540460687526623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6DDC-45DC-B643-48EC06D6387E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'1-4 발전전력량 추이(에너지원별)'!$B$25:$N$25</c:f>
              <c:numCache>
                <c:formatCode>#,##0_ </c:formatCode>
                <c:ptCount val="13"/>
                <c:pt idx="0">
                  <c:v>14007</c:v>
                </c:pt>
                <c:pt idx="1">
                  <c:v>13289.175999999999</c:v>
                </c:pt>
                <c:pt idx="2">
                  <c:v>13550.710999999999</c:v>
                </c:pt>
                <c:pt idx="3">
                  <c:v>15549.347</c:v>
                </c:pt>
                <c:pt idx="4">
                  <c:v>19672.031999999999</c:v>
                </c:pt>
                <c:pt idx="5">
                  <c:v>18929.547999999999</c:v>
                </c:pt>
                <c:pt idx="6">
                  <c:v>15561.079</c:v>
                </c:pt>
                <c:pt idx="7">
                  <c:v>14493.83</c:v>
                </c:pt>
                <c:pt idx="8">
                  <c:v>14992.512000000001</c:v>
                </c:pt>
                <c:pt idx="9">
                  <c:v>18907.697</c:v>
                </c:pt>
                <c:pt idx="10">
                  <c:v>17960.655999999999</c:v>
                </c:pt>
                <c:pt idx="11">
                  <c:v>15689.642</c:v>
                </c:pt>
                <c:pt idx="12">
                  <c:v>12665.615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DDC-45DC-B643-48EC06D6387E}"/>
            </c:ext>
          </c:extLst>
        </c:ser>
        <c:ser>
          <c:idx val="5"/>
          <c:order val="4"/>
          <c:tx>
            <c:strRef>
              <c:f>'1-4 발전전력량 추이(에너지원별)'!$A$31</c:f>
              <c:strCache>
                <c:ptCount val="1"/>
                <c:pt idx="0">
                  <c:v>유  류</c:v>
                </c:pt>
              </c:strCache>
            </c:strRef>
          </c:tx>
          <c:dLbls>
            <c:dLbl>
              <c:idx val="0"/>
              <c:layout>
                <c:manualLayout>
                  <c:x val="-3.7138756589613865E-3"/>
                  <c:y val="-2.8308984706083746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6DDC-45DC-B643-48EC06D6387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DDC-45DC-B643-48EC06D6387E}"/>
                </c:ext>
              </c:extLst>
            </c:dLbl>
            <c:dLbl>
              <c:idx val="2"/>
              <c:layout>
                <c:manualLayout>
                  <c:x val="0.20150142419484382"/>
                  <c:y val="-3.124000551132117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유류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6DDC-45DC-B643-48EC06D6387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DDC-45DC-B643-48EC06D638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DDC-45DC-B643-48EC06D6387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DDC-45DC-B643-48EC06D6387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DDC-45DC-B643-48EC06D638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DDC-45DC-B643-48EC06D6387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DDC-45DC-B643-48EC06D6387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6DDC-45DC-B643-48EC06D6387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DDC-45DC-B643-48EC06D6387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6DDC-45DC-B643-48EC06D6387E}"/>
                </c:ext>
              </c:extLst>
            </c:dLbl>
            <c:dLbl>
              <c:idx val="12"/>
              <c:layout>
                <c:manualLayout>
                  <c:x val="-2.8210413417811977E-4"/>
                  <c:y val="1.999217837752815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A-6DDC-45DC-B643-48EC06D6387E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'1-4 발전전력량 추이(에너지원별)'!$B$31:$N$31</c:f>
              <c:numCache>
                <c:formatCode>#,##0_ </c:formatCode>
                <c:ptCount val="13"/>
                <c:pt idx="0">
                  <c:v>170.05199999999999</c:v>
                </c:pt>
                <c:pt idx="1">
                  <c:v>126.256</c:v>
                </c:pt>
                <c:pt idx="2">
                  <c:v>101.74299999999999</c:v>
                </c:pt>
                <c:pt idx="3">
                  <c:v>121.848</c:v>
                </c:pt>
                <c:pt idx="4">
                  <c:v>118.289</c:v>
                </c:pt>
                <c:pt idx="5">
                  <c:v>110.633</c:v>
                </c:pt>
                <c:pt idx="6">
                  <c:v>110.99299999999999</c:v>
                </c:pt>
                <c:pt idx="7">
                  <c:v>125.97499999999999</c:v>
                </c:pt>
                <c:pt idx="8">
                  <c:v>134.95500000000001</c:v>
                </c:pt>
                <c:pt idx="9">
                  <c:v>168.28800000000001</c:v>
                </c:pt>
                <c:pt idx="10">
                  <c:v>200.51400000000001</c:v>
                </c:pt>
                <c:pt idx="11">
                  <c:v>169.35</c:v>
                </c:pt>
                <c:pt idx="12">
                  <c:v>159.846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DDC-45DC-B643-48EC06D6387E}"/>
            </c:ext>
          </c:extLst>
        </c:ser>
        <c:ser>
          <c:idx val="6"/>
          <c:order val="5"/>
          <c:tx>
            <c:strRef>
              <c:f>'1-4 발전전력량 추이(에너지원별)'!$A$33</c:f>
              <c:strCache>
                <c:ptCount val="1"/>
                <c:pt idx="0">
                  <c:v>양  수</c:v>
                </c:pt>
              </c:strCache>
            </c:strRef>
          </c:tx>
          <c:marker>
            <c:symbol val="plus"/>
            <c:size val="9"/>
          </c:marker>
          <c:dLbls>
            <c:dLbl>
              <c:idx val="0"/>
              <c:layout>
                <c:manualLayout>
                  <c:x val="-5.8321239617289626E-2"/>
                  <c:y val="-5.1051813377757924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C-6DDC-45DC-B643-48EC06D6387E}"/>
                </c:ext>
              </c:extLst>
            </c:dLbl>
            <c:dLbl>
              <c:idx val="1"/>
              <c:layout>
                <c:manualLayout>
                  <c:x val="0.41542228762060945"/>
                  <c:y val="-4.6562170377469243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양수</a:t>
                    </a:r>
                  </a:p>
                </c:rich>
              </c:tx>
              <c:spPr>
                <a:ln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D-6DDC-45DC-B643-48EC06D6387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DDC-45DC-B643-48EC06D6387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DDC-45DC-B643-48EC06D638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DDC-45DC-B643-48EC06D6387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6DDC-45DC-B643-48EC06D6387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DDC-45DC-B643-48EC06D638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6DDC-45DC-B643-48EC06D6387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6DDC-45DC-B643-48EC06D6387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6DDC-45DC-B643-48EC06D6387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DDC-45DC-B643-48EC06D6387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6DDC-45DC-B643-48EC06D6387E}"/>
                </c:ext>
              </c:extLst>
            </c:dLbl>
            <c:dLbl>
              <c:idx val="12"/>
              <c:layout>
                <c:manualLayout>
                  <c:x val="-4.7131307137977758E-4"/>
                  <c:y val="-4.9547612387111861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8-6DDC-45DC-B643-48EC06D6387E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'1-4 발전전력량 추이(에너지원별)'!$B$33:$N$33</c:f>
              <c:numCache>
                <c:formatCode>#,##0_ </c:formatCode>
                <c:ptCount val="13"/>
                <c:pt idx="0">
                  <c:v>343.74599999999998</c:v>
                </c:pt>
                <c:pt idx="1">
                  <c:v>266.48700000000002</c:v>
                </c:pt>
                <c:pt idx="2">
                  <c:v>293.67599999999999</c:v>
                </c:pt>
                <c:pt idx="3">
                  <c:v>276.411</c:v>
                </c:pt>
                <c:pt idx="4">
                  <c:v>286.80500000000001</c:v>
                </c:pt>
                <c:pt idx="5">
                  <c:v>328.96</c:v>
                </c:pt>
                <c:pt idx="6">
                  <c:v>316.06799999999998</c:v>
                </c:pt>
                <c:pt idx="7">
                  <c:v>323.63</c:v>
                </c:pt>
                <c:pt idx="8">
                  <c:v>312.238</c:v>
                </c:pt>
                <c:pt idx="9">
                  <c:v>312.92599999999999</c:v>
                </c:pt>
                <c:pt idx="10">
                  <c:v>313.57799999999997</c:v>
                </c:pt>
                <c:pt idx="11">
                  <c:v>259.56900000000002</c:v>
                </c:pt>
                <c:pt idx="12">
                  <c:v>343.084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6DDC-45DC-B643-48EC06D6387E}"/>
            </c:ext>
          </c:extLst>
        </c:ser>
        <c:ser>
          <c:idx val="0"/>
          <c:order val="6"/>
          <c:tx>
            <c:strRef>
              <c:f>'1-4 발전전력량 추이(에너지원별)'!$A$35</c:f>
              <c:strCache>
                <c:ptCount val="1"/>
                <c:pt idx="0">
                  <c:v>기  타</c:v>
                </c:pt>
              </c:strCache>
            </c:strRef>
          </c:tx>
          <c:dLbls>
            <c:dLbl>
              <c:idx val="0"/>
              <c:layout>
                <c:manualLayout>
                  <c:x val="-5.1283202229722553E-2"/>
                  <c:y val="2.2793209940975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A-6DDC-45DC-B643-48EC06D6387E}"/>
                </c:ext>
              </c:extLst>
            </c:dLbl>
            <c:dLbl>
              <c:idx val="1"/>
              <c:layout>
                <c:manualLayout>
                  <c:x val="0.34236804564907269"/>
                  <c:y val="-4.0505568559546422E-2"/>
                </c:manualLayout>
              </c:layout>
              <c:tx>
                <c:rich>
                  <a:bodyPr/>
                  <a:lstStyle/>
                  <a:p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기타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B-6DDC-45DC-B643-48EC06D6387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6DDC-45DC-B643-48EC06D6387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6DDC-45DC-B643-48EC06D638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6DDC-45DC-B643-48EC06D6387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6DDC-45DC-B643-48EC06D6387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6DDC-45DC-B643-48EC06D638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6DDC-45DC-B643-48EC06D6387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6DDC-45DC-B643-48EC06D6387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6DDC-45DC-B643-48EC06D6387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6DDC-45DC-B643-48EC06D6387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6DDC-45DC-B643-48EC06D6387E}"/>
                </c:ext>
              </c:extLst>
            </c:dLbl>
            <c:dLbl>
              <c:idx val="12"/>
              <c:layout>
                <c:manualLayout>
                  <c:x val="-4.7302382932729745E-2"/>
                  <c:y val="-2.48669141194203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6-6DDC-45DC-B643-48EC06D638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'1-4 발전전력량 추이(에너지원별)'!$B$35:$N$35</c:f>
              <c:numCache>
                <c:formatCode>#,##0_ </c:formatCode>
                <c:ptCount val="13"/>
                <c:pt idx="0">
                  <c:v>241.89</c:v>
                </c:pt>
                <c:pt idx="1">
                  <c:v>235.42500000000001</c:v>
                </c:pt>
                <c:pt idx="2">
                  <c:v>194.661</c:v>
                </c:pt>
                <c:pt idx="3">
                  <c:v>200.38900000000001</c:v>
                </c:pt>
                <c:pt idx="4">
                  <c:v>192.28200000000001</c:v>
                </c:pt>
                <c:pt idx="5">
                  <c:v>220.60400000000001</c:v>
                </c:pt>
                <c:pt idx="6">
                  <c:v>196.292</c:v>
                </c:pt>
                <c:pt idx="7">
                  <c:v>258.55700000000002</c:v>
                </c:pt>
                <c:pt idx="8">
                  <c:v>202.279</c:v>
                </c:pt>
                <c:pt idx="9">
                  <c:v>229.404</c:v>
                </c:pt>
                <c:pt idx="10">
                  <c:v>251.59800000000001</c:v>
                </c:pt>
                <c:pt idx="11">
                  <c:v>255.15700000000001</c:v>
                </c:pt>
                <c:pt idx="12">
                  <c:v>323.01600000000002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6DDC-45DC-B643-48EC06D63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97408"/>
        <c:axId val="170898944"/>
      </c:lineChart>
      <c:catAx>
        <c:axId val="170897408"/>
        <c:scaling>
          <c:orientation val="minMax"/>
        </c:scaling>
        <c:delete val="1"/>
        <c:axPos val="b"/>
        <c:majorTickMark val="out"/>
        <c:minorTickMark val="none"/>
        <c:tickLblPos val="none"/>
        <c:crossAx val="170898944"/>
        <c:crosses val="autoZero"/>
        <c:auto val="1"/>
        <c:lblAlgn val="ctr"/>
        <c:lblOffset val="100"/>
        <c:noMultiLvlLbl val="0"/>
      </c:catAx>
      <c:valAx>
        <c:axId val="170898944"/>
        <c:scaling>
          <c:orientation val="minMax"/>
          <c:max val="25000"/>
        </c:scaling>
        <c:delete val="0"/>
        <c:axPos val="l"/>
        <c:majorGridlines>
          <c:spPr>
            <a:ln w="6350" cap="sq">
              <a:solidFill>
                <a:schemeClr val="bg1">
                  <a:lumMod val="50000"/>
                </a:schemeClr>
              </a:solidFill>
              <a:prstDash val="sysDash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</c:majorGridlines>
        <c:numFmt formatCode="#,##0_);[Red]\(#,##0\)" sourceLinked="0"/>
        <c:majorTickMark val="out"/>
        <c:minorTickMark val="none"/>
        <c:tickLblPos val="nextTo"/>
        <c:crossAx val="170897408"/>
        <c:crosses val="autoZero"/>
        <c:crossBetween val="between"/>
        <c:majorUnit val="5000"/>
      </c:valAx>
      <c:spPr>
        <a:ln w="5080"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100" b="0"/>
      </a:pPr>
      <a:endParaRPr lang="ko-KR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59953920551E-2"/>
          <c:y val="6.2360035049833194E-2"/>
          <c:w val="0.90147960604602884"/>
          <c:h val="0.8958333333333337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'1-5 판매전력량 추이(계약종별)'!$A$27</c:f>
              <c:strCache>
                <c:ptCount val="1"/>
                <c:pt idx="0">
                  <c:v>주택용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759533746730438E-3"/>
                  <c:y val="5.8087146850769366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D51-495E-BCCA-CE641391F11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51-495E-BCCA-CE641391F11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51-495E-BCCA-CE641391F11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51-495E-BCCA-CE641391F11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51-495E-BCCA-CE641391F11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51-495E-BCCA-CE641391F11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51-495E-BCCA-CE641391F11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51-495E-BCCA-CE641391F11C}"/>
                </c:ext>
              </c:extLst>
            </c:dLbl>
            <c:dLbl>
              <c:idx val="8"/>
              <c:layout>
                <c:manualLayout>
                  <c:x val="-0.13932133941846828"/>
                  <c:y val="-4.6214061202976477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주택용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551028915078871E-2"/>
                      <c:h val="6.0499640968164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CD51-495E-BCCA-CE641391F11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51-495E-BCCA-CE641391F11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51-495E-BCCA-CE641391F11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51-495E-BCCA-CE641391F11C}"/>
                </c:ext>
              </c:extLst>
            </c:dLbl>
            <c:dLbl>
              <c:idx val="12"/>
              <c:layout>
                <c:manualLayout>
                  <c:x val="1.8852754936749749E-3"/>
                  <c:y val="9.1991344604405827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CD51-495E-BCCA-CE641391F11C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'1-5 판매전력량 추이(계약종별)'!$B$27:$N$27</c:f>
              <c:numCache>
                <c:formatCode>#,##0_ </c:formatCode>
                <c:ptCount val="13"/>
                <c:pt idx="0">
                  <c:v>6223.1570000000002</c:v>
                </c:pt>
                <c:pt idx="1">
                  <c:v>6285.8860000000004</c:v>
                </c:pt>
                <c:pt idx="2">
                  <c:v>5779.665</c:v>
                </c:pt>
                <c:pt idx="3">
                  <c:v>5993.4979999999996</c:v>
                </c:pt>
                <c:pt idx="4">
                  <c:v>7548.9120000000003</c:v>
                </c:pt>
                <c:pt idx="5">
                  <c:v>8961.5969999999998</c:v>
                </c:pt>
                <c:pt idx="6">
                  <c:v>7393.6289999999999</c:v>
                </c:pt>
                <c:pt idx="7">
                  <c:v>6045.0309999999999</c:v>
                </c:pt>
                <c:pt idx="8">
                  <c:v>6107.6450000000004</c:v>
                </c:pt>
                <c:pt idx="9">
                  <c:v>6503.7690000000002</c:v>
                </c:pt>
                <c:pt idx="10">
                  <c:v>7236.1779999999999</c:v>
                </c:pt>
                <c:pt idx="11">
                  <c:v>7026.5630000000001</c:v>
                </c:pt>
                <c:pt idx="12">
                  <c:v>5977.2190000000001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51-495E-BCCA-CE641391F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1008000"/>
        <c:axId val="171009536"/>
      </c:barChart>
      <c:lineChart>
        <c:grouping val="standard"/>
        <c:varyColors val="0"/>
        <c:ser>
          <c:idx val="1"/>
          <c:order val="0"/>
          <c:tx>
            <c:strRef>
              <c:f>'1-5 판매전력량 추이(계약종별)'!$A$23</c:f>
              <c:strCache>
                <c:ptCount val="1"/>
                <c:pt idx="0">
                  <c:v>산업용</c:v>
                </c:pt>
              </c:strCache>
            </c:strRef>
          </c:tx>
          <c:dLbls>
            <c:dLbl>
              <c:idx val="0"/>
              <c:layout>
                <c:manualLayout>
                  <c:x val="-4.6773684998076132E-2"/>
                  <c:y val="-4.2310948128954001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CD51-495E-BCCA-CE641391F11C}"/>
                </c:ext>
              </c:extLst>
            </c:dLbl>
            <c:dLbl>
              <c:idx val="10"/>
              <c:layout>
                <c:manualLayout>
                  <c:x val="-0.32538385396626335"/>
                  <c:y val="-2.6618093948997681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산업용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CD51-495E-BCCA-CE641391F11C}"/>
                </c:ext>
              </c:extLst>
            </c:dLbl>
            <c:dLbl>
              <c:idx val="12"/>
              <c:layout>
                <c:manualLayout>
                  <c:x val="-2.6132590386341937E-3"/>
                  <c:y val="-6.3519902725792873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CD51-495E-BCCA-CE641391F11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'1-5 판매전력량 추이(계약종별)'!$B$23:$N$23</c:f>
              <c:numCache>
                <c:formatCode>#,##0_ </c:formatCode>
                <c:ptCount val="13"/>
                <c:pt idx="0">
                  <c:v>25171.141</c:v>
                </c:pt>
                <c:pt idx="1">
                  <c:v>24455.29</c:v>
                </c:pt>
                <c:pt idx="2">
                  <c:v>24585.742999999999</c:v>
                </c:pt>
                <c:pt idx="3">
                  <c:v>24160.799999999999</c:v>
                </c:pt>
                <c:pt idx="4">
                  <c:v>26117.510999999999</c:v>
                </c:pt>
                <c:pt idx="5">
                  <c:v>25223.463</c:v>
                </c:pt>
                <c:pt idx="6">
                  <c:v>23795.732</c:v>
                </c:pt>
                <c:pt idx="7">
                  <c:v>24134.111000000001</c:v>
                </c:pt>
                <c:pt idx="8">
                  <c:v>23466.792000000001</c:v>
                </c:pt>
                <c:pt idx="9">
                  <c:v>25119.213</c:v>
                </c:pt>
                <c:pt idx="10">
                  <c:v>25866.136999999999</c:v>
                </c:pt>
                <c:pt idx="11">
                  <c:v>23993.785</c:v>
                </c:pt>
                <c:pt idx="12">
                  <c:v>24293.205000000002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D51-495E-BCCA-CE641391F11C}"/>
            </c:ext>
          </c:extLst>
        </c:ser>
        <c:ser>
          <c:idx val="2"/>
          <c:order val="1"/>
          <c:tx>
            <c:strRef>
              <c:f>'1-5 판매전력량 추이(계약종별)'!$A$25</c:f>
              <c:strCache>
                <c:ptCount val="1"/>
                <c:pt idx="0">
                  <c:v>일반용</c:v>
                </c:pt>
              </c:strCache>
            </c:strRef>
          </c:tx>
          <c:dLbls>
            <c:dLbl>
              <c:idx val="0"/>
              <c:layout>
                <c:manualLayout>
                  <c:x val="-4.1820754537724512E-2"/>
                  <c:y val="-4.290877114533328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CD51-495E-BCCA-CE641391F11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D51-495E-BCCA-CE641391F11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D51-495E-BCCA-CE641391F11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D51-495E-BCCA-CE641391F11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D51-495E-BCCA-CE641391F11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D51-495E-BCCA-CE641391F11C}"/>
                </c:ext>
              </c:extLst>
            </c:dLbl>
            <c:dLbl>
              <c:idx val="6"/>
              <c:layout>
                <c:manualLayout>
                  <c:x val="-4.3149799537320802E-2"/>
                  <c:y val="-6.699167055798907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일반용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CD51-495E-BCCA-CE641391F11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D51-495E-BCCA-CE641391F11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D51-495E-BCCA-CE641391F11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D51-495E-BCCA-CE641391F11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D51-495E-BCCA-CE641391F11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D51-495E-BCCA-CE641391F11C}"/>
                </c:ext>
              </c:extLst>
            </c:dLbl>
            <c:dLbl>
              <c:idx val="12"/>
              <c:layout>
                <c:manualLayout>
                  <c:x val="-7.6454601378538574E-3"/>
                  <c:y val="-4.593386184493591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CD51-495E-BCCA-CE641391F11C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'1-5 판매전력량 추이(계약종별)'!$B$25:$N$25</c:f>
              <c:numCache>
                <c:formatCode>#,##0_ </c:formatCode>
                <c:ptCount val="13"/>
                <c:pt idx="0">
                  <c:v>10164.688</c:v>
                </c:pt>
                <c:pt idx="1">
                  <c:v>9389.482</c:v>
                </c:pt>
                <c:pt idx="2">
                  <c:v>9001.6669999999995</c:v>
                </c:pt>
                <c:pt idx="3">
                  <c:v>9977.9740000000002</c:v>
                </c:pt>
                <c:pt idx="4">
                  <c:v>11827.253000000001</c:v>
                </c:pt>
                <c:pt idx="5">
                  <c:v>12767.781000000001</c:v>
                </c:pt>
                <c:pt idx="6">
                  <c:v>11060.663</c:v>
                </c:pt>
                <c:pt idx="7">
                  <c:v>9429.99</c:v>
                </c:pt>
                <c:pt idx="8">
                  <c:v>9263.0930000000008</c:v>
                </c:pt>
                <c:pt idx="9">
                  <c:v>11058.464</c:v>
                </c:pt>
                <c:pt idx="10">
                  <c:v>12947.643</c:v>
                </c:pt>
                <c:pt idx="11">
                  <c:v>12034.674000000001</c:v>
                </c:pt>
                <c:pt idx="12">
                  <c:v>9982.6759999999995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D51-495E-BCCA-CE641391F11C}"/>
            </c:ext>
          </c:extLst>
        </c:ser>
        <c:ser>
          <c:idx val="4"/>
          <c:order val="3"/>
          <c:tx>
            <c:strRef>
              <c:f>'1-5 판매전력량 추이(계약종별)'!$A$29</c:f>
              <c:strCache>
                <c:ptCount val="1"/>
                <c:pt idx="0">
                  <c:v>기   타</c:v>
                </c:pt>
              </c:strCache>
            </c:strRef>
          </c:tx>
          <c:dLbls>
            <c:dLbl>
              <c:idx val="0"/>
              <c:layout>
                <c:manualLayout>
                  <c:x val="-4.3524885476271764E-2"/>
                  <c:y val="3.975740896465614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CD51-495E-BCCA-CE641391F11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D51-495E-BCCA-CE641391F11C}"/>
                </c:ext>
              </c:extLst>
            </c:dLbl>
            <c:dLbl>
              <c:idx val="2"/>
              <c:layout>
                <c:manualLayout>
                  <c:x val="0.27636446442737495"/>
                  <c:y val="-5.3522302709954062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기타</a:t>
                    </a:r>
                  </a:p>
                </c:rich>
              </c:tx>
              <c:spPr>
                <a:ln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CD51-495E-BCCA-CE641391F11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D51-495E-BCCA-CE641391F11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D51-495E-BCCA-CE641391F11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D51-495E-BCCA-CE641391F11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D51-495E-BCCA-CE641391F11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D51-495E-BCCA-CE641391F11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D51-495E-BCCA-CE641391F11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D51-495E-BCCA-CE641391F11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D51-495E-BCCA-CE641391F11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CD51-495E-BCCA-CE641391F11C}"/>
                </c:ext>
              </c:extLst>
            </c:dLbl>
            <c:dLbl>
              <c:idx val="12"/>
              <c:layout>
                <c:manualLayout>
                  <c:x val="-2.9247974437978013E-3"/>
                  <c:y val="3.65211630099636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CD51-495E-BCCA-CE641391F11C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'1-5 판매전력량 추이(계약종별)'!$B$29:$N$29</c:f>
              <c:numCache>
                <c:formatCode>#,##0_ </c:formatCode>
                <c:ptCount val="13"/>
                <c:pt idx="0">
                  <c:v>4277.82</c:v>
                </c:pt>
                <c:pt idx="1">
                  <c:v>3627.6219999999998</c:v>
                </c:pt>
                <c:pt idx="2">
                  <c:v>2837.9189999999999</c:v>
                </c:pt>
                <c:pt idx="3">
                  <c:v>2882.7890000000002</c:v>
                </c:pt>
                <c:pt idx="4">
                  <c:v>3039.45</c:v>
                </c:pt>
                <c:pt idx="5">
                  <c:v>3209.2249999999999</c:v>
                </c:pt>
                <c:pt idx="6">
                  <c:v>3066.7719999999999</c:v>
                </c:pt>
                <c:pt idx="7">
                  <c:v>2733.7930000000001</c:v>
                </c:pt>
                <c:pt idx="8">
                  <c:v>3653.558</c:v>
                </c:pt>
                <c:pt idx="9">
                  <c:v>4246.4639999999999</c:v>
                </c:pt>
                <c:pt idx="10">
                  <c:v>5190.9520000000002</c:v>
                </c:pt>
                <c:pt idx="11">
                  <c:v>4819.7240000000002</c:v>
                </c:pt>
                <c:pt idx="12">
                  <c:v>3841.5010000000002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D51-495E-BCCA-CE641391F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08000"/>
        <c:axId val="171009536"/>
      </c:lineChart>
      <c:catAx>
        <c:axId val="171008000"/>
        <c:scaling>
          <c:orientation val="minMax"/>
        </c:scaling>
        <c:delete val="1"/>
        <c:axPos val="b"/>
        <c:majorTickMark val="out"/>
        <c:minorTickMark val="none"/>
        <c:tickLblPos val="none"/>
        <c:crossAx val="171009536"/>
        <c:crosses val="autoZero"/>
        <c:auto val="1"/>
        <c:lblAlgn val="ctr"/>
        <c:lblOffset val="100"/>
        <c:noMultiLvlLbl val="0"/>
      </c:catAx>
      <c:valAx>
        <c:axId val="171009536"/>
        <c:scaling>
          <c:orientation val="minMax"/>
        </c:scaling>
        <c:delete val="0"/>
        <c:axPos val="l"/>
        <c:majorGridlines>
          <c:spPr>
            <a:ln w="6350" cap="sq">
              <a:solidFill>
                <a:schemeClr val="bg1">
                  <a:lumMod val="50000"/>
                </a:schemeClr>
              </a:solidFill>
              <a:prstDash val="sysDash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</c:majorGridlines>
        <c:numFmt formatCode="#,##0_);[Red]\(#,##0\)" sourceLinked="0"/>
        <c:majorTickMark val="out"/>
        <c:minorTickMark val="none"/>
        <c:tickLblPos val="nextTo"/>
        <c:crossAx val="171008000"/>
        <c:crosses val="autoZero"/>
        <c:crossBetween val="between"/>
        <c:majorUnit val="5000"/>
      </c:valAx>
      <c:spPr>
        <a:ln w="5080"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100" b="0"/>
      </a:pPr>
      <a:endParaRPr lang="ko-KR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59953920551E-2"/>
          <c:y val="6.2360035049833194E-2"/>
          <c:w val="0.89579784061083279"/>
          <c:h val="0.8958333333333337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'1-6 판매전력량 추이(용도별)'!$A$27</c:f>
              <c:strCache>
                <c:ptCount val="1"/>
                <c:pt idx="0">
                  <c:v>가정용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9.2491846880111625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525-465F-944F-0D9F4093946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25-465F-944F-0D9F4093946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25-465F-944F-0D9F4093946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25-465F-944F-0D9F4093946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25-465F-944F-0D9F4093946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25-465F-944F-0D9F4093946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25-465F-944F-0D9F4093946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25-465F-944F-0D9F4093946F}"/>
                </c:ext>
              </c:extLst>
            </c:dLbl>
            <c:dLbl>
              <c:idx val="8"/>
              <c:layout>
                <c:manualLayout>
                  <c:x val="-0.13615335671693424"/>
                  <c:y val="-4.941273746249953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가정용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612950369840146E-2"/>
                      <c:h val="4.84133715089633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0525-465F-944F-0D9F4093946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25-465F-944F-0D9F4093946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525-465F-944F-0D9F4093946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25-465F-944F-0D9F4093946F}"/>
                </c:ext>
              </c:extLst>
            </c:dLbl>
            <c:dLbl>
              <c:idx val="12"/>
              <c:layout>
                <c:manualLayout>
                  <c:x val="-1.3783920411525501E-16"/>
                  <c:y val="3.5791596083288948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0525-465F-944F-0D9F4093946F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'1-6 판매전력량 추이(용도별)'!$B$27:$N$27</c:f>
              <c:numCache>
                <c:formatCode>#,##0_ </c:formatCode>
                <c:ptCount val="13"/>
                <c:pt idx="0">
                  <c:v>6223.1570000000002</c:v>
                </c:pt>
                <c:pt idx="1">
                  <c:v>6285.8860000000004</c:v>
                </c:pt>
                <c:pt idx="2">
                  <c:v>5779.665</c:v>
                </c:pt>
                <c:pt idx="3">
                  <c:v>5993.4979999999996</c:v>
                </c:pt>
                <c:pt idx="4">
                  <c:v>7548.9120000000003</c:v>
                </c:pt>
                <c:pt idx="5">
                  <c:v>8961.5969999999998</c:v>
                </c:pt>
                <c:pt idx="6">
                  <c:v>7393.6289999999999</c:v>
                </c:pt>
                <c:pt idx="7">
                  <c:v>6045.0309999999999</c:v>
                </c:pt>
                <c:pt idx="8">
                  <c:v>6107.6450000000004</c:v>
                </c:pt>
                <c:pt idx="9">
                  <c:v>6503.7690000000002</c:v>
                </c:pt>
                <c:pt idx="10">
                  <c:v>7236.1779999999999</c:v>
                </c:pt>
                <c:pt idx="11">
                  <c:v>7026.5630000000001</c:v>
                </c:pt>
                <c:pt idx="12">
                  <c:v>5977.2190000000001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25-465F-944F-0D9F40939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2169216"/>
        <c:axId val="162170752"/>
      </c:barChart>
      <c:lineChart>
        <c:grouping val="standard"/>
        <c:varyColors val="0"/>
        <c:ser>
          <c:idx val="1"/>
          <c:order val="0"/>
          <c:tx>
            <c:strRef>
              <c:f>'1-6 판매전력량 추이(용도별)'!$A$23</c:f>
              <c:strCache>
                <c:ptCount val="1"/>
                <c:pt idx="0">
                  <c:v>제조업</c:v>
                </c:pt>
              </c:strCache>
            </c:strRef>
          </c:tx>
          <c:dLbls>
            <c:dLbl>
              <c:idx val="0"/>
              <c:layout>
                <c:manualLayout>
                  <c:x val="-4.0995105961042166E-2"/>
                  <c:y val="-6.3865498890340613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0525-465F-944F-0D9F4093946F}"/>
                </c:ext>
              </c:extLst>
            </c:dLbl>
            <c:dLbl>
              <c:idx val="10"/>
              <c:layout>
                <c:manualLayout>
                  <c:x val="-0.31735922214268669"/>
                  <c:y val="-4.727223608659933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제조업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0525-465F-944F-0D9F4093946F}"/>
                </c:ext>
              </c:extLst>
            </c:dLbl>
            <c:dLbl>
              <c:idx val="12"/>
              <c:layout>
                <c:manualLayout>
                  <c:x val="-1.7666167844800934E-2"/>
                  <c:y val="-6.3434355793072675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0525-465F-944F-0D9F4093946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'1-6 판매전력량 추이(용도별)'!$B$23:$N$23</c:f>
              <c:numCache>
                <c:formatCode>#,##0_ </c:formatCode>
                <c:ptCount val="13"/>
                <c:pt idx="0">
                  <c:v>25171.141</c:v>
                </c:pt>
                <c:pt idx="1">
                  <c:v>24455.29</c:v>
                </c:pt>
                <c:pt idx="2">
                  <c:v>24585.742999999999</c:v>
                </c:pt>
                <c:pt idx="3">
                  <c:v>24160.799999999999</c:v>
                </c:pt>
                <c:pt idx="4">
                  <c:v>26117.510999999999</c:v>
                </c:pt>
                <c:pt idx="5">
                  <c:v>25223.463</c:v>
                </c:pt>
                <c:pt idx="6">
                  <c:v>23795.732</c:v>
                </c:pt>
                <c:pt idx="7">
                  <c:v>24134.111000000001</c:v>
                </c:pt>
                <c:pt idx="8">
                  <c:v>23466.792000000001</c:v>
                </c:pt>
                <c:pt idx="9">
                  <c:v>25119.213</c:v>
                </c:pt>
                <c:pt idx="10">
                  <c:v>25866.136999999999</c:v>
                </c:pt>
                <c:pt idx="11">
                  <c:v>23993.785</c:v>
                </c:pt>
                <c:pt idx="12">
                  <c:v>24293.205000000002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525-465F-944F-0D9F4093946F}"/>
            </c:ext>
          </c:extLst>
        </c:ser>
        <c:ser>
          <c:idx val="2"/>
          <c:order val="1"/>
          <c:tx>
            <c:strRef>
              <c:f>'1-6 판매전력량 추이(용도별)'!$A$25</c:f>
              <c:strCache>
                <c:ptCount val="1"/>
                <c:pt idx="0">
                  <c:v>서비스업</c:v>
                </c:pt>
              </c:strCache>
            </c:strRef>
          </c:tx>
          <c:dLbls>
            <c:dLbl>
              <c:idx val="0"/>
              <c:layout>
                <c:manualLayout>
                  <c:x val="-4.2874753185299028E-2"/>
                  <c:y val="-5.396207397308559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0525-465F-944F-0D9F4093946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525-465F-944F-0D9F4093946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525-465F-944F-0D9F4093946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525-465F-944F-0D9F4093946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525-465F-944F-0D9F4093946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525-465F-944F-0D9F4093946F}"/>
                </c:ext>
              </c:extLst>
            </c:dLbl>
            <c:dLbl>
              <c:idx val="6"/>
              <c:layout>
                <c:manualLayout>
                  <c:x val="-5.0418206707025306E-2"/>
                  <c:y val="-6.39363850302067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서비스업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0525-465F-944F-0D9F4093946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525-465F-944F-0D9F4093946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525-465F-944F-0D9F4093946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25-465F-944F-0D9F4093946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525-465F-944F-0D9F4093946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25-465F-944F-0D9F4093946F}"/>
                </c:ext>
              </c:extLst>
            </c:dLbl>
            <c:dLbl>
              <c:idx val="12"/>
              <c:layout>
                <c:manualLayout>
                  <c:x val="-1.3818663180093737E-2"/>
                  <c:y val="-5.104481800469110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0525-465F-944F-0D9F4093946F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'1-6 판매전력량 추이(용도별)'!$B$25:$N$25</c:f>
              <c:numCache>
                <c:formatCode>#,##0_ </c:formatCode>
                <c:ptCount val="13"/>
                <c:pt idx="0">
                  <c:v>10164.688</c:v>
                </c:pt>
                <c:pt idx="1">
                  <c:v>9389.482</c:v>
                </c:pt>
                <c:pt idx="2">
                  <c:v>9001.6669999999995</c:v>
                </c:pt>
                <c:pt idx="3">
                  <c:v>9977.9740000000002</c:v>
                </c:pt>
                <c:pt idx="4">
                  <c:v>11827.253000000001</c:v>
                </c:pt>
                <c:pt idx="5">
                  <c:v>12767.781000000001</c:v>
                </c:pt>
                <c:pt idx="6">
                  <c:v>11060.663</c:v>
                </c:pt>
                <c:pt idx="7">
                  <c:v>9429.99</c:v>
                </c:pt>
                <c:pt idx="8">
                  <c:v>9263.0930000000008</c:v>
                </c:pt>
                <c:pt idx="9">
                  <c:v>11058.464</c:v>
                </c:pt>
                <c:pt idx="10">
                  <c:v>12947.643</c:v>
                </c:pt>
                <c:pt idx="11">
                  <c:v>12034.674000000001</c:v>
                </c:pt>
                <c:pt idx="12">
                  <c:v>9982.6759999999995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525-465F-944F-0D9F4093946F}"/>
            </c:ext>
          </c:extLst>
        </c:ser>
        <c:ser>
          <c:idx val="4"/>
          <c:order val="3"/>
          <c:tx>
            <c:strRef>
              <c:f>'1-6 판매전력량 추이(용도별)'!$A$29</c:f>
              <c:strCache>
                <c:ptCount val="1"/>
                <c:pt idx="0">
                  <c:v>기   타</c:v>
                </c:pt>
              </c:strCache>
            </c:strRef>
          </c:tx>
          <c:dLbls>
            <c:dLbl>
              <c:idx val="0"/>
              <c:layout>
                <c:manualLayout>
                  <c:x val="-4.0005299022164806E-2"/>
                  <c:y val="3.59110242484605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0525-465F-944F-0D9F4093946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525-465F-944F-0D9F4093946F}"/>
                </c:ext>
              </c:extLst>
            </c:dLbl>
            <c:dLbl>
              <c:idx val="2"/>
              <c:layout>
                <c:manualLayout>
                  <c:x val="0.27397604737421422"/>
                  <c:y val="-4.6385510873011362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기타</a:t>
                    </a:r>
                  </a:p>
                </c:rich>
              </c:tx>
              <c:spPr>
                <a:ln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0525-465F-944F-0D9F4093946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525-465F-944F-0D9F4093946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525-465F-944F-0D9F4093946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525-465F-944F-0D9F4093946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525-465F-944F-0D9F4093946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525-465F-944F-0D9F4093946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525-465F-944F-0D9F4093946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525-465F-944F-0D9F4093946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525-465F-944F-0D9F4093946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525-465F-944F-0D9F4093946F}"/>
                </c:ext>
              </c:extLst>
            </c:dLbl>
            <c:dLbl>
              <c:idx val="12"/>
              <c:layout>
                <c:manualLayout>
                  <c:x val="-8.6943706169220966E-3"/>
                  <c:y val="3.272884445530227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0525-465F-944F-0D9F4093946F}"/>
                </c:ext>
              </c:extLst>
            </c:dLbl>
            <c:spPr>
              <a:noFill/>
              <a:ln w="25400">
                <a:noFill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'1-6 판매전력량 추이(용도별)'!$B$29:$N$29</c:f>
              <c:numCache>
                <c:formatCode>#,##0_ </c:formatCode>
                <c:ptCount val="13"/>
                <c:pt idx="0">
                  <c:v>4277.82</c:v>
                </c:pt>
                <c:pt idx="1">
                  <c:v>3627.6219999999998</c:v>
                </c:pt>
                <c:pt idx="2">
                  <c:v>2837.9189999999999</c:v>
                </c:pt>
                <c:pt idx="3">
                  <c:v>2882.7890000000002</c:v>
                </c:pt>
                <c:pt idx="4">
                  <c:v>3039.45</c:v>
                </c:pt>
                <c:pt idx="5">
                  <c:v>3209.2249999999999</c:v>
                </c:pt>
                <c:pt idx="6">
                  <c:v>3066.7719999999999</c:v>
                </c:pt>
                <c:pt idx="7">
                  <c:v>2733.7930000000001</c:v>
                </c:pt>
                <c:pt idx="8">
                  <c:v>3653.558</c:v>
                </c:pt>
                <c:pt idx="9">
                  <c:v>4246.4639999999999</c:v>
                </c:pt>
                <c:pt idx="10">
                  <c:v>5190.9520000000002</c:v>
                </c:pt>
                <c:pt idx="11">
                  <c:v>4819.7240000000002</c:v>
                </c:pt>
                <c:pt idx="12">
                  <c:v>3841.5010000000002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525-465F-944F-0D9F40939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69216"/>
        <c:axId val="162170752"/>
      </c:lineChart>
      <c:catAx>
        <c:axId val="162169216"/>
        <c:scaling>
          <c:orientation val="minMax"/>
        </c:scaling>
        <c:delete val="1"/>
        <c:axPos val="b"/>
        <c:majorTickMark val="out"/>
        <c:minorTickMark val="none"/>
        <c:tickLblPos val="none"/>
        <c:crossAx val="162170752"/>
        <c:crosses val="autoZero"/>
        <c:auto val="1"/>
        <c:lblAlgn val="ctr"/>
        <c:lblOffset val="100"/>
        <c:noMultiLvlLbl val="0"/>
      </c:catAx>
      <c:valAx>
        <c:axId val="162170752"/>
        <c:scaling>
          <c:orientation val="minMax"/>
        </c:scaling>
        <c:delete val="0"/>
        <c:axPos val="l"/>
        <c:majorGridlines>
          <c:spPr>
            <a:ln w="6350" cap="sq">
              <a:solidFill>
                <a:schemeClr val="bg1">
                  <a:lumMod val="50000"/>
                </a:schemeClr>
              </a:solidFill>
              <a:prstDash val="sysDash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</c:majorGridlines>
        <c:numFmt formatCode="#,##0_);[Red]\(#,##0\)" sourceLinked="0"/>
        <c:majorTickMark val="out"/>
        <c:minorTickMark val="none"/>
        <c:tickLblPos val="nextTo"/>
        <c:crossAx val="162169216"/>
        <c:crosses val="autoZero"/>
        <c:crossBetween val="between"/>
        <c:majorUnit val="5000"/>
      </c:valAx>
      <c:spPr>
        <a:ln w="5080"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100" b="0"/>
      </a:pPr>
      <a:endParaRPr lang="ko-KR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59953920551E-2"/>
          <c:y val="6.2360035049833194E-2"/>
          <c:w val="0.89395108380404242"/>
          <c:h val="0.8958333333333337"/>
        </c:manualLayout>
      </c:layout>
      <c:areaChart>
        <c:grouping val="standard"/>
        <c:varyColors val="0"/>
        <c:ser>
          <c:idx val="1"/>
          <c:order val="0"/>
          <c:tx>
            <c:strRef>
              <c:f>'1-7 전력수급추이'!$A$21</c:f>
              <c:strCache>
                <c:ptCount val="1"/>
                <c:pt idx="0">
                  <c:v>총설비용량</c:v>
                </c:pt>
              </c:strCache>
            </c:strRef>
          </c:tx>
          <c:dLbls>
            <c:dLbl>
              <c:idx val="0"/>
              <c:layout>
                <c:manualLayout>
                  <c:x val="4.4298360603347207E-2"/>
                  <c:y val="-0.38961569572360633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27A-42E5-8671-B855D95C707D}"/>
                </c:ext>
              </c:extLst>
            </c:dLbl>
            <c:dLbl>
              <c:idx val="8"/>
              <c:layout>
                <c:manualLayout>
                  <c:x val="-0.15089849897053165"/>
                  <c:y val="-0.3155249821451776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chemeClr val="bg1"/>
                        </a:solidFill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solidFill>
                          <a:schemeClr val="bg1"/>
                        </a:solidFill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공급예비력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27A-42E5-8671-B855D95C707D}"/>
                </c:ext>
              </c:extLst>
            </c:dLbl>
            <c:dLbl>
              <c:idx val="10"/>
              <c:layout>
                <c:manualLayout>
                  <c:x val="-0.29672969929106052"/>
                  <c:y val="-0.40973155815937684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총설비용량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27A-42E5-8671-B855D95C707D}"/>
                </c:ext>
              </c:extLst>
            </c:dLbl>
            <c:dLbl>
              <c:idx val="12"/>
              <c:layout>
                <c:manualLayout>
                  <c:x val="-1.5260338034937556E-2"/>
                  <c:y val="-0.40629597805644846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27A-42E5-8671-B855D95C70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'1-7 전력수급추이'!$B$21:$N$21</c:f>
              <c:numCache>
                <c:formatCode>#,##0_ </c:formatCode>
                <c:ptCount val="13"/>
                <c:pt idx="0">
                  <c:v>133561</c:v>
                </c:pt>
                <c:pt idx="1">
                  <c:v>133680</c:v>
                </c:pt>
                <c:pt idx="2">
                  <c:v>133917</c:v>
                </c:pt>
                <c:pt idx="3">
                  <c:v>134092</c:v>
                </c:pt>
                <c:pt idx="4">
                  <c:v>134239</c:v>
                </c:pt>
                <c:pt idx="5">
                  <c:v>134417</c:v>
                </c:pt>
                <c:pt idx="6">
                  <c:v>134719</c:v>
                </c:pt>
                <c:pt idx="7">
                  <c:v>134768</c:v>
                </c:pt>
                <c:pt idx="8">
                  <c:v>136268</c:v>
                </c:pt>
                <c:pt idx="9">
                  <c:v>137938</c:v>
                </c:pt>
                <c:pt idx="10">
                  <c:v>138399</c:v>
                </c:pt>
                <c:pt idx="11">
                  <c:v>138647</c:v>
                </c:pt>
                <c:pt idx="12">
                  <c:v>138860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7A-42E5-8671-B855D95C707D}"/>
            </c:ext>
          </c:extLst>
        </c:ser>
        <c:ser>
          <c:idx val="2"/>
          <c:order val="1"/>
          <c:tx>
            <c:strRef>
              <c:f>'1-7 전력수급추이'!$A$22</c:f>
              <c:strCache>
                <c:ptCount val="1"/>
                <c:pt idx="0">
                  <c:v>공급능력</c:v>
                </c:pt>
              </c:strCache>
            </c:strRef>
          </c:tx>
          <c:dLbls>
            <c:dLbl>
              <c:idx val="0"/>
              <c:layout>
                <c:manualLayout>
                  <c:x val="3.6890111140082178E-2"/>
                  <c:y val="-0.2574381780613981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27A-42E5-8671-B855D95C70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7A-42E5-8671-B855D95C707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7A-42E5-8671-B855D95C70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7A-42E5-8671-B855D95C707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7A-42E5-8671-B855D95C70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27A-42E5-8671-B855D95C707D}"/>
                </c:ext>
              </c:extLst>
            </c:dLbl>
            <c:dLbl>
              <c:idx val="6"/>
              <c:layout>
                <c:manualLayout>
                  <c:x val="6.1970759294980304E-3"/>
                  <c:y val="-0.22982256811708981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chemeClr val="bg1"/>
                        </a:solidFill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solidFill>
                          <a:schemeClr val="bg1"/>
                        </a:solidFill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공급능력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E27A-42E5-8671-B855D95C70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27A-42E5-8671-B855D95C707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27A-42E5-8671-B855D95C707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27A-42E5-8671-B855D95C707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27A-42E5-8671-B855D95C707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27A-42E5-8671-B855D95C707D}"/>
                </c:ext>
              </c:extLst>
            </c:dLbl>
            <c:dLbl>
              <c:idx val="12"/>
              <c:layout>
                <c:manualLayout>
                  <c:x val="-1.5274661399994564E-2"/>
                  <c:y val="-0.30273768003370954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E27A-42E5-8671-B855D95C707D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'1-7 전력수급추이'!$B$22:$N$22</c:f>
              <c:numCache>
                <c:formatCode>#,##0_ </c:formatCode>
                <c:ptCount val="13"/>
                <c:pt idx="0">
                  <c:v>89033</c:v>
                </c:pt>
                <c:pt idx="1">
                  <c:v>84457</c:v>
                </c:pt>
                <c:pt idx="2">
                  <c:v>84474</c:v>
                </c:pt>
                <c:pt idx="3">
                  <c:v>94364</c:v>
                </c:pt>
                <c:pt idx="4">
                  <c:v>99716</c:v>
                </c:pt>
                <c:pt idx="5">
                  <c:v>100691</c:v>
                </c:pt>
                <c:pt idx="6">
                  <c:v>91923</c:v>
                </c:pt>
                <c:pt idx="7">
                  <c:v>86098</c:v>
                </c:pt>
                <c:pt idx="8">
                  <c:v>92682</c:v>
                </c:pt>
                <c:pt idx="9">
                  <c:v>105628</c:v>
                </c:pt>
                <c:pt idx="10">
                  <c:v>103138</c:v>
                </c:pt>
                <c:pt idx="11">
                  <c:v>101103</c:v>
                </c:pt>
                <c:pt idx="12">
                  <c:v>97952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27A-42E5-8671-B855D95C707D}"/>
            </c:ext>
          </c:extLst>
        </c:ser>
        <c:ser>
          <c:idx val="3"/>
          <c:order val="2"/>
          <c:tx>
            <c:strRef>
              <c:f>'1-7 전력수급추이'!$A$23</c:f>
              <c:strCache>
                <c:ptCount val="1"/>
                <c:pt idx="0">
                  <c:v>최대전력</c:v>
                </c:pt>
              </c:strCache>
            </c:strRef>
          </c:tx>
          <c:dLbls>
            <c:dLbl>
              <c:idx val="0"/>
              <c:layout>
                <c:manualLayout>
                  <c:x val="3.6625495446299339E-2"/>
                  <c:y val="-0.19864369951821786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E27A-42E5-8671-B855D95C70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27A-42E5-8671-B855D95C707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27A-42E5-8671-B855D95C70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27A-42E5-8671-B855D95C707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27A-42E5-8671-B855D95C70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27A-42E5-8671-B855D95C707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27A-42E5-8671-B855D95C70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27A-42E5-8671-B855D95C707D}"/>
                </c:ext>
              </c:extLst>
            </c:dLbl>
            <c:dLbl>
              <c:idx val="8"/>
              <c:layout>
                <c:manualLayout>
                  <c:x val="-0.14812962919067402"/>
                  <c:y val="-0.18692009727023967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>
                        <a:solidFill>
                          <a:schemeClr val="bg1"/>
                        </a:solidFill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solidFill>
                          <a:schemeClr val="bg1"/>
                        </a:solidFill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최대전력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E27A-42E5-8671-B855D95C707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27A-42E5-8671-B855D95C707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27A-42E5-8671-B855D95C707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27A-42E5-8671-B855D95C707D}"/>
                </c:ext>
              </c:extLst>
            </c:dLbl>
            <c:dLbl>
              <c:idx val="12"/>
              <c:layout>
                <c:manualLayout>
                  <c:x val="-1.5146453232865835E-2"/>
                  <c:y val="-0.2134123273275560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E27A-42E5-8671-B855D95C707D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'1-7 전력수급추이'!$B$23:$N$23</c:f>
              <c:numCache>
                <c:formatCode>#,##0_ </c:formatCode>
                <c:ptCount val="13"/>
                <c:pt idx="0">
                  <c:v>78233</c:v>
                </c:pt>
                <c:pt idx="1">
                  <c:v>71879</c:v>
                </c:pt>
                <c:pt idx="2">
                  <c:v>73134</c:v>
                </c:pt>
                <c:pt idx="3">
                  <c:v>84739</c:v>
                </c:pt>
                <c:pt idx="4">
                  <c:v>92990</c:v>
                </c:pt>
                <c:pt idx="5">
                  <c:v>89263</c:v>
                </c:pt>
                <c:pt idx="6">
                  <c:v>82122</c:v>
                </c:pt>
                <c:pt idx="7">
                  <c:v>72544</c:v>
                </c:pt>
                <c:pt idx="8">
                  <c:v>82117</c:v>
                </c:pt>
                <c:pt idx="9">
                  <c:v>94509</c:v>
                </c:pt>
                <c:pt idx="10">
                  <c:v>92613</c:v>
                </c:pt>
                <c:pt idx="11">
                  <c:v>84290</c:v>
                </c:pt>
                <c:pt idx="12">
                  <c:v>76510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27A-42E5-8671-B855D95C707D}"/>
            </c:ext>
          </c:extLst>
        </c:ser>
        <c:ser>
          <c:idx val="4"/>
          <c:order val="3"/>
          <c:tx>
            <c:strRef>
              <c:f>'1-7 전력수급추이'!$A$24</c:f>
              <c:strCache>
                <c:ptCount val="1"/>
                <c:pt idx="0">
                  <c:v>평균전력</c:v>
                </c:pt>
              </c:strCache>
            </c:strRef>
          </c:tx>
          <c:dLbls>
            <c:dLbl>
              <c:idx val="0"/>
              <c:layout>
                <c:manualLayout>
                  <c:x val="4.2400229820593521E-2"/>
                  <c:y val="-0.14043223320489195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E27A-42E5-8671-B855D95C707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27A-42E5-8671-B855D95C707D}"/>
                </c:ext>
              </c:extLst>
            </c:dLbl>
            <c:dLbl>
              <c:idx val="2"/>
              <c:layout>
                <c:manualLayout>
                  <c:x val="0.30073029459106132"/>
                  <c:y val="-0.12456621839097975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  <a:latin typeface="HY헤드라인M" panose="02030600000101010101" pitchFamily="18" charset="-127"/>
                        <a:ea typeface="HY헤드라인M" panose="02030600000101010101" pitchFamily="18" charset="-127"/>
                      </a:defRPr>
                    </a:pPr>
                    <a:r>
                      <a:rPr lang="ko-KR" altLang="en-US">
                        <a:solidFill>
                          <a:schemeClr val="bg1"/>
                        </a:solidFill>
                        <a:latin typeface="KoPub돋움체 Bold" panose="02020603020101020101" pitchFamily="18" charset="-127"/>
                        <a:ea typeface="KoPub돋움체 Bold" panose="02020603020101020101" pitchFamily="18" charset="-127"/>
                      </a:rPr>
                      <a:t>평균전력</a:t>
                    </a:r>
                  </a:p>
                </c:rich>
              </c:tx>
              <c:spPr>
                <a:ln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E27A-42E5-8671-B855D95C707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27A-42E5-8671-B855D95C707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27A-42E5-8671-B855D95C707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27A-42E5-8671-B855D95C707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27A-42E5-8671-B855D95C707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27A-42E5-8671-B855D95C707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27A-42E5-8671-B855D95C707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27A-42E5-8671-B855D95C707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27A-42E5-8671-B855D95C707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27A-42E5-8671-B855D95C707D}"/>
                </c:ext>
              </c:extLst>
            </c:dLbl>
            <c:dLbl>
              <c:idx val="12"/>
              <c:layout>
                <c:manualLayout>
                  <c:x val="-1.5303284618702203E-2"/>
                  <c:y val="-0.1540557527020921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D-E27A-42E5-8671-B855D95C707D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'1-7 전력수급추이'!$B$24:$N$24</c:f>
              <c:numCache>
                <c:formatCode>#,##0_ </c:formatCode>
                <c:ptCount val="13"/>
                <c:pt idx="0">
                  <c:v>66746.173387096773</c:v>
                </c:pt>
                <c:pt idx="1">
                  <c:v>62303.985584305556</c:v>
                </c:pt>
                <c:pt idx="2">
                  <c:v>62071.008475672046</c:v>
                </c:pt>
                <c:pt idx="3">
                  <c:v>66092.862043194458</c:v>
                </c:pt>
                <c:pt idx="4">
                  <c:v>73961.567575403227</c:v>
                </c:pt>
                <c:pt idx="5">
                  <c:v>72532.206534543016</c:v>
                </c:pt>
                <c:pt idx="6">
                  <c:v>64317.097170416659</c:v>
                </c:pt>
                <c:pt idx="7">
                  <c:v>62224</c:v>
                </c:pt>
                <c:pt idx="8">
                  <c:v>54151</c:v>
                </c:pt>
                <c:pt idx="9">
                  <c:v>43429</c:v>
                </c:pt>
                <c:pt idx="10">
                  <c:v>72736.517473118278</c:v>
                </c:pt>
                <c:pt idx="11">
                  <c:v>71000.446428571435</c:v>
                </c:pt>
                <c:pt idx="12">
                  <c:v>64426.190860215051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27A-42E5-8671-B855D95C7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90080"/>
        <c:axId val="171391616"/>
      </c:areaChart>
      <c:catAx>
        <c:axId val="171390080"/>
        <c:scaling>
          <c:orientation val="minMax"/>
        </c:scaling>
        <c:delete val="1"/>
        <c:axPos val="b"/>
        <c:majorTickMark val="out"/>
        <c:minorTickMark val="none"/>
        <c:tickLblPos val="none"/>
        <c:crossAx val="171391616"/>
        <c:crosses val="autoZero"/>
        <c:auto val="1"/>
        <c:lblAlgn val="ctr"/>
        <c:lblOffset val="100"/>
        <c:noMultiLvlLbl val="0"/>
      </c:catAx>
      <c:valAx>
        <c:axId val="171391616"/>
        <c:scaling>
          <c:orientation val="minMax"/>
          <c:max val="160000"/>
        </c:scaling>
        <c:delete val="0"/>
        <c:axPos val="l"/>
        <c:numFmt formatCode="#,##0_ " sourceLinked="1"/>
        <c:majorTickMark val="out"/>
        <c:minorTickMark val="none"/>
        <c:tickLblPos val="nextTo"/>
        <c:crossAx val="171390080"/>
        <c:crosses val="autoZero"/>
        <c:crossBetween val="midCat"/>
      </c:valAx>
      <c:spPr>
        <a:ln w="5080">
          <a:solidFill>
            <a:schemeClr val="tx1"/>
          </a:solidFill>
        </a:ln>
      </c:spPr>
    </c:plotArea>
    <c:plotVisOnly val="1"/>
    <c:dispBlanksAs val="zero"/>
    <c:showDLblsOverMax val="0"/>
  </c:chart>
  <c:spPr>
    <a:ln>
      <a:solidFill>
        <a:schemeClr val="tx1"/>
      </a:solidFill>
    </a:ln>
  </c:spPr>
  <c:txPr>
    <a:bodyPr/>
    <a:lstStyle/>
    <a:p>
      <a:pPr>
        <a:defRPr sz="1100" b="0"/>
      </a:pPr>
      <a:endParaRPr lang="ko-KR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6</xdr:row>
      <xdr:rowOff>11207</xdr:rowOff>
    </xdr:from>
    <xdr:to>
      <xdr:col>13</xdr:col>
      <xdr:colOff>438151</xdr:colOff>
      <xdr:row>20</xdr:row>
      <xdr:rowOff>228601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15688</xdr:rowOff>
    </xdr:from>
    <xdr:to>
      <xdr:col>13</xdr:col>
      <xdr:colOff>438150</xdr:colOff>
      <xdr:row>18</xdr:row>
      <xdr:rowOff>228600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4</xdr:row>
      <xdr:rowOff>38100</xdr:rowOff>
    </xdr:from>
    <xdr:to>
      <xdr:col>13</xdr:col>
      <xdr:colOff>447675</xdr:colOff>
      <xdr:row>18</xdr:row>
      <xdr:rowOff>228600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38100</xdr:rowOff>
    </xdr:from>
    <xdr:to>
      <xdr:col>13</xdr:col>
      <xdr:colOff>428624</xdr:colOff>
      <xdr:row>18</xdr:row>
      <xdr:rowOff>179294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38100</xdr:rowOff>
    </xdr:from>
    <xdr:to>
      <xdr:col>13</xdr:col>
      <xdr:colOff>437029</xdr:colOff>
      <xdr:row>18</xdr:row>
      <xdr:rowOff>257735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38100</xdr:rowOff>
    </xdr:from>
    <xdr:to>
      <xdr:col>13</xdr:col>
      <xdr:colOff>457200</xdr:colOff>
      <xdr:row>18</xdr:row>
      <xdr:rowOff>235323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38100</xdr:rowOff>
    </xdr:from>
    <xdr:to>
      <xdr:col>13</xdr:col>
      <xdr:colOff>459441</xdr:colOff>
      <xdr:row>18</xdr:row>
      <xdr:rowOff>295275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34990</xdr:colOff>
      <xdr:row>3</xdr:row>
      <xdr:rowOff>123825</xdr:rowOff>
    </xdr:from>
    <xdr:ext cx="295850" cy="195823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730315" y="790575"/>
          <a:ext cx="295850" cy="19582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0" bIns="0" anchor="t" upright="1">
          <a:spAutoFit/>
        </a:bodyPr>
        <a:lstStyle/>
        <a:p>
          <a:pPr algn="ctr" rtl="0">
            <a:defRPr sz="1000"/>
          </a:pPr>
          <a:r>
            <a:rPr lang="ko-KR" altLang="en-US" sz="800" b="0" i="0" strike="noStrike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월  별</a:t>
          </a:r>
        </a:p>
      </xdr:txBody>
    </xdr:sp>
    <xdr:clientData/>
  </xdr:oneCellAnchor>
  <xdr:oneCellAnchor>
    <xdr:from>
      <xdr:col>0</xdr:col>
      <xdr:colOff>257175</xdr:colOff>
      <xdr:row>4</xdr:row>
      <xdr:rowOff>66675</xdr:rowOff>
    </xdr:from>
    <xdr:ext cx="368049" cy="195823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57175" y="1057275"/>
          <a:ext cx="368049" cy="19582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ko-KR" altLang="en-US" sz="800" b="0" i="0" strike="noStrike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rPr>
            <a:t>구    분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31</xdr:row>
      <xdr:rowOff>0</xdr:rowOff>
    </xdr:from>
    <xdr:to>
      <xdr:col>9</xdr:col>
      <xdr:colOff>333375</xdr:colOff>
      <xdr:row>31</xdr:row>
      <xdr:rowOff>0</xdr:rowOff>
    </xdr:to>
    <xdr:pic>
      <xdr:nvPicPr>
        <xdr:cNvPr id="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34225" y="9620250"/>
          <a:ext cx="333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0"/>
  <sheetViews>
    <sheetView tabSelected="1" view="pageBreakPreview" zoomScale="60" zoomScaleNormal="100" workbookViewId="0"/>
  </sheetViews>
  <sheetFormatPr defaultRowHeight="16.5"/>
  <cols>
    <col min="1" max="2" width="9" style="1"/>
    <col min="3" max="3" width="6" style="1" customWidth="1"/>
    <col min="4" max="4" width="7.125" style="1" customWidth="1"/>
    <col min="5" max="5" width="19" style="1" customWidth="1"/>
    <col min="6" max="6" width="29.625" style="1" customWidth="1"/>
    <col min="7" max="16384" width="9" style="1"/>
  </cols>
  <sheetData>
    <row r="1" spans="1:6" ht="206.25" customHeight="1"/>
    <row r="2" spans="1:6" ht="7.5" customHeight="1">
      <c r="C2" s="2" t="s">
        <v>0</v>
      </c>
      <c r="D2" s="2" t="s">
        <v>0</v>
      </c>
      <c r="E2" s="3" t="s">
        <v>0</v>
      </c>
      <c r="F2" s="4" t="s">
        <v>0</v>
      </c>
    </row>
    <row r="3" spans="1:6" ht="8.25" customHeight="1"/>
    <row r="4" spans="1:6" ht="39">
      <c r="D4" s="5" t="s">
        <v>1</v>
      </c>
    </row>
    <row r="6" spans="1:6" ht="30" customHeight="1">
      <c r="E6" s="6" t="s">
        <v>2</v>
      </c>
    </row>
    <row r="7" spans="1:6" ht="9.9499999999999993" customHeight="1">
      <c r="A7" s="7"/>
      <c r="B7" s="7"/>
      <c r="C7" s="8"/>
      <c r="D7" s="8"/>
      <c r="E7" s="8"/>
      <c r="F7" s="8"/>
    </row>
    <row r="8" spans="1:6">
      <c r="A8" s="7"/>
      <c r="B8" s="7"/>
      <c r="C8" s="8"/>
      <c r="D8" s="8"/>
      <c r="E8" s="8"/>
      <c r="F8" s="8"/>
    </row>
    <row r="9" spans="1:6">
      <c r="A9" s="7"/>
      <c r="B9" s="7"/>
      <c r="C9" s="8"/>
      <c r="D9" s="8"/>
      <c r="E9" s="8"/>
      <c r="F9" s="8"/>
    </row>
    <row r="10" spans="1:6">
      <c r="A10" s="8"/>
      <c r="B10" s="8"/>
      <c r="C10" s="8"/>
      <c r="D10" s="8"/>
      <c r="E10" s="8"/>
      <c r="F10" s="8"/>
    </row>
    <row r="11" spans="1:6">
      <c r="A11" s="7"/>
      <c r="B11" s="7"/>
      <c r="C11" s="8"/>
      <c r="D11" s="8"/>
      <c r="E11" s="8"/>
      <c r="F11" s="8"/>
    </row>
    <row r="12" spans="1:6">
      <c r="A12" s="8"/>
      <c r="B12" s="8"/>
      <c r="C12" s="8"/>
      <c r="D12" s="8"/>
      <c r="E12" s="8"/>
      <c r="F12" s="8"/>
    </row>
    <row r="13" spans="1:6">
      <c r="A13" s="8"/>
      <c r="B13" s="8"/>
      <c r="C13" s="8"/>
      <c r="D13" s="8"/>
      <c r="E13" s="8"/>
      <c r="F13" s="8"/>
    </row>
    <row r="14" spans="1:6">
      <c r="A14" s="7"/>
      <c r="B14" s="7"/>
      <c r="C14" s="8"/>
      <c r="D14" s="8"/>
      <c r="E14" s="8"/>
      <c r="F14" s="8"/>
    </row>
    <row r="15" spans="1:6">
      <c r="A15" s="7"/>
      <c r="B15" s="7"/>
      <c r="C15" s="8"/>
      <c r="D15" s="8"/>
      <c r="E15" s="8"/>
      <c r="F15" s="8"/>
    </row>
    <row r="16" spans="1:6">
      <c r="A16" s="8"/>
      <c r="B16" s="8"/>
      <c r="C16" s="8"/>
      <c r="D16" s="8"/>
      <c r="E16" s="8"/>
      <c r="F16" s="8"/>
    </row>
    <row r="17" spans="1:11">
      <c r="A17" s="8"/>
      <c r="B17" s="8"/>
      <c r="C17" s="8"/>
      <c r="D17" s="8"/>
      <c r="E17" s="8"/>
      <c r="F17" s="8"/>
    </row>
    <row r="18" spans="1:11">
      <c r="A18" s="8"/>
      <c r="B18" s="8"/>
      <c r="C18" s="8"/>
      <c r="D18" s="8"/>
      <c r="E18" s="8"/>
      <c r="F18" s="8"/>
    </row>
    <row r="19" spans="1:11">
      <c r="A19" s="7"/>
      <c r="B19" s="7"/>
      <c r="C19" s="8"/>
      <c r="D19" s="8"/>
      <c r="E19" s="8"/>
      <c r="F19" s="8"/>
    </row>
    <row r="20" spans="1:11">
      <c r="A20" s="8"/>
      <c r="B20" s="8"/>
      <c r="C20" s="8"/>
      <c r="D20" s="8"/>
      <c r="E20" s="8"/>
      <c r="F20" s="8"/>
    </row>
    <row r="21" spans="1:11">
      <c r="A21" s="8"/>
      <c r="B21" s="8"/>
      <c r="C21" s="8"/>
      <c r="D21" s="8"/>
      <c r="E21" s="8"/>
      <c r="F21" s="8"/>
    </row>
    <row r="22" spans="1:11">
      <c r="A22" s="8"/>
      <c r="B22" s="8"/>
      <c r="C22" s="8"/>
      <c r="D22" s="8"/>
      <c r="E22" s="8"/>
      <c r="F22" s="8"/>
    </row>
    <row r="23" spans="1:11">
      <c r="A23" s="8"/>
      <c r="B23" s="8"/>
      <c r="C23" s="8"/>
      <c r="D23" s="8"/>
      <c r="E23" s="8"/>
      <c r="F23" s="8"/>
      <c r="G23" s="9"/>
      <c r="H23" s="9"/>
      <c r="I23" s="9"/>
      <c r="J23" s="9"/>
      <c r="K23" s="9"/>
    </row>
    <row r="24" spans="1:11">
      <c r="A24" s="8"/>
      <c r="B24" s="8"/>
      <c r="C24" s="8"/>
      <c r="D24" s="8"/>
      <c r="E24" s="8"/>
      <c r="F24" s="8"/>
    </row>
    <row r="25" spans="1:11">
      <c r="A25" s="8"/>
      <c r="B25" s="8"/>
      <c r="C25" s="8"/>
      <c r="D25" s="8"/>
      <c r="E25" s="8"/>
      <c r="F25" s="8"/>
    </row>
    <row r="26" spans="1:11">
      <c r="A26" s="10"/>
      <c r="B26" s="10"/>
      <c r="C26" s="10"/>
      <c r="D26" s="10"/>
      <c r="E26" s="10"/>
      <c r="F26" s="10"/>
    </row>
    <row r="27" spans="1:11">
      <c r="A27" s="11"/>
      <c r="B27" s="11"/>
      <c r="C27" s="11"/>
      <c r="D27" s="11"/>
      <c r="E27" s="11"/>
      <c r="F27" s="11"/>
    </row>
    <row r="28" spans="1:11">
      <c r="A28" s="11"/>
      <c r="B28" s="11"/>
      <c r="C28" s="11"/>
      <c r="D28" s="11"/>
      <c r="E28" s="11"/>
      <c r="F28" s="11"/>
    </row>
    <row r="29" spans="1:11">
      <c r="A29" s="11"/>
      <c r="B29" s="11"/>
      <c r="C29" s="11"/>
      <c r="D29" s="11"/>
      <c r="E29" s="11"/>
      <c r="F29" s="11"/>
    </row>
    <row r="30" spans="1:11">
      <c r="A30" s="11"/>
      <c r="B30" s="11"/>
      <c r="C30" s="11"/>
      <c r="D30" s="11"/>
      <c r="E30" s="11"/>
      <c r="F30" s="11"/>
    </row>
  </sheetData>
  <phoneticPr fontId="2" type="noConversion"/>
  <printOptions horizontalCentered="1"/>
  <pageMargins left="0.78740157480314965" right="0.78740157480314965" top="1.1811023622047245" bottom="0.78740157480314965" header="0" footer="0"/>
  <pageSetup paperSize="9" scale="85" orientation="portrait" r:id="rId1"/>
  <headerFooter differentOddEven="1"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42"/>
  <sheetViews>
    <sheetView view="pageBreakPreview" topLeftCell="A16" zoomScaleNormal="100" zoomScaleSheetLayoutView="100" workbookViewId="0">
      <selection activeCell="B1" sqref="B1"/>
    </sheetView>
  </sheetViews>
  <sheetFormatPr defaultColWidth="9" defaultRowHeight="16.5"/>
  <cols>
    <col min="1" max="1" width="1.375" style="49" customWidth="1"/>
    <col min="2" max="2" width="8.625" style="49" customWidth="1"/>
    <col min="3" max="3" width="7.875" style="49" customWidth="1"/>
    <col min="4" max="11" width="8.625" style="49" customWidth="1"/>
    <col min="12" max="13" width="9" style="49"/>
    <col min="14" max="15" width="7.625" style="49" customWidth="1"/>
    <col min="16" max="16" width="11.625" style="49" bestFit="1" customWidth="1"/>
    <col min="17" max="17" width="10.5" style="49" bestFit="1" customWidth="1"/>
    <col min="18" max="19" width="7.625" style="49" customWidth="1"/>
    <col min="20" max="21" width="9.375" style="49" customWidth="1"/>
    <col min="22" max="27" width="7.625" style="49" customWidth="1"/>
    <col min="28" max="28" width="7.625" style="129" customWidth="1"/>
    <col min="29" max="16384" width="9" style="129"/>
  </cols>
  <sheetData>
    <row r="1" spans="1:29" ht="38.25" customHeight="1"/>
    <row r="2" spans="1:29" ht="38.25" customHeight="1">
      <c r="A2" s="101" t="s">
        <v>72</v>
      </c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682"/>
      <c r="AC2" s="2682"/>
    </row>
    <row r="3" spans="1:29" ht="18" customHeight="1">
      <c r="A3" s="154" t="s">
        <v>73</v>
      </c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682"/>
      <c r="AC3" s="2682"/>
    </row>
    <row r="4" spans="1:29" ht="21" customHeight="1"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682"/>
      <c r="AC4" s="2682"/>
    </row>
    <row r="5" spans="1:29" ht="30" customHeight="1">
      <c r="A5" s="2875" t="s">
        <v>74</v>
      </c>
      <c r="B5" s="2876"/>
      <c r="C5" s="2877"/>
      <c r="D5" s="2875" t="s">
        <v>75</v>
      </c>
      <c r="E5" s="2876"/>
      <c r="F5" s="2876"/>
      <c r="G5" s="2877"/>
      <c r="H5" s="2881" t="s">
        <v>76</v>
      </c>
      <c r="I5" s="2876"/>
      <c r="J5" s="2876"/>
      <c r="K5" s="2877"/>
      <c r="L5" s="208"/>
      <c r="M5" s="208"/>
      <c r="N5" s="206"/>
      <c r="O5" s="206"/>
      <c r="P5" s="206"/>
      <c r="Q5" s="206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682"/>
      <c r="AC5" s="2682"/>
    </row>
    <row r="6" spans="1:29" ht="30" customHeight="1">
      <c r="A6" s="2878"/>
      <c r="B6" s="2879"/>
      <c r="C6" s="2880"/>
      <c r="D6" s="155">
        <v>2022.03</v>
      </c>
      <c r="E6" s="156">
        <v>2023.03</v>
      </c>
      <c r="F6" s="157" t="s">
        <v>78</v>
      </c>
      <c r="G6" s="158" t="s">
        <v>79</v>
      </c>
      <c r="H6" s="159" t="s">
        <v>135</v>
      </c>
      <c r="I6" s="157" t="s">
        <v>136</v>
      </c>
      <c r="J6" s="157" t="s">
        <v>78</v>
      </c>
      <c r="K6" s="158" t="s">
        <v>79</v>
      </c>
      <c r="L6" s="208"/>
      <c r="M6" s="208"/>
      <c r="N6" s="160"/>
      <c r="O6" s="208"/>
      <c r="P6" s="208"/>
      <c r="Q6" s="208"/>
      <c r="R6" s="2698"/>
      <c r="S6" s="2698"/>
      <c r="T6" s="207"/>
      <c r="U6" s="207"/>
      <c r="V6" s="208"/>
      <c r="W6" s="208"/>
      <c r="X6" s="208"/>
      <c r="Y6" s="208"/>
      <c r="Z6" s="208"/>
      <c r="AA6" s="208"/>
      <c r="AB6" s="2682"/>
      <c r="AC6" s="2682"/>
    </row>
    <row r="7" spans="1:29" ht="30" customHeight="1">
      <c r="A7" s="2882" t="s">
        <v>80</v>
      </c>
      <c r="B7" s="2883"/>
      <c r="C7" s="161" t="s">
        <v>81</v>
      </c>
      <c r="D7" s="162">
        <v>133681.34700000001</v>
      </c>
      <c r="E7" s="163">
        <v>139078.89300000001</v>
      </c>
      <c r="F7" s="163">
        <v>5397.5460000000021</v>
      </c>
      <c r="G7" s="164">
        <v>4.0376208956063267E-2</v>
      </c>
      <c r="H7" s="165">
        <v>133681.34700000001</v>
      </c>
      <c r="I7" s="163">
        <v>139078.89300000001</v>
      </c>
      <c r="J7" s="163">
        <v>5397.5460000000021</v>
      </c>
      <c r="K7" s="164">
        <v>4.0376208956063267E-2</v>
      </c>
      <c r="L7" s="208"/>
      <c r="M7" s="208"/>
      <c r="N7" s="231"/>
      <c r="O7" s="231"/>
      <c r="P7" s="2699"/>
      <c r="Q7" s="2699"/>
      <c r="R7" s="2700"/>
      <c r="S7" s="2700"/>
      <c r="T7" s="2700"/>
      <c r="U7" s="2700"/>
      <c r="V7" s="208"/>
      <c r="W7" s="208"/>
      <c r="X7" s="208"/>
      <c r="Y7" s="208"/>
      <c r="Z7" s="208"/>
      <c r="AA7" s="208"/>
      <c r="AB7" s="2682"/>
      <c r="AC7" s="2682"/>
    </row>
    <row r="8" spans="1:29" ht="30" customHeight="1">
      <c r="A8" s="2884" t="s">
        <v>82</v>
      </c>
      <c r="B8" s="2885"/>
      <c r="C8" s="166" t="s">
        <v>83</v>
      </c>
      <c r="D8" s="167">
        <v>49659.152999999998</v>
      </c>
      <c r="E8" s="168">
        <v>47933.086000000003</v>
      </c>
      <c r="F8" s="168">
        <v>-1726.0669999999955</v>
      </c>
      <c r="G8" s="169">
        <v>-3.4758285144331713E-2</v>
      </c>
      <c r="H8" s="170">
        <v>152938.95600000001</v>
      </c>
      <c r="I8" s="171">
        <v>149761.35500000001</v>
      </c>
      <c r="J8" s="168">
        <v>-3177.6009999999951</v>
      </c>
      <c r="K8" s="169">
        <v>-2.0776923572042659E-2</v>
      </c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682"/>
      <c r="AC8" s="2682"/>
    </row>
    <row r="9" spans="1:29" ht="30" customHeight="1">
      <c r="A9" s="2892" t="s">
        <v>85</v>
      </c>
      <c r="B9" s="2885"/>
      <c r="C9" s="166" t="s">
        <v>83</v>
      </c>
      <c r="D9" s="167">
        <v>47929.038690000001</v>
      </c>
      <c r="E9" s="168">
        <v>46286.607788000001</v>
      </c>
      <c r="F9" s="168">
        <v>-1642.4309020000001</v>
      </c>
      <c r="G9" s="169">
        <v>-3.4267970877176798E-2</v>
      </c>
      <c r="H9" s="170">
        <v>147320.910989</v>
      </c>
      <c r="I9" s="171">
        <v>144538.90287799999</v>
      </c>
      <c r="J9" s="168">
        <v>-2782.0081110000028</v>
      </c>
      <c r="K9" s="169">
        <v>-1.8884000189272023E-2</v>
      </c>
      <c r="L9" s="208"/>
      <c r="M9" s="2888"/>
      <c r="N9" s="2889"/>
      <c r="O9" s="2890"/>
      <c r="P9" s="2891"/>
      <c r="Q9" s="208"/>
      <c r="R9" s="2699"/>
      <c r="S9" s="2699"/>
      <c r="T9" s="2701"/>
      <c r="U9" s="2701"/>
      <c r="V9" s="208"/>
      <c r="W9" s="208"/>
      <c r="X9" s="208"/>
      <c r="Y9" s="208"/>
      <c r="Z9" s="208"/>
      <c r="AA9" s="208"/>
      <c r="AB9" s="2682"/>
      <c r="AC9" s="2682"/>
    </row>
    <row r="10" spans="1:29" ht="30" customHeight="1">
      <c r="A10" s="172"/>
      <c r="B10" s="2870" t="s">
        <v>1420</v>
      </c>
      <c r="C10" s="166" t="s">
        <v>1063</v>
      </c>
      <c r="D10" s="173">
        <v>153.37700000000001</v>
      </c>
      <c r="E10" s="174">
        <v>172.471</v>
      </c>
      <c r="F10" s="174">
        <v>19.093999999999994</v>
      </c>
      <c r="G10" s="169">
        <v>0.12449063418895918</v>
      </c>
      <c r="H10" s="175">
        <v>150.863</v>
      </c>
      <c r="I10" s="176">
        <v>167.79499999999999</v>
      </c>
      <c r="J10" s="174">
        <v>16.931999999999988</v>
      </c>
      <c r="K10" s="169">
        <v>0.11223427878273658</v>
      </c>
      <c r="L10" s="208"/>
      <c r="M10" s="2702"/>
      <c r="N10" s="2702"/>
      <c r="O10" s="2703"/>
      <c r="P10" s="2703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682"/>
      <c r="AC10" s="2682"/>
    </row>
    <row r="11" spans="1:29" ht="30" customHeight="1">
      <c r="A11" s="2869"/>
      <c r="B11" s="2870" t="s">
        <v>1421</v>
      </c>
      <c r="C11" s="166" t="s">
        <v>1063</v>
      </c>
      <c r="D11" s="173">
        <v>156.5</v>
      </c>
      <c r="E11" s="174">
        <v>173.3</v>
      </c>
      <c r="F11" s="174">
        <v>16.800000000000011</v>
      </c>
      <c r="G11" s="169">
        <v>0.10734824281150167</v>
      </c>
      <c r="H11" s="175">
        <v>153.30000000000001</v>
      </c>
      <c r="I11" s="176">
        <v>170.6</v>
      </c>
      <c r="J11" s="174">
        <v>17.299999999999983</v>
      </c>
      <c r="K11" s="169">
        <v>0.11285061969993465</v>
      </c>
      <c r="L11" s="208"/>
      <c r="M11" s="2702"/>
      <c r="N11" s="2702"/>
      <c r="O11" s="2703"/>
      <c r="P11" s="2703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682"/>
      <c r="AC11" s="2682"/>
    </row>
    <row r="12" spans="1:29" ht="30" customHeight="1">
      <c r="A12" s="2892" t="s">
        <v>88</v>
      </c>
      <c r="B12" s="2885"/>
      <c r="C12" s="166" t="s">
        <v>83</v>
      </c>
      <c r="D12" s="167">
        <v>45836.805999999997</v>
      </c>
      <c r="E12" s="168">
        <v>44094.601999999999</v>
      </c>
      <c r="F12" s="177">
        <v>-1742.2039999999979</v>
      </c>
      <c r="G12" s="169">
        <v>-3.8008843809928597E-2</v>
      </c>
      <c r="H12" s="170">
        <v>143180.49645400001</v>
      </c>
      <c r="I12" s="171">
        <v>143210.25800499998</v>
      </c>
      <c r="J12" s="174">
        <v>29.761550999974133</v>
      </c>
      <c r="K12" s="169">
        <v>2.0786037021135564E-4</v>
      </c>
      <c r="L12" s="208"/>
      <c r="M12" s="2702"/>
      <c r="N12" s="2702"/>
      <c r="O12" s="2703"/>
      <c r="P12" s="2703"/>
      <c r="Q12" s="2704"/>
      <c r="R12" s="2704"/>
      <c r="S12" s="208"/>
      <c r="T12" s="208"/>
      <c r="U12" s="208"/>
      <c r="V12" s="208"/>
      <c r="W12" s="208"/>
      <c r="X12" s="208"/>
      <c r="Y12" s="208"/>
      <c r="Z12" s="208"/>
      <c r="AA12" s="208"/>
      <c r="AB12" s="2682"/>
      <c r="AC12" s="2682"/>
    </row>
    <row r="13" spans="1:29" ht="30" customHeight="1">
      <c r="A13" s="178"/>
      <c r="B13" s="179" t="s">
        <v>77</v>
      </c>
      <c r="C13" s="158" t="s">
        <v>87</v>
      </c>
      <c r="D13" s="180">
        <v>100.65900000000001</v>
      </c>
      <c r="E13" s="181">
        <v>139.279</v>
      </c>
      <c r="F13" s="181">
        <v>38.61999999999999</v>
      </c>
      <c r="G13" s="182">
        <v>0.38367160412879114</v>
      </c>
      <c r="H13" s="183">
        <v>110.411</v>
      </c>
      <c r="I13" s="184">
        <v>146.511</v>
      </c>
      <c r="J13" s="181">
        <v>36.099999999999994</v>
      </c>
      <c r="K13" s="182">
        <v>0.3269601760694133</v>
      </c>
      <c r="L13" s="208"/>
      <c r="M13" s="2705"/>
      <c r="N13" s="2705"/>
      <c r="O13" s="2706"/>
      <c r="P13" s="2706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682"/>
      <c r="AC13" s="2682"/>
    </row>
    <row r="14" spans="1:29" ht="20.100000000000001" customHeight="1">
      <c r="A14" s="97"/>
      <c r="B14" s="97"/>
      <c r="C14" s="185"/>
      <c r="D14" s="186"/>
      <c r="E14" s="186"/>
      <c r="F14" s="187"/>
      <c r="G14" s="188"/>
      <c r="H14" s="187"/>
      <c r="I14" s="187"/>
      <c r="J14" s="187"/>
      <c r="K14" s="18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682"/>
      <c r="AC14" s="2682"/>
    </row>
    <row r="15" spans="1:29" ht="30" customHeight="1">
      <c r="A15" s="2893" t="s">
        <v>89</v>
      </c>
      <c r="B15" s="2894"/>
      <c r="C15" s="189" t="s">
        <v>81</v>
      </c>
      <c r="D15" s="190">
        <v>78233</v>
      </c>
      <c r="E15" s="191">
        <v>76510</v>
      </c>
      <c r="F15" s="163">
        <v>-1723</v>
      </c>
      <c r="G15" s="164">
        <v>-2.202395408587169E-2</v>
      </c>
      <c r="H15" s="165">
        <v>89397</v>
      </c>
      <c r="I15" s="163">
        <v>92613</v>
      </c>
      <c r="J15" s="163">
        <v>3216</v>
      </c>
      <c r="K15" s="164">
        <v>3.5974361555756902E-2</v>
      </c>
      <c r="L15" s="208"/>
      <c r="M15" s="208"/>
      <c r="N15" s="208"/>
      <c r="O15" s="208"/>
      <c r="P15" s="208"/>
      <c r="Q15" s="2707"/>
      <c r="R15" s="208"/>
      <c r="S15" s="208"/>
      <c r="T15" s="208"/>
      <c r="U15" s="208"/>
      <c r="V15" s="208"/>
      <c r="W15" s="208"/>
      <c r="X15" s="208"/>
      <c r="Y15" s="208"/>
      <c r="Z15" s="208"/>
      <c r="AA15" s="208"/>
      <c r="AB15" s="2682"/>
      <c r="AC15" s="2682"/>
    </row>
    <row r="16" spans="1:29" ht="30" customHeight="1">
      <c r="A16" s="2892" t="s">
        <v>90</v>
      </c>
      <c r="B16" s="2885"/>
      <c r="C16" s="166" t="s">
        <v>81</v>
      </c>
      <c r="D16" s="192">
        <v>66746.173387096773</v>
      </c>
      <c r="E16" s="193">
        <v>64426.190860215051</v>
      </c>
      <c r="F16" s="168">
        <v>-2319.9825268817222</v>
      </c>
      <c r="G16" s="169">
        <v>-3.4758285144331831E-2</v>
      </c>
      <c r="H16" s="167">
        <v>70805.07233792638</v>
      </c>
      <c r="I16" s="194">
        <v>69333.960648148146</v>
      </c>
      <c r="J16" s="168">
        <v>-1471.111689778234</v>
      </c>
      <c r="K16" s="169">
        <v>-2.0776925172213127E-2</v>
      </c>
      <c r="L16" s="208"/>
      <c r="M16" s="2871"/>
      <c r="N16" s="2874"/>
      <c r="O16" s="2874"/>
      <c r="P16" s="2874"/>
      <c r="Q16" s="2871"/>
      <c r="R16" s="2871"/>
      <c r="S16" s="2874"/>
      <c r="T16" s="2686"/>
      <c r="U16" s="2686"/>
      <c r="V16" s="2687"/>
      <c r="W16" s="2687"/>
      <c r="X16" s="2871"/>
      <c r="Y16" s="2871"/>
      <c r="Z16" s="208"/>
      <c r="AA16" s="208"/>
      <c r="AB16" s="2682"/>
      <c r="AC16" s="2682"/>
    </row>
    <row r="17" spans="1:29" ht="30" customHeight="1">
      <c r="A17" s="195"/>
      <c r="B17" s="196" t="s">
        <v>91</v>
      </c>
      <c r="C17" s="166" t="s">
        <v>92</v>
      </c>
      <c r="D17" s="197">
        <v>13.80491608400547</v>
      </c>
      <c r="E17" s="198">
        <v>28.025094758855051</v>
      </c>
      <c r="F17" s="174">
        <v>14.220178674849581</v>
      </c>
      <c r="G17" s="169">
        <v>1.0300807761754698</v>
      </c>
      <c r="H17" s="173">
        <v>20.39665760595993</v>
      </c>
      <c r="I17" s="199">
        <v>11.364495265243541</v>
      </c>
      <c r="J17" s="174">
        <v>-9.0321623407163898</v>
      </c>
      <c r="K17" s="169">
        <v>-0.44282560972525126</v>
      </c>
      <c r="L17" s="208"/>
      <c r="M17" s="2871"/>
      <c r="N17" s="2872"/>
      <c r="O17" s="2872"/>
      <c r="P17" s="2872"/>
      <c r="Q17" s="2872"/>
      <c r="R17" s="2872"/>
      <c r="S17" s="2872"/>
      <c r="T17" s="2688"/>
      <c r="U17" s="2688"/>
      <c r="V17" s="2689"/>
      <c r="W17" s="2689"/>
      <c r="X17" s="2872"/>
      <c r="Y17" s="2895"/>
      <c r="Z17" s="208"/>
      <c r="AA17" s="208"/>
      <c r="AB17" s="2682"/>
      <c r="AC17" s="2682"/>
    </row>
    <row r="18" spans="1:29" ht="30" customHeight="1">
      <c r="A18" s="195"/>
      <c r="B18" s="196" t="s">
        <v>93</v>
      </c>
      <c r="C18" s="166" t="s">
        <v>92</v>
      </c>
      <c r="D18" s="197">
        <v>85.317159705116111</v>
      </c>
      <c r="E18" s="198">
        <v>84.206235603470205</v>
      </c>
      <c r="F18" s="174">
        <v>-1.1109241016459066</v>
      </c>
      <c r="G18" s="169">
        <v>-1.3021109768370421E-2</v>
      </c>
      <c r="H18" s="173">
        <v>79.20296244608474</v>
      </c>
      <c r="I18" s="199">
        <v>74.864177435293257</v>
      </c>
      <c r="J18" s="174">
        <v>-4.3387850107914829</v>
      </c>
      <c r="K18" s="169">
        <v>-5.4780589977868478E-2</v>
      </c>
      <c r="L18" s="208"/>
      <c r="M18" s="2708"/>
      <c r="N18" s="2708"/>
      <c r="O18" s="2708"/>
      <c r="P18" s="2708"/>
      <c r="Q18" s="2708"/>
      <c r="R18" s="2709"/>
      <c r="S18" s="2708"/>
      <c r="T18" s="2708"/>
      <c r="U18" s="2708"/>
      <c r="V18" s="2708"/>
      <c r="W18" s="2710"/>
      <c r="X18" s="2710"/>
      <c r="Y18" s="2710"/>
      <c r="Z18" s="208"/>
      <c r="AA18" s="208"/>
      <c r="AB18" s="2682"/>
      <c r="AC18" s="2682"/>
    </row>
    <row r="19" spans="1:29" ht="30" customHeight="1">
      <c r="A19" s="200"/>
      <c r="B19" s="196" t="s">
        <v>94</v>
      </c>
      <c r="C19" s="166" t="s">
        <v>92</v>
      </c>
      <c r="D19" s="197">
        <v>49.929309625715518</v>
      </c>
      <c r="E19" s="198">
        <v>46.323485519988324</v>
      </c>
      <c r="F19" s="174">
        <v>-3.6058241057271943</v>
      </c>
      <c r="G19" s="169">
        <v>-7.2218585291034268E-2</v>
      </c>
      <c r="H19" s="173">
        <v>53.012752044914954</v>
      </c>
      <c r="I19" s="199">
        <v>49.852252309880086</v>
      </c>
      <c r="J19" s="174">
        <v>-3.1604997350348683</v>
      </c>
      <c r="K19" s="169">
        <v>-5.9617726171943324E-2</v>
      </c>
      <c r="L19" s="208"/>
      <c r="M19" s="2708"/>
      <c r="N19" s="2708"/>
      <c r="O19" s="2708"/>
      <c r="P19" s="2708"/>
      <c r="Q19" s="2708"/>
      <c r="R19" s="2709"/>
      <c r="S19" s="2708"/>
      <c r="T19" s="2708"/>
      <c r="U19" s="2708"/>
      <c r="V19" s="2708"/>
      <c r="W19" s="2710"/>
      <c r="X19" s="2710"/>
      <c r="Y19" s="2710"/>
      <c r="Z19" s="208"/>
      <c r="AA19" s="208"/>
      <c r="AB19" s="2682"/>
      <c r="AC19" s="2682"/>
    </row>
    <row r="20" spans="1:29" ht="30" customHeight="1">
      <c r="A20" s="2896" t="s">
        <v>84</v>
      </c>
      <c r="B20" s="2897"/>
      <c r="C20" s="158" t="s">
        <v>95</v>
      </c>
      <c r="D20" s="201">
        <v>25057.808000000001</v>
      </c>
      <c r="E20" s="202">
        <v>25387.986000000001</v>
      </c>
      <c r="F20" s="203">
        <v>330.17799999999988</v>
      </c>
      <c r="G20" s="182">
        <v>1.3176651365514488E-2</v>
      </c>
      <c r="H20" s="204">
        <v>25057.808000000001</v>
      </c>
      <c r="I20" s="205">
        <v>25387.986000000001</v>
      </c>
      <c r="J20" s="205">
        <v>330.17799999999988</v>
      </c>
      <c r="K20" s="182">
        <v>1.3176651365514488E-2</v>
      </c>
      <c r="L20" s="208"/>
      <c r="M20" s="2708"/>
      <c r="N20" s="2708"/>
      <c r="O20" s="2708"/>
      <c r="P20" s="2708"/>
      <c r="Q20" s="2708"/>
      <c r="R20" s="2709"/>
      <c r="S20" s="2708"/>
      <c r="T20" s="2708"/>
      <c r="U20" s="2708"/>
      <c r="V20" s="2708"/>
      <c r="W20" s="2710"/>
      <c r="X20" s="2710"/>
      <c r="Y20" s="2710"/>
      <c r="Z20" s="208"/>
      <c r="AA20" s="208"/>
      <c r="AB20" s="2682"/>
      <c r="AC20" s="2682"/>
    </row>
    <row r="21" spans="1:29" ht="20.100000000000001" customHeight="1">
      <c r="B21" s="206"/>
      <c r="C21" s="207"/>
      <c r="D21" s="208"/>
      <c r="E21" s="208"/>
      <c r="F21" s="208"/>
      <c r="G21" s="208"/>
      <c r="H21" s="208"/>
      <c r="I21" s="208"/>
      <c r="J21" s="208"/>
      <c r="K21" s="208"/>
      <c r="L21" s="208"/>
      <c r="M21" s="2708"/>
      <c r="N21" s="2708"/>
      <c r="O21" s="2708"/>
      <c r="P21" s="2708"/>
      <c r="Q21" s="2708"/>
      <c r="R21" s="2709"/>
      <c r="S21" s="2708"/>
      <c r="T21" s="2708"/>
      <c r="U21" s="2708"/>
      <c r="V21" s="2708"/>
      <c r="W21" s="2710"/>
      <c r="X21" s="2710"/>
      <c r="Y21" s="2710"/>
      <c r="Z21" s="208"/>
      <c r="AA21" s="208"/>
      <c r="AB21" s="2682"/>
      <c r="AC21" s="2682"/>
    </row>
    <row r="22" spans="1:29" ht="17.100000000000001" customHeight="1">
      <c r="A22" s="209" t="s">
        <v>96</v>
      </c>
      <c r="L22" s="208"/>
      <c r="M22" s="2711"/>
      <c r="N22" s="2711"/>
      <c r="O22" s="2711"/>
      <c r="P22" s="2711"/>
      <c r="Q22" s="2711"/>
      <c r="R22" s="2711"/>
      <c r="S22" s="2711"/>
      <c r="T22" s="2711"/>
      <c r="U22" s="2711"/>
      <c r="V22" s="2711"/>
      <c r="W22" s="2711"/>
      <c r="X22" s="2711"/>
      <c r="Y22" s="255"/>
      <c r="Z22" s="208"/>
      <c r="AA22" s="208"/>
      <c r="AB22" s="2682"/>
      <c r="AC22" s="2682"/>
    </row>
    <row r="23" spans="1:29" ht="30" customHeight="1">
      <c r="A23" s="2886" t="s">
        <v>97</v>
      </c>
      <c r="B23" s="2887"/>
      <c r="C23" s="210" t="s">
        <v>98</v>
      </c>
      <c r="D23" s="211" t="s">
        <v>99</v>
      </c>
      <c r="E23" s="211" t="s">
        <v>100</v>
      </c>
      <c r="F23" s="211" t="s">
        <v>101</v>
      </c>
      <c r="G23" s="211" t="s">
        <v>102</v>
      </c>
      <c r="H23" s="211" t="s">
        <v>103</v>
      </c>
      <c r="I23" s="212" t="s">
        <v>104</v>
      </c>
      <c r="J23" s="212" t="s">
        <v>105</v>
      </c>
      <c r="K23" s="213" t="s">
        <v>106</v>
      </c>
      <c r="L23" s="208"/>
      <c r="M23" s="206"/>
      <c r="N23" s="206"/>
      <c r="O23" s="2712"/>
      <c r="P23" s="2712"/>
      <c r="Q23" s="2712"/>
      <c r="R23" s="2712"/>
      <c r="S23" s="2712"/>
      <c r="T23" s="2712"/>
      <c r="U23" s="2712"/>
      <c r="V23" s="2712"/>
      <c r="W23" s="2712"/>
      <c r="X23" s="2712"/>
      <c r="Y23" s="2711"/>
      <c r="Z23" s="208"/>
      <c r="AA23" s="208"/>
      <c r="AB23" s="2682"/>
      <c r="AC23" s="2682"/>
    </row>
    <row r="24" spans="1:29" ht="30" customHeight="1">
      <c r="A24" s="214"/>
      <c r="B24" s="215" t="s">
        <v>107</v>
      </c>
      <c r="C24" s="216">
        <v>50.652999999999999</v>
      </c>
      <c r="D24" s="217">
        <v>176.506</v>
      </c>
      <c r="E24" s="217">
        <v>229.869</v>
      </c>
      <c r="F24" s="217">
        <v>314.51299999999998</v>
      </c>
      <c r="G24" s="217">
        <v>270.92877110698635</v>
      </c>
      <c r="H24" s="217">
        <v>247.90785018174563</v>
      </c>
      <c r="I24" s="217">
        <v>316.95100000000002</v>
      </c>
      <c r="J24" s="218">
        <v>222.01175304783902</v>
      </c>
      <c r="K24" s="219">
        <v>224.34445711229611</v>
      </c>
      <c r="L24" s="220"/>
      <c r="M24" s="221"/>
      <c r="N24" s="221"/>
      <c r="O24" s="255"/>
      <c r="P24" s="255"/>
      <c r="Q24" s="255"/>
      <c r="R24" s="255"/>
      <c r="S24" s="255"/>
      <c r="T24" s="255"/>
      <c r="U24" s="255"/>
      <c r="V24" s="2712"/>
      <c r="W24" s="255"/>
      <c r="X24" s="255"/>
      <c r="Y24" s="255"/>
      <c r="Z24" s="208"/>
      <c r="AA24" s="208"/>
      <c r="AB24" s="2682"/>
      <c r="AC24" s="2682"/>
    </row>
    <row r="25" spans="1:29" ht="30" customHeight="1">
      <c r="A25" s="222"/>
      <c r="B25" s="223" t="s">
        <v>115</v>
      </c>
      <c r="C25" s="224">
        <v>46.213000000000001</v>
      </c>
      <c r="D25" s="225">
        <v>160.91999999999999</v>
      </c>
      <c r="E25" s="225">
        <v>189.84</v>
      </c>
      <c r="F25" s="225">
        <v>335.72399999999999</v>
      </c>
      <c r="G25" s="225">
        <v>279.5567410689099</v>
      </c>
      <c r="H25" s="225">
        <v>201.40765968151518</v>
      </c>
      <c r="I25" s="225">
        <v>273.95299999999997</v>
      </c>
      <c r="J25" s="226">
        <v>204.54950559730926</v>
      </c>
      <c r="K25" s="227">
        <v>193.04283792163898</v>
      </c>
      <c r="L25" s="208"/>
      <c r="M25" s="2868"/>
      <c r="N25" s="255"/>
      <c r="O25" s="228"/>
      <c r="P25" s="228"/>
      <c r="Q25" s="228"/>
      <c r="R25" s="228"/>
      <c r="S25" s="228"/>
      <c r="T25" s="228"/>
      <c r="U25" s="228"/>
      <c r="V25" s="2713"/>
      <c r="W25" s="228"/>
      <c r="X25" s="228"/>
      <c r="Y25" s="254"/>
      <c r="Z25" s="208"/>
      <c r="AA25" s="208"/>
      <c r="AB25" s="2682"/>
      <c r="AC25" s="2682"/>
    </row>
    <row r="26" spans="1:29" ht="20.100000000000001" customHeight="1">
      <c r="A26" s="97" t="s">
        <v>1422</v>
      </c>
      <c r="L26" s="208"/>
      <c r="M26" s="2898"/>
      <c r="N26" s="255"/>
      <c r="O26" s="229"/>
      <c r="P26" s="229"/>
      <c r="Q26" s="229"/>
      <c r="R26" s="229"/>
      <c r="S26" s="230"/>
      <c r="T26" s="229"/>
      <c r="U26" s="229"/>
      <c r="V26" s="230"/>
      <c r="W26" s="230"/>
      <c r="X26" s="229"/>
      <c r="Y26" s="254"/>
      <c r="Z26" s="208"/>
      <c r="AA26" s="208"/>
      <c r="AB26" s="2682"/>
      <c r="AC26" s="2682"/>
    </row>
    <row r="27" spans="1:29" ht="20.100000000000001" customHeight="1">
      <c r="A27" s="97" t="s">
        <v>1423</v>
      </c>
      <c r="L27" s="231"/>
      <c r="M27" s="2898"/>
      <c r="N27" s="255"/>
      <c r="O27" s="229"/>
      <c r="P27" s="229"/>
      <c r="Q27" s="229"/>
      <c r="R27" s="229"/>
      <c r="S27" s="230"/>
      <c r="T27" s="229"/>
      <c r="U27" s="229"/>
      <c r="V27" s="230"/>
      <c r="W27" s="230"/>
      <c r="X27" s="229"/>
      <c r="Y27" s="254"/>
      <c r="Z27" s="208"/>
      <c r="AA27" s="208"/>
      <c r="AB27" s="2682"/>
      <c r="AC27" s="2682"/>
    </row>
    <row r="28" spans="1:29">
      <c r="L28" s="232"/>
      <c r="M28" s="233"/>
      <c r="N28" s="233"/>
      <c r="O28" s="2712"/>
      <c r="P28" s="2712"/>
      <c r="Q28" s="2712"/>
      <c r="R28" s="2712"/>
      <c r="S28" s="2712"/>
      <c r="T28" s="2712"/>
      <c r="U28" s="2712"/>
      <c r="V28" s="2711"/>
      <c r="W28" s="2712"/>
      <c r="X28" s="2712"/>
      <c r="Y28" s="2685"/>
      <c r="Z28" s="208"/>
      <c r="AA28" s="208"/>
      <c r="AB28" s="2682"/>
      <c r="AC28" s="2682"/>
    </row>
    <row r="29" spans="1:29">
      <c r="L29" s="234"/>
      <c r="M29" s="2898"/>
      <c r="N29" s="255"/>
      <c r="O29" s="228"/>
      <c r="P29" s="228"/>
      <c r="Q29" s="228"/>
      <c r="R29" s="228"/>
      <c r="S29" s="228"/>
      <c r="T29" s="228"/>
      <c r="U29" s="228"/>
      <c r="V29" s="2713"/>
      <c r="W29" s="228"/>
      <c r="X29" s="228"/>
      <c r="Y29" s="254"/>
      <c r="Z29" s="208"/>
      <c r="AA29" s="208"/>
      <c r="AB29" s="2682"/>
      <c r="AC29" s="2682"/>
    </row>
    <row r="30" spans="1:29">
      <c r="L30" s="234"/>
      <c r="M30" s="2898"/>
      <c r="N30" s="255"/>
      <c r="O30" s="228"/>
      <c r="P30" s="228"/>
      <c r="Q30" s="228"/>
      <c r="R30" s="228"/>
      <c r="S30" s="228"/>
      <c r="T30" s="228"/>
      <c r="U30" s="228"/>
      <c r="V30" s="2713"/>
      <c r="W30" s="228"/>
      <c r="X30" s="228"/>
      <c r="Y30" s="254"/>
      <c r="Z30" s="208"/>
      <c r="AA30" s="208"/>
      <c r="AB30" s="2682"/>
      <c r="AC30" s="2682"/>
    </row>
    <row r="31" spans="1:29">
      <c r="L31" s="234"/>
      <c r="M31" s="2898"/>
      <c r="N31" s="255"/>
      <c r="O31" s="229"/>
      <c r="P31" s="229"/>
      <c r="Q31" s="229"/>
      <c r="R31" s="229"/>
      <c r="S31" s="230"/>
      <c r="T31" s="229"/>
      <c r="U31" s="229"/>
      <c r="V31" s="230"/>
      <c r="W31" s="230"/>
      <c r="X31" s="229"/>
      <c r="Y31" s="254"/>
      <c r="Z31" s="208"/>
      <c r="AA31" s="208"/>
      <c r="AB31" s="2682"/>
      <c r="AC31" s="2682"/>
    </row>
    <row r="32" spans="1:29">
      <c r="L32" s="234"/>
      <c r="M32" s="2898"/>
      <c r="N32" s="255"/>
      <c r="O32" s="229"/>
      <c r="P32" s="229"/>
      <c r="Q32" s="229"/>
      <c r="R32" s="229"/>
      <c r="S32" s="230"/>
      <c r="T32" s="229"/>
      <c r="U32" s="229"/>
      <c r="V32" s="230"/>
      <c r="W32" s="230"/>
      <c r="X32" s="229"/>
      <c r="Y32" s="254"/>
      <c r="Z32" s="208"/>
      <c r="AA32" s="208"/>
      <c r="AB32" s="2682"/>
      <c r="AC32" s="2682"/>
    </row>
    <row r="33" spans="12:29">
      <c r="L33" s="234"/>
      <c r="M33" s="233"/>
      <c r="N33" s="233"/>
      <c r="O33" s="2712"/>
      <c r="P33" s="2712"/>
      <c r="Q33" s="2712"/>
      <c r="R33" s="2712"/>
      <c r="S33" s="2712"/>
      <c r="T33" s="2712"/>
      <c r="U33" s="2712"/>
      <c r="V33" s="2711"/>
      <c r="W33" s="2712"/>
      <c r="X33" s="2712"/>
      <c r="Y33" s="2712"/>
      <c r="Z33" s="208"/>
      <c r="AA33" s="208"/>
      <c r="AB33" s="2682"/>
      <c r="AC33" s="2682"/>
    </row>
    <row r="34" spans="12:29">
      <c r="L34" s="234"/>
      <c r="M34" s="206"/>
      <c r="N34" s="206"/>
      <c r="O34" s="255"/>
      <c r="P34" s="255"/>
      <c r="Q34" s="255"/>
      <c r="R34" s="255"/>
      <c r="S34" s="255"/>
      <c r="T34" s="255"/>
      <c r="U34" s="255"/>
      <c r="V34" s="2712"/>
      <c r="W34" s="255"/>
      <c r="X34" s="255"/>
      <c r="Y34" s="255"/>
      <c r="Z34" s="208"/>
      <c r="AA34" s="208"/>
      <c r="AB34" s="2682"/>
      <c r="AC34" s="2682"/>
    </row>
    <row r="35" spans="12:29">
      <c r="L35" s="234"/>
      <c r="M35" s="255"/>
      <c r="N35" s="255"/>
      <c r="O35" s="235"/>
      <c r="P35" s="235"/>
      <c r="Q35" s="235"/>
      <c r="R35" s="235"/>
      <c r="S35" s="235"/>
      <c r="T35" s="235"/>
      <c r="U35" s="235"/>
      <c r="V35" s="235"/>
      <c r="W35" s="235"/>
      <c r="X35" s="239"/>
      <c r="Y35" s="235"/>
      <c r="Z35" s="208"/>
      <c r="AA35" s="208"/>
      <c r="AB35" s="2682"/>
      <c r="AC35" s="2682"/>
    </row>
    <row r="36" spans="12:29">
      <c r="L36" s="208"/>
      <c r="M36" s="255"/>
      <c r="N36" s="255"/>
      <c r="O36" s="235"/>
      <c r="P36" s="235"/>
      <c r="Q36" s="235"/>
      <c r="R36" s="235"/>
      <c r="S36" s="235"/>
      <c r="T36" s="235"/>
      <c r="U36" s="235"/>
      <c r="V36" s="235"/>
      <c r="W36" s="235"/>
      <c r="X36" s="239"/>
      <c r="Y36" s="235"/>
      <c r="Z36" s="208"/>
      <c r="AA36" s="208"/>
      <c r="AB36" s="2682"/>
      <c r="AC36" s="2682"/>
    </row>
    <row r="37" spans="12:29">
      <c r="L37" s="208"/>
      <c r="M37" s="2899"/>
      <c r="N37" s="255"/>
      <c r="O37" s="237"/>
      <c r="P37" s="237"/>
      <c r="Q37" s="237"/>
      <c r="R37" s="237"/>
      <c r="S37" s="236"/>
      <c r="T37" s="236"/>
      <c r="U37" s="236"/>
      <c r="V37" s="237"/>
      <c r="W37" s="237"/>
      <c r="X37" s="237"/>
      <c r="Y37" s="2711"/>
      <c r="Z37" s="208"/>
      <c r="AA37" s="208"/>
      <c r="AB37" s="2682"/>
      <c r="AC37" s="2682"/>
    </row>
    <row r="38" spans="12:29">
      <c r="L38" s="208"/>
      <c r="M38" s="2899"/>
      <c r="N38" s="255"/>
      <c r="O38" s="237"/>
      <c r="P38" s="237"/>
      <c r="Q38" s="237"/>
      <c r="R38" s="237"/>
      <c r="S38" s="236"/>
      <c r="T38" s="236"/>
      <c r="U38" s="236"/>
      <c r="V38" s="237"/>
      <c r="W38" s="237"/>
      <c r="X38" s="237"/>
      <c r="Y38" s="2711"/>
      <c r="Z38" s="208"/>
      <c r="AA38" s="208"/>
      <c r="AB38" s="2682"/>
      <c r="AC38" s="2682"/>
    </row>
    <row r="39" spans="12:29"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682"/>
      <c r="AC39" s="2682"/>
    </row>
    <row r="40" spans="12:29">
      <c r="L40" s="208"/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8"/>
      <c r="AB40" s="2682"/>
      <c r="AC40" s="2682"/>
    </row>
    <row r="41" spans="12:29"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8"/>
      <c r="AB41" s="2682"/>
      <c r="AC41" s="2682"/>
    </row>
    <row r="42" spans="12:29"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 s="208"/>
      <c r="AB42" s="2682"/>
      <c r="AC42" s="2682"/>
    </row>
  </sheetData>
  <mergeCells count="25">
    <mergeCell ref="M26:M27"/>
    <mergeCell ref="M29:M30"/>
    <mergeCell ref="M31:M32"/>
    <mergeCell ref="M37:M38"/>
    <mergeCell ref="Q16:R17"/>
    <mergeCell ref="S16:S17"/>
    <mergeCell ref="X16:X17"/>
    <mergeCell ref="Y16:Y17"/>
    <mergeCell ref="A20:B20"/>
    <mergeCell ref="A23:B23"/>
    <mergeCell ref="M9:N9"/>
    <mergeCell ref="O9:P9"/>
    <mergeCell ref="A12:B12"/>
    <mergeCell ref="A15:B15"/>
    <mergeCell ref="A16:B16"/>
    <mergeCell ref="M16:M17"/>
    <mergeCell ref="N16:N17"/>
    <mergeCell ref="O16:O17"/>
    <mergeCell ref="P16:P17"/>
    <mergeCell ref="A9:B9"/>
    <mergeCell ref="A5:C6"/>
    <mergeCell ref="D5:G5"/>
    <mergeCell ref="H5:K5"/>
    <mergeCell ref="A7:B7"/>
    <mergeCell ref="A8:B8"/>
  </mergeCells>
  <phoneticPr fontId="2" type="noConversion"/>
  <printOptions horizontalCentered="1"/>
  <pageMargins left="0.78740157480314965" right="0.78740157480314965" top="1.1811023622047245" bottom="0.78740157480314965" header="0" footer="0"/>
  <pageSetup paperSize="9" scale="85" firstPageNumber="10" orientation="portrait" useFirstPageNumber="1" r:id="rId1"/>
  <headerFooter differentOddEven="1"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F14"/>
  <sheetViews>
    <sheetView view="pageBreakPreview" zoomScale="60" zoomScaleNormal="100" workbookViewId="0"/>
  </sheetViews>
  <sheetFormatPr defaultColWidth="10" defaultRowHeight="16.5"/>
  <cols>
    <col min="1" max="2" width="10" style="129"/>
    <col min="3" max="3" width="6" style="129" customWidth="1"/>
    <col min="4" max="4" width="7.125" style="129" customWidth="1"/>
    <col min="5" max="5" width="19" style="129" customWidth="1"/>
    <col min="6" max="6" width="33.875" style="129" customWidth="1"/>
    <col min="7" max="16384" width="10" style="129"/>
  </cols>
  <sheetData>
    <row r="1" spans="3:6" ht="206.25" customHeight="1"/>
    <row r="2" spans="3:6" ht="7.5" customHeight="1">
      <c r="C2" s="257" t="s">
        <v>0</v>
      </c>
      <c r="D2" s="257" t="s">
        <v>0</v>
      </c>
      <c r="E2" s="258" t="s">
        <v>0</v>
      </c>
      <c r="F2" s="259" t="s">
        <v>0</v>
      </c>
    </row>
    <row r="3" spans="3:6" ht="8.25" customHeight="1"/>
    <row r="4" spans="3:6" ht="39">
      <c r="D4" s="260" t="s">
        <v>141</v>
      </c>
    </row>
    <row r="6" spans="3:6" ht="30" customHeight="1">
      <c r="E6" s="261" t="s">
        <v>142</v>
      </c>
    </row>
    <row r="7" spans="3:6" ht="9.9499999999999993" customHeight="1">
      <c r="E7" s="261"/>
    </row>
    <row r="8" spans="3:6" ht="30" customHeight="1">
      <c r="E8" s="261" t="s">
        <v>143</v>
      </c>
    </row>
    <row r="9" spans="3:6" ht="9.9499999999999993" customHeight="1">
      <c r="E9" s="262"/>
    </row>
    <row r="10" spans="3:6" ht="30" customHeight="1">
      <c r="E10" s="261" t="s">
        <v>144</v>
      </c>
    </row>
    <row r="11" spans="3:6" ht="9.9499999999999993" customHeight="1">
      <c r="E11" s="262"/>
    </row>
    <row r="12" spans="3:6" ht="30" customHeight="1">
      <c r="E12" s="261" t="s">
        <v>145</v>
      </c>
    </row>
    <row r="13" spans="3:6" ht="9.9499999999999993" customHeight="1">
      <c r="E13" s="262"/>
    </row>
    <row r="14" spans="3:6" ht="30" customHeight="1">
      <c r="E14" s="261" t="s">
        <v>146</v>
      </c>
    </row>
  </sheetData>
  <phoneticPr fontId="2" type="noConversion"/>
  <printOptions horizontalCentered="1"/>
  <pageMargins left="0.78740157480314965" right="0.78740157480314965" top="1.1811023622047245" bottom="0.78740157480314965" header="0" footer="0"/>
  <pageSetup paperSize="9" scale="85" firstPageNumber="11" orientation="portrait" useFirstPageNumber="1" r:id="rId1"/>
  <headerFooter differentOddEven="1" scaleWithDoc="0" alignWithMargins="0">
    <firstFooter>&amp;R&amp;P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34"/>
  <sheetViews>
    <sheetView showGridLines="0" view="pageBreakPreview" zoomScaleNormal="100" zoomScaleSheetLayoutView="100" workbookViewId="0">
      <pane xSplit="1" ySplit="6" topLeftCell="B7" activePane="bottomRight" state="frozen"/>
      <selection pane="topRight"/>
      <selection pane="bottomLeft"/>
      <selection pane="bottomRight"/>
    </sheetView>
  </sheetViews>
  <sheetFormatPr defaultColWidth="7.875" defaultRowHeight="13.5"/>
  <cols>
    <col min="1" max="1" width="6.5" style="275" customWidth="1"/>
    <col min="2" max="3" width="5.375" style="275" customWidth="1"/>
    <col min="4" max="4" width="6" style="275" customWidth="1"/>
    <col min="5" max="6" width="5.375" style="275" customWidth="1"/>
    <col min="7" max="8" width="6" style="275" customWidth="1"/>
    <col min="9" max="9" width="5.375" style="275" customWidth="1"/>
    <col min="10" max="10" width="6" style="275" customWidth="1"/>
    <col min="11" max="11" width="5.375" style="275" customWidth="1"/>
    <col min="12" max="12" width="4.5" style="275" customWidth="1"/>
    <col min="13" max="13" width="6" style="275" customWidth="1"/>
    <col min="14" max="16" width="5.375" style="275" customWidth="1"/>
    <col min="17" max="17" width="4.875" style="275" customWidth="1"/>
    <col min="18" max="19" width="6" style="275" customWidth="1"/>
    <col min="20" max="20" width="4.875" style="275" customWidth="1"/>
    <col min="21" max="21" width="6" style="275" customWidth="1"/>
    <col min="22" max="23" width="5.375" style="275" customWidth="1"/>
    <col min="24" max="24" width="6" style="275" customWidth="1"/>
    <col min="25" max="26" width="5.375" style="275" customWidth="1"/>
    <col min="27" max="28" width="6" style="275" customWidth="1"/>
    <col min="29" max="29" width="4.875" style="275" customWidth="1"/>
    <col min="30" max="31" width="6" style="275" customWidth="1"/>
    <col min="32" max="32" width="4.875" style="275" customWidth="1"/>
    <col min="33" max="33" width="6.75" style="334" customWidth="1"/>
    <col min="34" max="16384" width="7.875" style="275"/>
  </cols>
  <sheetData>
    <row r="1" spans="1:33" s="266" customFormat="1" ht="20.25">
      <c r="A1" s="263" t="s">
        <v>147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5"/>
      <c r="AE1" s="265"/>
      <c r="AF1" s="265"/>
      <c r="AG1" s="265"/>
    </row>
    <row r="2" spans="1:33" s="269" customFormat="1" ht="17.25">
      <c r="A2" s="267" t="s">
        <v>148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8"/>
      <c r="N2" s="267"/>
      <c r="O2" s="268"/>
      <c r="P2" s="268"/>
      <c r="Q2" s="267"/>
      <c r="R2" s="267"/>
      <c r="S2" s="267"/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5"/>
      <c r="AE2" s="265"/>
      <c r="AF2" s="265"/>
      <c r="AG2" s="265"/>
    </row>
    <row r="3" spans="1:33" s="266" customFormat="1" ht="15" customHeight="1">
      <c r="A3" s="265"/>
      <c r="B3" s="265"/>
      <c r="C3" s="265"/>
      <c r="D3" s="270"/>
      <c r="E3" s="270"/>
      <c r="F3" s="265"/>
      <c r="G3" s="265"/>
      <c r="H3" s="271"/>
      <c r="I3" s="272"/>
      <c r="J3" s="265"/>
      <c r="K3" s="265"/>
      <c r="L3" s="265"/>
      <c r="M3" s="272"/>
      <c r="N3" s="2916"/>
      <c r="O3" s="2916"/>
      <c r="P3" s="12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73"/>
      <c r="AB3" s="273"/>
      <c r="AC3" s="273"/>
      <c r="AD3" s="264"/>
      <c r="AE3" s="273"/>
      <c r="AF3" s="273"/>
      <c r="AG3" s="274" t="s">
        <v>149</v>
      </c>
    </row>
    <row r="4" spans="1:33" ht="20.100000000000001" customHeight="1">
      <c r="A4" s="2917" t="s">
        <v>56</v>
      </c>
      <c r="B4" s="2920" t="s">
        <v>150</v>
      </c>
      <c r="C4" s="2920"/>
      <c r="D4" s="2920"/>
      <c r="E4" s="2920"/>
      <c r="F4" s="2920"/>
      <c r="G4" s="2920"/>
      <c r="H4" s="2920"/>
      <c r="I4" s="2920"/>
      <c r="J4" s="2920"/>
      <c r="K4" s="2920"/>
      <c r="L4" s="2920"/>
      <c r="M4" s="2921"/>
      <c r="N4" s="2922" t="s">
        <v>151</v>
      </c>
      <c r="O4" s="2920"/>
      <c r="P4" s="2920"/>
      <c r="Q4" s="2920"/>
      <c r="R4" s="2920" t="s">
        <v>152</v>
      </c>
      <c r="S4" s="2920"/>
      <c r="T4" s="2920"/>
      <c r="U4" s="2921"/>
      <c r="V4" s="2920" t="s">
        <v>153</v>
      </c>
      <c r="W4" s="2920"/>
      <c r="X4" s="2920"/>
      <c r="Y4" s="2920"/>
      <c r="Z4" s="2920"/>
      <c r="AA4" s="2920"/>
      <c r="AB4" s="2920"/>
      <c r="AC4" s="2920"/>
      <c r="AD4" s="2920"/>
      <c r="AE4" s="2920"/>
      <c r="AF4" s="2920"/>
      <c r="AG4" s="2921"/>
    </row>
    <row r="5" spans="1:33" ht="20.100000000000001" customHeight="1">
      <c r="A5" s="2918"/>
      <c r="B5" s="2911" t="s">
        <v>154</v>
      </c>
      <c r="C5" s="2913" t="s">
        <v>155</v>
      </c>
      <c r="D5" s="2914"/>
      <c r="E5" s="2914"/>
      <c r="F5" s="2914"/>
      <c r="G5" s="2915"/>
      <c r="H5" s="2900" t="s">
        <v>156</v>
      </c>
      <c r="I5" s="2902" t="s">
        <v>157</v>
      </c>
      <c r="J5" s="2902" t="s">
        <v>12</v>
      </c>
      <c r="K5" s="2909" t="s">
        <v>158</v>
      </c>
      <c r="L5" s="2909" t="s">
        <v>159</v>
      </c>
      <c r="M5" s="2907" t="s">
        <v>160</v>
      </c>
      <c r="N5" s="2911" t="s">
        <v>161</v>
      </c>
      <c r="O5" s="2904" t="s">
        <v>162</v>
      </c>
      <c r="P5" s="2905"/>
      <c r="Q5" s="2906"/>
      <c r="R5" s="2900" t="s">
        <v>163</v>
      </c>
      <c r="S5" s="2909" t="s">
        <v>158</v>
      </c>
      <c r="T5" s="2909" t="s">
        <v>159</v>
      </c>
      <c r="U5" s="2907" t="s">
        <v>160</v>
      </c>
      <c r="V5" s="2911" t="s">
        <v>154</v>
      </c>
      <c r="W5" s="2913" t="s">
        <v>164</v>
      </c>
      <c r="X5" s="2914"/>
      <c r="Y5" s="2914"/>
      <c r="Z5" s="2914"/>
      <c r="AA5" s="2915"/>
      <c r="AB5" s="2902" t="s">
        <v>163</v>
      </c>
      <c r="AC5" s="2902" t="s">
        <v>157</v>
      </c>
      <c r="AD5" s="2900" t="s">
        <v>12</v>
      </c>
      <c r="AE5" s="2909" t="s">
        <v>158</v>
      </c>
      <c r="AF5" s="2909" t="s">
        <v>159</v>
      </c>
      <c r="AG5" s="2907" t="s">
        <v>160</v>
      </c>
    </row>
    <row r="6" spans="1:33" ht="20.100000000000001" customHeight="1">
      <c r="A6" s="2919"/>
      <c r="B6" s="2912"/>
      <c r="C6" s="276" t="s">
        <v>109</v>
      </c>
      <c r="D6" s="276" t="s">
        <v>108</v>
      </c>
      <c r="E6" s="276" t="s">
        <v>165</v>
      </c>
      <c r="F6" s="276" t="s">
        <v>166</v>
      </c>
      <c r="G6" s="276" t="s">
        <v>167</v>
      </c>
      <c r="H6" s="2901"/>
      <c r="I6" s="2903"/>
      <c r="J6" s="2903"/>
      <c r="K6" s="2901"/>
      <c r="L6" s="2910"/>
      <c r="M6" s="2908"/>
      <c r="N6" s="2912"/>
      <c r="O6" s="276" t="s">
        <v>108</v>
      </c>
      <c r="P6" s="276" t="s">
        <v>165</v>
      </c>
      <c r="Q6" s="276" t="s">
        <v>166</v>
      </c>
      <c r="R6" s="2901"/>
      <c r="S6" s="2901"/>
      <c r="T6" s="2910"/>
      <c r="U6" s="2908"/>
      <c r="V6" s="2912"/>
      <c r="W6" s="276" t="s">
        <v>109</v>
      </c>
      <c r="X6" s="276" t="s">
        <v>108</v>
      </c>
      <c r="Y6" s="276" t="s">
        <v>165</v>
      </c>
      <c r="Z6" s="276" t="s">
        <v>168</v>
      </c>
      <c r="AA6" s="276" t="s">
        <v>160</v>
      </c>
      <c r="AB6" s="2903"/>
      <c r="AC6" s="2903"/>
      <c r="AD6" s="2901"/>
      <c r="AE6" s="2901"/>
      <c r="AF6" s="2910"/>
      <c r="AG6" s="2908"/>
    </row>
    <row r="7" spans="1:33" ht="24.95" customHeight="1">
      <c r="A7" s="277">
        <v>2012</v>
      </c>
      <c r="B7" s="278">
        <v>5330.7969999999996</v>
      </c>
      <c r="C7" s="279">
        <v>1125</v>
      </c>
      <c r="D7" s="279">
        <v>23408.6</v>
      </c>
      <c r="E7" s="279">
        <v>3950</v>
      </c>
      <c r="F7" s="279">
        <v>887.5</v>
      </c>
      <c r="G7" s="279">
        <v>29371.1</v>
      </c>
      <c r="H7" s="279">
        <v>12935.911</v>
      </c>
      <c r="I7" s="279">
        <v>367.34</v>
      </c>
      <c r="J7" s="279">
        <v>20715.683000000001</v>
      </c>
      <c r="K7" s="279">
        <v>127.277</v>
      </c>
      <c r="L7" s="280" t="s">
        <v>169</v>
      </c>
      <c r="M7" s="281">
        <v>68848.107999999993</v>
      </c>
      <c r="N7" s="278">
        <v>1115.2329999999999</v>
      </c>
      <c r="O7" s="279" t="s">
        <v>169</v>
      </c>
      <c r="P7" s="282">
        <v>2768.0120000000002</v>
      </c>
      <c r="Q7" s="279" t="s">
        <v>169</v>
      </c>
      <c r="R7" s="279">
        <v>6863.45</v>
      </c>
      <c r="S7" s="279">
        <v>2210.7730000000001</v>
      </c>
      <c r="T7" s="283" t="s">
        <v>169</v>
      </c>
      <c r="U7" s="281">
        <v>12957.468000000001</v>
      </c>
      <c r="V7" s="282">
        <v>6446.03</v>
      </c>
      <c r="W7" s="279">
        <v>1125</v>
      </c>
      <c r="X7" s="279">
        <v>23408.6</v>
      </c>
      <c r="Y7" s="279">
        <v>6718.0119999999997</v>
      </c>
      <c r="Z7" s="279">
        <v>887.5</v>
      </c>
      <c r="AA7" s="279">
        <v>32139.112000000001</v>
      </c>
      <c r="AB7" s="279">
        <v>19799.361000000001</v>
      </c>
      <c r="AC7" s="279">
        <v>367.34</v>
      </c>
      <c r="AD7" s="279">
        <v>20715.683000000001</v>
      </c>
      <c r="AE7" s="279">
        <v>2338.0500000000002</v>
      </c>
      <c r="AF7" s="283" t="s">
        <v>169</v>
      </c>
      <c r="AG7" s="281">
        <v>81805.576000000001</v>
      </c>
    </row>
    <row r="8" spans="1:33" ht="24.95" customHeight="1">
      <c r="A8" s="277">
        <v>2013</v>
      </c>
      <c r="B8" s="282">
        <v>5334.2969999999996</v>
      </c>
      <c r="C8" s="282">
        <v>1125</v>
      </c>
      <c r="D8" s="282">
        <v>23408.6</v>
      </c>
      <c r="E8" s="282">
        <v>3950</v>
      </c>
      <c r="F8" s="282">
        <v>887.5</v>
      </c>
      <c r="G8" s="282">
        <v>29371.1</v>
      </c>
      <c r="H8" s="282">
        <v>14886.352000000001</v>
      </c>
      <c r="I8" s="282">
        <v>329.69</v>
      </c>
      <c r="J8" s="282">
        <v>20715.683000000001</v>
      </c>
      <c r="K8" s="282">
        <v>208.172</v>
      </c>
      <c r="L8" s="280" t="s">
        <v>169</v>
      </c>
      <c r="M8" s="281">
        <v>70845.293999999994</v>
      </c>
      <c r="N8" s="282">
        <v>1120.165</v>
      </c>
      <c r="O8" s="279" t="s">
        <v>169</v>
      </c>
      <c r="P8" s="282">
        <v>3106.0680000000002</v>
      </c>
      <c r="Q8" s="279" t="s">
        <v>169</v>
      </c>
      <c r="R8" s="279">
        <v>8586.8799999999992</v>
      </c>
      <c r="S8" s="282">
        <v>3310.53</v>
      </c>
      <c r="T8" s="284" t="s">
        <v>169</v>
      </c>
      <c r="U8" s="281">
        <v>16123.643</v>
      </c>
      <c r="V8" s="278">
        <v>6454.4620000000004</v>
      </c>
      <c r="W8" s="282">
        <v>1125</v>
      </c>
      <c r="X8" s="282">
        <v>23408.6</v>
      </c>
      <c r="Y8" s="282">
        <v>7056.0680000000002</v>
      </c>
      <c r="Z8" s="282">
        <v>887.5</v>
      </c>
      <c r="AA8" s="282">
        <v>32477.168000000001</v>
      </c>
      <c r="AB8" s="282">
        <v>23473.232</v>
      </c>
      <c r="AC8" s="282">
        <v>329.69</v>
      </c>
      <c r="AD8" s="282">
        <v>20715.683000000001</v>
      </c>
      <c r="AE8" s="282">
        <v>3518.7020000000002</v>
      </c>
      <c r="AF8" s="283" t="s">
        <v>169</v>
      </c>
      <c r="AG8" s="281">
        <v>86968.937000000005</v>
      </c>
    </row>
    <row r="9" spans="1:33" ht="24.95" customHeight="1">
      <c r="A9" s="277">
        <v>2014</v>
      </c>
      <c r="B9" s="282">
        <v>5343.4970000000003</v>
      </c>
      <c r="C9" s="279">
        <v>1125</v>
      </c>
      <c r="D9" s="279">
        <v>25148.6</v>
      </c>
      <c r="E9" s="279">
        <v>2950</v>
      </c>
      <c r="F9" s="279">
        <v>387.5</v>
      </c>
      <c r="G9" s="279">
        <v>29611.1</v>
      </c>
      <c r="H9" s="279">
        <v>16073.752</v>
      </c>
      <c r="I9" s="279">
        <v>329.69</v>
      </c>
      <c r="J9" s="279">
        <v>20715.683000000001</v>
      </c>
      <c r="K9" s="279">
        <v>231.482</v>
      </c>
      <c r="L9" s="280" t="s">
        <v>169</v>
      </c>
      <c r="M9" s="281">
        <v>72305.203999999998</v>
      </c>
      <c r="N9" s="278">
        <v>1124.4390000000001</v>
      </c>
      <c r="O9" s="279" t="s">
        <v>169</v>
      </c>
      <c r="P9" s="282">
        <v>3791.0680000000002</v>
      </c>
      <c r="Q9" s="279" t="s">
        <v>169</v>
      </c>
      <c r="R9" s="279">
        <v>11752.58</v>
      </c>
      <c r="S9" s="279">
        <v>4242.4629999999997</v>
      </c>
      <c r="T9" s="283" t="s">
        <v>169</v>
      </c>
      <c r="U9" s="281">
        <v>20910.55</v>
      </c>
      <c r="V9" s="282">
        <v>6467.9359999999997</v>
      </c>
      <c r="W9" s="279">
        <v>1125</v>
      </c>
      <c r="X9" s="279">
        <v>25148.6</v>
      </c>
      <c r="Y9" s="279">
        <v>6741.0680000000002</v>
      </c>
      <c r="Z9" s="279">
        <v>387.5</v>
      </c>
      <c r="AA9" s="279">
        <v>33402.167999999998</v>
      </c>
      <c r="AB9" s="279">
        <v>27826.331999999999</v>
      </c>
      <c r="AC9" s="279">
        <v>329.69</v>
      </c>
      <c r="AD9" s="279">
        <v>20715.683000000001</v>
      </c>
      <c r="AE9" s="279">
        <v>4473.9459999999999</v>
      </c>
      <c r="AF9" s="283" t="s">
        <v>169</v>
      </c>
      <c r="AG9" s="281">
        <v>93215.755000000005</v>
      </c>
    </row>
    <row r="10" spans="1:33" ht="24.95" customHeight="1">
      <c r="A10" s="277">
        <v>2015</v>
      </c>
      <c r="B10" s="282">
        <v>5344.7269999999999</v>
      </c>
      <c r="C10" s="279">
        <v>1125</v>
      </c>
      <c r="D10" s="279">
        <v>25148.6</v>
      </c>
      <c r="E10" s="279">
        <v>2950</v>
      </c>
      <c r="F10" s="279">
        <v>387.5</v>
      </c>
      <c r="G10" s="279">
        <v>29611.1</v>
      </c>
      <c r="H10" s="279">
        <v>16018.352000000001</v>
      </c>
      <c r="I10" s="279">
        <v>329.69</v>
      </c>
      <c r="J10" s="279">
        <v>21715.683000000001</v>
      </c>
      <c r="K10" s="279">
        <v>262.55900000000003</v>
      </c>
      <c r="L10" s="280" t="s">
        <v>169</v>
      </c>
      <c r="M10" s="281">
        <v>73282.111000000004</v>
      </c>
      <c r="N10" s="278">
        <v>1125.982</v>
      </c>
      <c r="O10" s="279" t="s">
        <v>169</v>
      </c>
      <c r="P10" s="282">
        <v>4829.5789999999997</v>
      </c>
      <c r="Q10" s="279" t="s">
        <v>169</v>
      </c>
      <c r="R10" s="279">
        <v>13024.28</v>
      </c>
      <c r="S10" s="279">
        <v>5386.808</v>
      </c>
      <c r="T10" s="283" t="s">
        <v>169</v>
      </c>
      <c r="U10" s="281">
        <v>24366.649000000001</v>
      </c>
      <c r="V10" s="282">
        <v>6470.7089999999998</v>
      </c>
      <c r="W10" s="279">
        <v>1125</v>
      </c>
      <c r="X10" s="279">
        <v>25148.6</v>
      </c>
      <c r="Y10" s="279">
        <v>7779.5789999999997</v>
      </c>
      <c r="Z10" s="279">
        <v>387.5</v>
      </c>
      <c r="AA10" s="279">
        <v>34440.678999999996</v>
      </c>
      <c r="AB10" s="279">
        <v>29042.632000000001</v>
      </c>
      <c r="AC10" s="279">
        <v>329.69</v>
      </c>
      <c r="AD10" s="279">
        <v>21715.683000000001</v>
      </c>
      <c r="AE10" s="279">
        <v>5649.3670000000002</v>
      </c>
      <c r="AF10" s="283" t="s">
        <v>169</v>
      </c>
      <c r="AG10" s="281">
        <v>97648.76</v>
      </c>
    </row>
    <row r="11" spans="1:33" ht="24.95" customHeight="1">
      <c r="A11" s="277">
        <v>2016</v>
      </c>
      <c r="B11" s="282">
        <v>5349.7269999999999</v>
      </c>
      <c r="C11" s="279">
        <v>1125</v>
      </c>
      <c r="D11" s="279">
        <v>29420.799999999999</v>
      </c>
      <c r="E11" s="279">
        <v>2950</v>
      </c>
      <c r="F11" s="279">
        <v>250</v>
      </c>
      <c r="G11" s="279">
        <v>33745.800000000003</v>
      </c>
      <c r="H11" s="279">
        <v>16018.352000000001</v>
      </c>
      <c r="I11" s="279">
        <v>329.44</v>
      </c>
      <c r="J11" s="279">
        <v>23115.683000000001</v>
      </c>
      <c r="K11" s="279">
        <v>657.54200000000003</v>
      </c>
      <c r="L11" s="280" t="s">
        <v>169</v>
      </c>
      <c r="M11" s="281">
        <v>79216.543999999994</v>
      </c>
      <c r="N11" s="278">
        <v>1135.4839999999999</v>
      </c>
      <c r="O11" s="279">
        <v>1489.2239999999999</v>
      </c>
      <c r="P11" s="282">
        <v>278.7</v>
      </c>
      <c r="Q11" s="279">
        <v>241.81</v>
      </c>
      <c r="R11" s="279">
        <v>16684.249</v>
      </c>
      <c r="S11" s="279">
        <v>6819.5460000000003</v>
      </c>
      <c r="T11" s="283" t="s">
        <v>169</v>
      </c>
      <c r="U11" s="281">
        <v>26649.012999999999</v>
      </c>
      <c r="V11" s="282">
        <v>6485.2110000000002</v>
      </c>
      <c r="W11" s="279">
        <v>1125</v>
      </c>
      <c r="X11" s="279">
        <v>30910.024000000001</v>
      </c>
      <c r="Y11" s="279">
        <v>3228.7</v>
      </c>
      <c r="Z11" s="279">
        <v>491.81</v>
      </c>
      <c r="AA11" s="279">
        <v>35755.534</v>
      </c>
      <c r="AB11" s="279">
        <v>32702.600999999999</v>
      </c>
      <c r="AC11" s="279">
        <v>329.44</v>
      </c>
      <c r="AD11" s="279">
        <v>23115.683000000001</v>
      </c>
      <c r="AE11" s="279">
        <v>7477.0879999999997</v>
      </c>
      <c r="AF11" s="283" t="s">
        <v>169</v>
      </c>
      <c r="AG11" s="281">
        <v>105865.557</v>
      </c>
    </row>
    <row r="12" spans="1:33" ht="24.95" customHeight="1">
      <c r="A12" s="277">
        <v>2017</v>
      </c>
      <c r="B12" s="285">
        <v>5351.4769999999999</v>
      </c>
      <c r="C12" s="286">
        <v>600</v>
      </c>
      <c r="D12" s="286">
        <v>33524.578000000001</v>
      </c>
      <c r="E12" s="286">
        <v>2950</v>
      </c>
      <c r="F12" s="287" t="s">
        <v>169</v>
      </c>
      <c r="G12" s="286">
        <v>37074.578000000001</v>
      </c>
      <c r="H12" s="286">
        <v>16018.352000000001</v>
      </c>
      <c r="I12" s="286">
        <v>339.47</v>
      </c>
      <c r="J12" s="286">
        <v>22528.683000000001</v>
      </c>
      <c r="K12" s="286">
        <v>819.93</v>
      </c>
      <c r="L12" s="280" t="s">
        <v>169</v>
      </c>
      <c r="M12" s="288">
        <v>82132.490000000005</v>
      </c>
      <c r="N12" s="285">
        <v>1137.979</v>
      </c>
      <c r="O12" s="279">
        <v>2584.8240000000001</v>
      </c>
      <c r="P12" s="289">
        <v>278.7</v>
      </c>
      <c r="Q12" s="279">
        <v>196.3</v>
      </c>
      <c r="R12" s="286">
        <v>22210.355</v>
      </c>
      <c r="S12" s="286">
        <v>8366.9920000000002</v>
      </c>
      <c r="T12" s="283" t="s">
        <v>169</v>
      </c>
      <c r="U12" s="290">
        <v>34775.15</v>
      </c>
      <c r="V12" s="285">
        <v>6489.4560000000001</v>
      </c>
      <c r="W12" s="286">
        <v>600</v>
      </c>
      <c r="X12" s="286">
        <v>36109.402000000002</v>
      </c>
      <c r="Y12" s="286">
        <v>3228.7</v>
      </c>
      <c r="Z12" s="286">
        <v>196.3</v>
      </c>
      <c r="AA12" s="286">
        <v>40134.402000000002</v>
      </c>
      <c r="AB12" s="286">
        <v>38228.707000000002</v>
      </c>
      <c r="AC12" s="286">
        <v>339.47</v>
      </c>
      <c r="AD12" s="286">
        <v>22528.683000000001</v>
      </c>
      <c r="AE12" s="286">
        <v>9186.9230000000007</v>
      </c>
      <c r="AF12" s="283" t="s">
        <v>169</v>
      </c>
      <c r="AG12" s="288">
        <v>116907.641</v>
      </c>
    </row>
    <row r="13" spans="1:33" ht="24.95" customHeight="1">
      <c r="A13" s="277">
        <v>2018</v>
      </c>
      <c r="B13" s="285">
        <v>5351.6319999999996</v>
      </c>
      <c r="C13" s="286">
        <v>600</v>
      </c>
      <c r="D13" s="286">
        <v>33617.612999999998</v>
      </c>
      <c r="E13" s="286">
        <v>2950</v>
      </c>
      <c r="F13" s="287" t="s">
        <v>169</v>
      </c>
      <c r="G13" s="286">
        <v>37167.612999999998</v>
      </c>
      <c r="H13" s="286">
        <v>15725.798000000001</v>
      </c>
      <c r="I13" s="286">
        <v>339.47</v>
      </c>
      <c r="J13" s="286">
        <v>21850</v>
      </c>
      <c r="K13" s="286">
        <v>927.91200000000003</v>
      </c>
      <c r="L13" s="280" t="s">
        <v>169</v>
      </c>
      <c r="M13" s="288">
        <v>81362.425000000003</v>
      </c>
      <c r="N13" s="285">
        <v>1138.778</v>
      </c>
      <c r="O13" s="279">
        <v>2752.7240000000002</v>
      </c>
      <c r="P13" s="289">
        <v>259.3</v>
      </c>
      <c r="Q13" s="279">
        <v>196.3</v>
      </c>
      <c r="R13" s="286">
        <v>22687.235000000001</v>
      </c>
      <c r="S13" s="286">
        <v>10694.897000000001</v>
      </c>
      <c r="T13" s="283" t="s">
        <v>169</v>
      </c>
      <c r="U13" s="290">
        <v>37729.233999999997</v>
      </c>
      <c r="V13" s="285">
        <v>6490.41</v>
      </c>
      <c r="W13" s="286">
        <v>600</v>
      </c>
      <c r="X13" s="286">
        <v>36370.337</v>
      </c>
      <c r="Y13" s="286">
        <v>3209.3</v>
      </c>
      <c r="Z13" s="286">
        <v>196.3</v>
      </c>
      <c r="AA13" s="286">
        <v>40375.936999999998</v>
      </c>
      <c r="AB13" s="286">
        <v>38413.033000000003</v>
      </c>
      <c r="AC13" s="286">
        <v>339.47</v>
      </c>
      <c r="AD13" s="286">
        <v>21850</v>
      </c>
      <c r="AE13" s="286">
        <v>11622.808999999999</v>
      </c>
      <c r="AF13" s="283" t="s">
        <v>169</v>
      </c>
      <c r="AG13" s="288">
        <v>119091.66</v>
      </c>
    </row>
    <row r="14" spans="1:33" ht="24.95" customHeight="1">
      <c r="A14" s="291">
        <v>2019</v>
      </c>
      <c r="B14" s="292">
        <v>5351.6570000000002</v>
      </c>
      <c r="C14" s="293">
        <v>600</v>
      </c>
      <c r="D14" s="293">
        <v>33710.658000000003</v>
      </c>
      <c r="E14" s="293">
        <v>2600</v>
      </c>
      <c r="F14" s="280" t="s">
        <v>169</v>
      </c>
      <c r="G14" s="293">
        <v>36910.658000000003</v>
      </c>
      <c r="H14" s="293">
        <v>16484.788</v>
      </c>
      <c r="I14" s="293">
        <v>340.61700000000002</v>
      </c>
      <c r="J14" s="293">
        <v>23250</v>
      </c>
      <c r="K14" s="293">
        <v>1334.6210000000001</v>
      </c>
      <c r="L14" s="280" t="s">
        <v>169</v>
      </c>
      <c r="M14" s="294">
        <v>83672.341</v>
      </c>
      <c r="N14" s="292">
        <v>1156.4459999999999</v>
      </c>
      <c r="O14" s="293">
        <v>2692.7240000000002</v>
      </c>
      <c r="P14" s="295">
        <v>259.3</v>
      </c>
      <c r="Q14" s="293">
        <v>196.3</v>
      </c>
      <c r="R14" s="293">
        <v>23533.834999999999</v>
      </c>
      <c r="S14" s="293">
        <v>12914.932000000001</v>
      </c>
      <c r="T14" s="283">
        <v>911.79</v>
      </c>
      <c r="U14" s="294">
        <v>41665.326999999997</v>
      </c>
      <c r="V14" s="292">
        <v>6508.1030000000001</v>
      </c>
      <c r="W14" s="293">
        <v>600</v>
      </c>
      <c r="X14" s="293">
        <v>36403.381999999998</v>
      </c>
      <c r="Y14" s="293">
        <v>2859.3</v>
      </c>
      <c r="Z14" s="293">
        <v>196.3</v>
      </c>
      <c r="AA14" s="293">
        <v>40058.982000000004</v>
      </c>
      <c r="AB14" s="293">
        <v>40018.623</v>
      </c>
      <c r="AC14" s="293">
        <v>340.61700000000002</v>
      </c>
      <c r="AD14" s="293">
        <v>23250</v>
      </c>
      <c r="AE14" s="293">
        <v>14249.553</v>
      </c>
      <c r="AF14" s="283">
        <v>911.79</v>
      </c>
      <c r="AG14" s="294">
        <v>125337.66899999999</v>
      </c>
    </row>
    <row r="15" spans="1:33" ht="24.95" customHeight="1">
      <c r="A15" s="291">
        <v>2020</v>
      </c>
      <c r="B15" s="292">
        <v>5351.8069999999998</v>
      </c>
      <c r="C15" s="293">
        <v>400</v>
      </c>
      <c r="D15" s="293">
        <v>33760.658000000003</v>
      </c>
      <c r="E15" s="293">
        <v>1200</v>
      </c>
      <c r="F15" s="279">
        <v>1400</v>
      </c>
      <c r="G15" s="293">
        <v>36760.658000000003</v>
      </c>
      <c r="H15" s="293">
        <v>16651.677</v>
      </c>
      <c r="I15" s="293">
        <v>175.68</v>
      </c>
      <c r="J15" s="293">
        <v>23250</v>
      </c>
      <c r="K15" s="293">
        <v>1653.874</v>
      </c>
      <c r="L15" s="280">
        <v>10</v>
      </c>
      <c r="M15" s="294">
        <v>83853.695999999996</v>
      </c>
      <c r="N15" s="292">
        <v>1153.961</v>
      </c>
      <c r="O15" s="293">
        <v>2692.7240000000002</v>
      </c>
      <c r="P15" s="295">
        <v>259.3</v>
      </c>
      <c r="Q15" s="293">
        <v>196.3</v>
      </c>
      <c r="R15" s="293">
        <v>23533.834999999999</v>
      </c>
      <c r="S15" s="293">
        <v>17085.253000000001</v>
      </c>
      <c r="T15" s="283">
        <v>416.20400000000001</v>
      </c>
      <c r="U15" s="296">
        <v>45337.578000000001</v>
      </c>
      <c r="V15" s="292">
        <v>6505.768</v>
      </c>
      <c r="W15" s="293">
        <v>400</v>
      </c>
      <c r="X15" s="293">
        <v>36453.381999999998</v>
      </c>
      <c r="Y15" s="293">
        <v>1459.3</v>
      </c>
      <c r="Z15" s="293">
        <v>1596.3</v>
      </c>
      <c r="AA15" s="293">
        <v>39908.982000000004</v>
      </c>
      <c r="AB15" s="293">
        <v>40185.512000000002</v>
      </c>
      <c r="AC15" s="293">
        <v>175.68</v>
      </c>
      <c r="AD15" s="293">
        <v>23250</v>
      </c>
      <c r="AE15" s="293">
        <v>18739.127</v>
      </c>
      <c r="AF15" s="283">
        <v>426.20400000000001</v>
      </c>
      <c r="AG15" s="294">
        <v>129191.273</v>
      </c>
    </row>
    <row r="16" spans="1:33" ht="24.95" customHeight="1">
      <c r="A16" s="297">
        <v>2021</v>
      </c>
      <c r="B16" s="292">
        <v>5358.5929999999998</v>
      </c>
      <c r="C16" s="293">
        <v>400</v>
      </c>
      <c r="D16" s="293">
        <v>32158.657999999999</v>
      </c>
      <c r="E16" s="293">
        <v>1200</v>
      </c>
      <c r="F16" s="279">
        <v>1400</v>
      </c>
      <c r="G16" s="293">
        <v>35158.658000000003</v>
      </c>
      <c r="H16" s="293">
        <v>16651.677</v>
      </c>
      <c r="I16" s="293">
        <v>176.81</v>
      </c>
      <c r="J16" s="293">
        <v>23250</v>
      </c>
      <c r="K16" s="293">
        <v>1853.539</v>
      </c>
      <c r="L16" s="280">
        <v>10</v>
      </c>
      <c r="M16" s="294">
        <v>82459.277000000002</v>
      </c>
      <c r="N16" s="292">
        <v>1182.742</v>
      </c>
      <c r="O16" s="293">
        <v>4779.2240000000002</v>
      </c>
      <c r="P16" s="295">
        <v>171.3</v>
      </c>
      <c r="Q16" s="293">
        <v>196.3</v>
      </c>
      <c r="R16" s="293">
        <v>23565.525000000001</v>
      </c>
      <c r="S16" s="293">
        <v>21160.623</v>
      </c>
      <c r="T16" s="279">
        <v>504.78399999999999</v>
      </c>
      <c r="U16" s="296">
        <v>51560.498</v>
      </c>
      <c r="V16" s="292">
        <v>6541.335</v>
      </c>
      <c r="W16" s="293">
        <v>400</v>
      </c>
      <c r="X16" s="293">
        <v>36937.881999999998</v>
      </c>
      <c r="Y16" s="293">
        <v>1371.3</v>
      </c>
      <c r="Z16" s="293">
        <v>1596.3</v>
      </c>
      <c r="AA16" s="293">
        <v>40305.482000000004</v>
      </c>
      <c r="AB16" s="293">
        <v>40217.201999999997</v>
      </c>
      <c r="AC16" s="293">
        <v>176.81</v>
      </c>
      <c r="AD16" s="293">
        <v>23250</v>
      </c>
      <c r="AE16" s="293">
        <v>23014.162</v>
      </c>
      <c r="AF16" s="279">
        <v>514.78399999999999</v>
      </c>
      <c r="AG16" s="294">
        <v>134019.77499999999</v>
      </c>
    </row>
    <row r="17" spans="1:33" ht="24.95" customHeight="1">
      <c r="A17" s="298">
        <v>2022</v>
      </c>
      <c r="B17" s="299">
        <v>5351.0950000000003</v>
      </c>
      <c r="C17" s="300">
        <v>400</v>
      </c>
      <c r="D17" s="300">
        <v>32158.657999999999</v>
      </c>
      <c r="E17" s="301" t="s">
        <v>169</v>
      </c>
      <c r="F17" s="302">
        <v>1400</v>
      </c>
      <c r="G17" s="300">
        <v>33958.658000000003</v>
      </c>
      <c r="H17" s="300">
        <v>16651.677</v>
      </c>
      <c r="I17" s="300">
        <v>136.81</v>
      </c>
      <c r="J17" s="300">
        <v>24650</v>
      </c>
      <c r="K17" s="300">
        <v>1965.0450000000001</v>
      </c>
      <c r="L17" s="303">
        <v>10</v>
      </c>
      <c r="M17" s="304">
        <v>82723.285000000003</v>
      </c>
      <c r="N17" s="299">
        <v>1162.028</v>
      </c>
      <c r="O17" s="300">
        <v>5569.2240000000002</v>
      </c>
      <c r="P17" s="305">
        <v>171.3</v>
      </c>
      <c r="Q17" s="300">
        <v>196.3</v>
      </c>
      <c r="R17" s="300">
        <v>23565.525000000001</v>
      </c>
      <c r="S17" s="300">
        <v>24360.498</v>
      </c>
      <c r="T17" s="302">
        <v>446.59500000000003</v>
      </c>
      <c r="U17" s="303">
        <v>55471.47</v>
      </c>
      <c r="V17" s="299">
        <v>6513.1229999999996</v>
      </c>
      <c r="W17" s="300">
        <v>400</v>
      </c>
      <c r="X17" s="300">
        <v>37727.881999999998</v>
      </c>
      <c r="Y17" s="300">
        <v>171.3</v>
      </c>
      <c r="Z17" s="300">
        <v>1596.3</v>
      </c>
      <c r="AA17" s="300">
        <v>39895.482000000004</v>
      </c>
      <c r="AB17" s="300">
        <v>40217.201999999997</v>
      </c>
      <c r="AC17" s="300">
        <v>136.81</v>
      </c>
      <c r="AD17" s="300">
        <v>24650</v>
      </c>
      <c r="AE17" s="300">
        <v>26325.542000000001</v>
      </c>
      <c r="AF17" s="302">
        <v>456.59500000000003</v>
      </c>
      <c r="AG17" s="304">
        <v>138194.755</v>
      </c>
    </row>
    <row r="18" spans="1:33" ht="24.95" customHeight="1">
      <c r="A18" s="306">
        <v>2022.03</v>
      </c>
      <c r="B18" s="307">
        <v>5359.2929999999997</v>
      </c>
      <c r="C18" s="308">
        <v>400</v>
      </c>
      <c r="D18" s="308">
        <v>32158.657999999999</v>
      </c>
      <c r="E18" s="308">
        <v>0</v>
      </c>
      <c r="F18" s="309">
        <v>1400</v>
      </c>
      <c r="G18" s="308">
        <v>33958.658000000003</v>
      </c>
      <c r="H18" s="308">
        <v>16651.677</v>
      </c>
      <c r="I18" s="308">
        <v>176.81</v>
      </c>
      <c r="J18" s="308">
        <v>23250</v>
      </c>
      <c r="K18" s="308">
        <v>1864.3630000000001</v>
      </c>
      <c r="L18" s="310">
        <v>10</v>
      </c>
      <c r="M18" s="311">
        <v>81270.801000000007</v>
      </c>
      <c r="N18" s="307">
        <v>1161.4549999999999</v>
      </c>
      <c r="O18" s="308">
        <v>4779.2240000000002</v>
      </c>
      <c r="P18" s="312">
        <v>171.3</v>
      </c>
      <c r="Q18" s="308">
        <v>196.3</v>
      </c>
      <c r="R18" s="308">
        <v>23565.525000000001</v>
      </c>
      <c r="S18" s="308">
        <v>22029.14</v>
      </c>
      <c r="T18" s="309">
        <v>507.60199999999998</v>
      </c>
      <c r="U18" s="310">
        <v>52410.546000000002</v>
      </c>
      <c r="V18" s="307">
        <v>6520.7479999999996</v>
      </c>
      <c r="W18" s="308">
        <v>400</v>
      </c>
      <c r="X18" s="308">
        <v>36937.881999999998</v>
      </c>
      <c r="Y18" s="308">
        <v>171.3</v>
      </c>
      <c r="Z18" s="308">
        <v>1596.3</v>
      </c>
      <c r="AA18" s="308">
        <v>39105.482000000004</v>
      </c>
      <c r="AB18" s="308">
        <v>40217.201999999997</v>
      </c>
      <c r="AC18" s="308">
        <v>176.81</v>
      </c>
      <c r="AD18" s="308">
        <v>23250</v>
      </c>
      <c r="AE18" s="308">
        <v>23893.502</v>
      </c>
      <c r="AF18" s="309">
        <v>517.60199999999998</v>
      </c>
      <c r="AG18" s="311">
        <v>133681.34700000001</v>
      </c>
    </row>
    <row r="19" spans="1:33" ht="24.95" customHeight="1">
      <c r="A19" s="313">
        <v>2022.04</v>
      </c>
      <c r="B19" s="292">
        <v>5359.2929999999997</v>
      </c>
      <c r="C19" s="293">
        <v>400</v>
      </c>
      <c r="D19" s="293">
        <v>32158.657999999999</v>
      </c>
      <c r="E19" s="280" t="s">
        <v>169</v>
      </c>
      <c r="F19" s="279">
        <v>1400</v>
      </c>
      <c r="G19" s="293">
        <v>33958.658000000003</v>
      </c>
      <c r="H19" s="293">
        <v>16651.677</v>
      </c>
      <c r="I19" s="293">
        <v>176.81</v>
      </c>
      <c r="J19" s="293">
        <v>23250</v>
      </c>
      <c r="K19" s="293">
        <v>1863.3520000000001</v>
      </c>
      <c r="L19" s="296">
        <v>10</v>
      </c>
      <c r="M19" s="294">
        <v>81269.789999999994</v>
      </c>
      <c r="N19" s="292">
        <v>1161.4549999999999</v>
      </c>
      <c r="O19" s="293">
        <v>4779.2240000000002</v>
      </c>
      <c r="P19" s="295">
        <v>171.3</v>
      </c>
      <c r="Q19" s="293">
        <v>196.3</v>
      </c>
      <c r="R19" s="293">
        <v>23565.525000000001</v>
      </c>
      <c r="S19" s="293">
        <v>22267.201000000001</v>
      </c>
      <c r="T19" s="279">
        <v>507.50400000000002</v>
      </c>
      <c r="U19" s="296">
        <v>52648.51</v>
      </c>
      <c r="V19" s="292">
        <v>6520.7479999999996</v>
      </c>
      <c r="W19" s="293">
        <v>400</v>
      </c>
      <c r="X19" s="293">
        <v>36937.881999999998</v>
      </c>
      <c r="Y19" s="293">
        <v>171.3</v>
      </c>
      <c r="Z19" s="293">
        <v>1596.3</v>
      </c>
      <c r="AA19" s="293">
        <v>39105.482000000004</v>
      </c>
      <c r="AB19" s="293">
        <v>40217.201999999997</v>
      </c>
      <c r="AC19" s="293">
        <v>176.81</v>
      </c>
      <c r="AD19" s="293">
        <v>23250</v>
      </c>
      <c r="AE19" s="293">
        <v>24130.553</v>
      </c>
      <c r="AF19" s="279">
        <v>517.50400000000002</v>
      </c>
      <c r="AG19" s="294">
        <v>133918.29999999999</v>
      </c>
    </row>
    <row r="20" spans="1:33" s="314" customFormat="1" ht="24.95" customHeight="1">
      <c r="A20" s="313">
        <v>2022.05</v>
      </c>
      <c r="B20" s="292">
        <v>5351.0950000000003</v>
      </c>
      <c r="C20" s="293">
        <v>400</v>
      </c>
      <c r="D20" s="293">
        <v>32158.657999999999</v>
      </c>
      <c r="E20" s="280" t="s">
        <v>169</v>
      </c>
      <c r="F20" s="279">
        <v>1400</v>
      </c>
      <c r="G20" s="293">
        <v>33958.658000000003</v>
      </c>
      <c r="H20" s="293">
        <v>16651.677</v>
      </c>
      <c r="I20" s="293">
        <v>176.81</v>
      </c>
      <c r="J20" s="293">
        <v>23250</v>
      </c>
      <c r="K20" s="293">
        <v>1864.4870000000001</v>
      </c>
      <c r="L20" s="296">
        <v>10</v>
      </c>
      <c r="M20" s="294">
        <v>81262.726999999999</v>
      </c>
      <c r="N20" s="292">
        <v>1161.4380000000001</v>
      </c>
      <c r="O20" s="293">
        <v>4529.2240000000002</v>
      </c>
      <c r="P20" s="295">
        <v>171.3</v>
      </c>
      <c r="Q20" s="293">
        <v>196.3</v>
      </c>
      <c r="R20" s="293">
        <v>23565.525000000001</v>
      </c>
      <c r="S20" s="293">
        <v>22727.403999999999</v>
      </c>
      <c r="T20" s="279">
        <v>447.50400000000002</v>
      </c>
      <c r="U20" s="296">
        <v>52798.696000000004</v>
      </c>
      <c r="V20" s="292">
        <v>6512.5330000000004</v>
      </c>
      <c r="W20" s="293">
        <v>400</v>
      </c>
      <c r="X20" s="293">
        <v>36687.881999999998</v>
      </c>
      <c r="Y20" s="293">
        <v>171.3</v>
      </c>
      <c r="Z20" s="293">
        <v>1596.3</v>
      </c>
      <c r="AA20" s="293">
        <v>38855.482000000004</v>
      </c>
      <c r="AB20" s="293">
        <v>40217.201999999997</v>
      </c>
      <c r="AC20" s="293">
        <v>176.81</v>
      </c>
      <c r="AD20" s="293">
        <v>23250</v>
      </c>
      <c r="AE20" s="293">
        <v>24591.891</v>
      </c>
      <c r="AF20" s="279">
        <v>457.50400000000002</v>
      </c>
      <c r="AG20" s="294">
        <v>134061.42300000001</v>
      </c>
    </row>
    <row r="21" spans="1:33" ht="24.95" customHeight="1">
      <c r="A21" s="313">
        <v>2022.06</v>
      </c>
      <c r="B21" s="292">
        <v>5351.0950000000003</v>
      </c>
      <c r="C21" s="293">
        <v>400</v>
      </c>
      <c r="D21" s="293">
        <v>32158.657999999999</v>
      </c>
      <c r="E21" s="280" t="s">
        <v>169</v>
      </c>
      <c r="F21" s="279">
        <v>1400</v>
      </c>
      <c r="G21" s="293">
        <v>33958.658000000003</v>
      </c>
      <c r="H21" s="293">
        <v>16651.677</v>
      </c>
      <c r="I21" s="293">
        <v>176.81</v>
      </c>
      <c r="J21" s="293">
        <v>23250</v>
      </c>
      <c r="K21" s="293">
        <v>1851.817</v>
      </c>
      <c r="L21" s="296">
        <v>10</v>
      </c>
      <c r="M21" s="294">
        <v>81250.057000000001</v>
      </c>
      <c r="N21" s="292">
        <v>1161.4380000000001</v>
      </c>
      <c r="O21" s="293">
        <v>4529.2240000000002</v>
      </c>
      <c r="P21" s="295">
        <v>171.3</v>
      </c>
      <c r="Q21" s="293">
        <v>196.3</v>
      </c>
      <c r="R21" s="293">
        <v>23565.525000000001</v>
      </c>
      <c r="S21" s="293">
        <v>22917.633000000002</v>
      </c>
      <c r="T21" s="279">
        <v>446.67</v>
      </c>
      <c r="U21" s="296">
        <v>52988.09</v>
      </c>
      <c r="V21" s="292">
        <v>6512.5330000000004</v>
      </c>
      <c r="W21" s="293">
        <v>400</v>
      </c>
      <c r="X21" s="293">
        <v>36687.881999999998</v>
      </c>
      <c r="Y21" s="293">
        <v>171.3</v>
      </c>
      <c r="Z21" s="293">
        <v>1596.3</v>
      </c>
      <c r="AA21" s="293">
        <v>38855.482000000004</v>
      </c>
      <c r="AB21" s="293">
        <v>40217.201999999997</v>
      </c>
      <c r="AC21" s="293">
        <v>176.81</v>
      </c>
      <c r="AD21" s="293">
        <v>23250</v>
      </c>
      <c r="AE21" s="293">
        <v>24769.45</v>
      </c>
      <c r="AF21" s="279">
        <v>456.67</v>
      </c>
      <c r="AG21" s="294">
        <v>134238.147</v>
      </c>
    </row>
    <row r="22" spans="1:33" ht="24.95" customHeight="1">
      <c r="A22" s="313">
        <v>2022.07</v>
      </c>
      <c r="B22" s="292">
        <v>5351.0950000000003</v>
      </c>
      <c r="C22" s="293">
        <v>400</v>
      </c>
      <c r="D22" s="293">
        <v>32158.657999999999</v>
      </c>
      <c r="E22" s="280" t="s">
        <v>169</v>
      </c>
      <c r="F22" s="279">
        <v>1400</v>
      </c>
      <c r="G22" s="293">
        <v>33958.658000000003</v>
      </c>
      <c r="H22" s="293">
        <v>16651.677</v>
      </c>
      <c r="I22" s="293">
        <v>176.81</v>
      </c>
      <c r="J22" s="293">
        <v>23250</v>
      </c>
      <c r="K22" s="293">
        <v>1853.798</v>
      </c>
      <c r="L22" s="296">
        <v>10</v>
      </c>
      <c r="M22" s="294">
        <v>81252.038</v>
      </c>
      <c r="N22" s="292">
        <v>1161.518</v>
      </c>
      <c r="O22" s="293">
        <v>4529.2240000000002</v>
      </c>
      <c r="P22" s="295">
        <v>171.3</v>
      </c>
      <c r="Q22" s="293">
        <v>196.3</v>
      </c>
      <c r="R22" s="293">
        <v>23565.525000000001</v>
      </c>
      <c r="S22" s="293">
        <v>22969.698</v>
      </c>
      <c r="T22" s="279">
        <v>446.59500000000003</v>
      </c>
      <c r="U22" s="296">
        <v>53040.160000000003</v>
      </c>
      <c r="V22" s="292">
        <v>6512.6130000000003</v>
      </c>
      <c r="W22" s="293">
        <v>400</v>
      </c>
      <c r="X22" s="293">
        <v>36687.881999999998</v>
      </c>
      <c r="Y22" s="293">
        <v>171.3</v>
      </c>
      <c r="Z22" s="293">
        <v>1596.3</v>
      </c>
      <c r="AA22" s="293">
        <v>38855.482000000004</v>
      </c>
      <c r="AB22" s="293">
        <v>40217.201999999997</v>
      </c>
      <c r="AC22" s="293">
        <v>176.81</v>
      </c>
      <c r="AD22" s="293">
        <v>23250</v>
      </c>
      <c r="AE22" s="293">
        <v>24823.495999999999</v>
      </c>
      <c r="AF22" s="279">
        <v>456.59500000000003</v>
      </c>
      <c r="AG22" s="294">
        <v>134292.19899999999</v>
      </c>
    </row>
    <row r="23" spans="1:33" ht="24.95" customHeight="1">
      <c r="A23" s="313">
        <v>2022.08</v>
      </c>
      <c r="B23" s="295">
        <v>5351.0950000000003</v>
      </c>
      <c r="C23" s="293">
        <v>400</v>
      </c>
      <c r="D23" s="293">
        <v>32158.657999999999</v>
      </c>
      <c r="E23" s="280" t="s">
        <v>169</v>
      </c>
      <c r="F23" s="279">
        <v>1400</v>
      </c>
      <c r="G23" s="293">
        <v>33958.658000000003</v>
      </c>
      <c r="H23" s="293">
        <v>16651.677</v>
      </c>
      <c r="I23" s="293">
        <v>136.81</v>
      </c>
      <c r="J23" s="293">
        <v>23250</v>
      </c>
      <c r="K23" s="293">
        <v>1923.316</v>
      </c>
      <c r="L23" s="296">
        <v>10</v>
      </c>
      <c r="M23" s="294">
        <v>81281.555999999997</v>
      </c>
      <c r="N23" s="292">
        <v>1161.518</v>
      </c>
      <c r="O23" s="293">
        <v>4529.2240000000002</v>
      </c>
      <c r="P23" s="295">
        <v>171.3</v>
      </c>
      <c r="Q23" s="293">
        <v>196.3</v>
      </c>
      <c r="R23" s="293">
        <v>23565.525000000001</v>
      </c>
      <c r="S23" s="293">
        <v>23343.971000000001</v>
      </c>
      <c r="T23" s="279">
        <v>446.59500000000003</v>
      </c>
      <c r="U23" s="296">
        <v>53414.432999999997</v>
      </c>
      <c r="V23" s="292">
        <v>6512.6130000000003</v>
      </c>
      <c r="W23" s="293">
        <v>400</v>
      </c>
      <c r="X23" s="293">
        <v>36687.881999999998</v>
      </c>
      <c r="Y23" s="293">
        <v>171.3</v>
      </c>
      <c r="Z23" s="293">
        <v>1596.3</v>
      </c>
      <c r="AA23" s="293">
        <v>38855.482000000004</v>
      </c>
      <c r="AB23" s="293">
        <v>40217.201999999997</v>
      </c>
      <c r="AC23" s="293">
        <v>136.81</v>
      </c>
      <c r="AD23" s="293">
        <v>23250</v>
      </c>
      <c r="AE23" s="293">
        <v>25267.287</v>
      </c>
      <c r="AF23" s="279">
        <v>456.59500000000003</v>
      </c>
      <c r="AG23" s="294">
        <v>134695.99</v>
      </c>
    </row>
    <row r="24" spans="1:33" ht="24.95" customHeight="1">
      <c r="A24" s="313">
        <v>2022.09</v>
      </c>
      <c r="B24" s="295">
        <v>5351.0950000000003</v>
      </c>
      <c r="C24" s="293">
        <v>400</v>
      </c>
      <c r="D24" s="293">
        <v>32158.657999999999</v>
      </c>
      <c r="E24" s="280" t="s">
        <v>169</v>
      </c>
      <c r="F24" s="279">
        <v>1400</v>
      </c>
      <c r="G24" s="293">
        <v>33958.658000000003</v>
      </c>
      <c r="H24" s="293">
        <v>16651.677</v>
      </c>
      <c r="I24" s="293">
        <v>136.81</v>
      </c>
      <c r="J24" s="293">
        <v>23250</v>
      </c>
      <c r="K24" s="293">
        <v>1922.828</v>
      </c>
      <c r="L24" s="296">
        <v>10</v>
      </c>
      <c r="M24" s="294">
        <v>81281.067999999999</v>
      </c>
      <c r="N24" s="292">
        <v>1160.2180000000001</v>
      </c>
      <c r="O24" s="293">
        <v>4529.2240000000002</v>
      </c>
      <c r="P24" s="295">
        <v>171.3</v>
      </c>
      <c r="Q24" s="293">
        <v>196.3</v>
      </c>
      <c r="R24" s="293">
        <v>23565.525000000001</v>
      </c>
      <c r="S24" s="293">
        <v>23419.994999999999</v>
      </c>
      <c r="T24" s="279">
        <v>445.83499999999998</v>
      </c>
      <c r="U24" s="294">
        <v>53488.396999999997</v>
      </c>
      <c r="V24" s="295">
        <v>6511.3130000000001</v>
      </c>
      <c r="W24" s="293">
        <v>400</v>
      </c>
      <c r="X24" s="293">
        <v>36687.881999999998</v>
      </c>
      <c r="Y24" s="293">
        <v>171.3</v>
      </c>
      <c r="Z24" s="293">
        <v>1596.3</v>
      </c>
      <c r="AA24" s="293">
        <v>38855.482000000004</v>
      </c>
      <c r="AB24" s="293">
        <v>40217.201999999997</v>
      </c>
      <c r="AC24" s="293">
        <v>136.81</v>
      </c>
      <c r="AD24" s="293">
        <v>23250</v>
      </c>
      <c r="AE24" s="293">
        <v>25342.823</v>
      </c>
      <c r="AF24" s="279">
        <v>455.83499999999998</v>
      </c>
      <c r="AG24" s="294">
        <v>134769.465</v>
      </c>
    </row>
    <row r="25" spans="1:33" ht="24.95" customHeight="1">
      <c r="A25" s="313">
        <v>2022.1</v>
      </c>
      <c r="B25" s="295">
        <v>5351.0950000000003</v>
      </c>
      <c r="C25" s="293">
        <v>400</v>
      </c>
      <c r="D25" s="293">
        <v>32158.657999999999</v>
      </c>
      <c r="E25" s="280" t="s">
        <v>169</v>
      </c>
      <c r="F25" s="279">
        <v>1400</v>
      </c>
      <c r="G25" s="293">
        <v>33958.658000000003</v>
      </c>
      <c r="H25" s="293">
        <v>16651.677</v>
      </c>
      <c r="I25" s="293">
        <v>136.81</v>
      </c>
      <c r="J25" s="293">
        <v>23250</v>
      </c>
      <c r="K25" s="293">
        <v>1931.335</v>
      </c>
      <c r="L25" s="296">
        <v>10</v>
      </c>
      <c r="M25" s="294">
        <v>81289.574999999997</v>
      </c>
      <c r="N25" s="292">
        <v>1160.2180000000001</v>
      </c>
      <c r="O25" s="293">
        <v>5569.2240000000002</v>
      </c>
      <c r="P25" s="295">
        <v>171.3</v>
      </c>
      <c r="Q25" s="293">
        <v>196.3</v>
      </c>
      <c r="R25" s="293">
        <v>23565.525000000001</v>
      </c>
      <c r="S25" s="293">
        <v>23634.263999999999</v>
      </c>
      <c r="T25" s="279">
        <v>445.83499999999998</v>
      </c>
      <c r="U25" s="294">
        <v>54742.665999999997</v>
      </c>
      <c r="V25" s="295">
        <v>6511.3130000000001</v>
      </c>
      <c r="W25" s="293">
        <v>400</v>
      </c>
      <c r="X25" s="293">
        <v>37727.881999999998</v>
      </c>
      <c r="Y25" s="293">
        <v>171.3</v>
      </c>
      <c r="Z25" s="293">
        <v>1596.3</v>
      </c>
      <c r="AA25" s="293">
        <v>39895.482000000004</v>
      </c>
      <c r="AB25" s="293">
        <v>40217.201999999997</v>
      </c>
      <c r="AC25" s="293">
        <v>136.81</v>
      </c>
      <c r="AD25" s="293">
        <v>23250</v>
      </c>
      <c r="AE25" s="293">
        <v>25565.598999999998</v>
      </c>
      <c r="AF25" s="279">
        <v>455.83499999999998</v>
      </c>
      <c r="AG25" s="294">
        <v>136032.24100000001</v>
      </c>
    </row>
    <row r="26" spans="1:33" ht="24.95" customHeight="1">
      <c r="A26" s="313">
        <v>2022.11</v>
      </c>
      <c r="B26" s="295">
        <v>5351.0950000000003</v>
      </c>
      <c r="C26" s="293">
        <v>400</v>
      </c>
      <c r="D26" s="293">
        <v>32158.657999999999</v>
      </c>
      <c r="E26" s="280" t="s">
        <v>169</v>
      </c>
      <c r="F26" s="279">
        <v>1400</v>
      </c>
      <c r="G26" s="293">
        <v>33958.658000000003</v>
      </c>
      <c r="H26" s="293">
        <v>16651.677</v>
      </c>
      <c r="I26" s="293">
        <v>136.81</v>
      </c>
      <c r="J26" s="293">
        <v>23250</v>
      </c>
      <c r="K26" s="293">
        <v>1960.6489999999999</v>
      </c>
      <c r="L26" s="296">
        <v>10</v>
      </c>
      <c r="M26" s="294">
        <v>81318.888999999996</v>
      </c>
      <c r="N26" s="292">
        <v>1161.518</v>
      </c>
      <c r="O26" s="293">
        <v>5569.2240000000002</v>
      </c>
      <c r="P26" s="295">
        <v>171.3</v>
      </c>
      <c r="Q26" s="293">
        <v>196.3</v>
      </c>
      <c r="R26" s="293">
        <v>23565.525000000001</v>
      </c>
      <c r="S26" s="293">
        <v>23840.062999999998</v>
      </c>
      <c r="T26" s="279">
        <v>446.69400000000002</v>
      </c>
      <c r="U26" s="294">
        <v>54950.624000000003</v>
      </c>
      <c r="V26" s="295">
        <v>6512.6130000000003</v>
      </c>
      <c r="W26" s="293">
        <v>400</v>
      </c>
      <c r="X26" s="293">
        <v>37727.881999999998</v>
      </c>
      <c r="Y26" s="293">
        <v>171.3</v>
      </c>
      <c r="Z26" s="293">
        <v>1596.3</v>
      </c>
      <c r="AA26" s="293">
        <v>39895.482000000004</v>
      </c>
      <c r="AB26" s="293">
        <v>40217.201999999997</v>
      </c>
      <c r="AC26" s="293">
        <v>136.81</v>
      </c>
      <c r="AD26" s="293">
        <v>23250</v>
      </c>
      <c r="AE26" s="293">
        <v>25800.710999999999</v>
      </c>
      <c r="AF26" s="279">
        <v>456.69400000000002</v>
      </c>
      <c r="AG26" s="294">
        <v>136269.51300000001</v>
      </c>
    </row>
    <row r="27" spans="1:33" ht="24.95" customHeight="1">
      <c r="A27" s="313">
        <v>2022.12</v>
      </c>
      <c r="B27" s="295">
        <v>5351.0950000000003</v>
      </c>
      <c r="C27" s="293">
        <v>400</v>
      </c>
      <c r="D27" s="293">
        <v>32158.657999999999</v>
      </c>
      <c r="E27" s="280" t="s">
        <v>169</v>
      </c>
      <c r="F27" s="279">
        <v>1400</v>
      </c>
      <c r="G27" s="293">
        <v>33958.658000000003</v>
      </c>
      <c r="H27" s="293">
        <v>16651.677</v>
      </c>
      <c r="I27" s="293">
        <v>136.81</v>
      </c>
      <c r="J27" s="293">
        <v>24650</v>
      </c>
      <c r="K27" s="293">
        <v>1965.0450000000001</v>
      </c>
      <c r="L27" s="296">
        <v>10</v>
      </c>
      <c r="M27" s="294">
        <v>82723.285000000003</v>
      </c>
      <c r="N27" s="292">
        <v>1162.028</v>
      </c>
      <c r="O27" s="293">
        <v>5569.2240000000002</v>
      </c>
      <c r="P27" s="295">
        <v>171.3</v>
      </c>
      <c r="Q27" s="293">
        <v>196.3</v>
      </c>
      <c r="R27" s="293">
        <v>23565.525000000001</v>
      </c>
      <c r="S27" s="293">
        <v>24360.498</v>
      </c>
      <c r="T27" s="279">
        <v>446.59500000000003</v>
      </c>
      <c r="U27" s="294">
        <v>55471.47</v>
      </c>
      <c r="V27" s="295">
        <v>6513.1229999999996</v>
      </c>
      <c r="W27" s="293">
        <v>400</v>
      </c>
      <c r="X27" s="293">
        <v>37727.881999999998</v>
      </c>
      <c r="Y27" s="293">
        <v>171.3</v>
      </c>
      <c r="Z27" s="293">
        <v>1596.3</v>
      </c>
      <c r="AA27" s="293">
        <v>39895.482000000004</v>
      </c>
      <c r="AB27" s="293">
        <v>40217.201999999997</v>
      </c>
      <c r="AC27" s="293">
        <v>136.81</v>
      </c>
      <c r="AD27" s="293">
        <v>24650</v>
      </c>
      <c r="AE27" s="293">
        <v>26325.542000000001</v>
      </c>
      <c r="AF27" s="279">
        <v>456.59500000000003</v>
      </c>
      <c r="AG27" s="294">
        <v>138194.755</v>
      </c>
    </row>
    <row r="28" spans="1:33" ht="24.95" customHeight="1">
      <c r="A28" s="306">
        <v>2023.01</v>
      </c>
      <c r="B28" s="312">
        <v>5351.0950000000003</v>
      </c>
      <c r="C28" s="308">
        <v>400</v>
      </c>
      <c r="D28" s="308">
        <v>32158.657999999999</v>
      </c>
      <c r="E28" s="315" t="s">
        <v>169</v>
      </c>
      <c r="F28" s="309">
        <v>1400</v>
      </c>
      <c r="G28" s="308">
        <v>33958.658000000003</v>
      </c>
      <c r="H28" s="308">
        <v>16651.677</v>
      </c>
      <c r="I28" s="308">
        <v>136.55000000000001</v>
      </c>
      <c r="J28" s="308">
        <v>24650</v>
      </c>
      <c r="K28" s="308">
        <v>1967.355</v>
      </c>
      <c r="L28" s="310">
        <v>10</v>
      </c>
      <c r="M28" s="311">
        <v>82725.335000000006</v>
      </c>
      <c r="N28" s="307">
        <v>1162.02</v>
      </c>
      <c r="O28" s="308">
        <v>5569.2240000000002</v>
      </c>
      <c r="P28" s="312">
        <v>167</v>
      </c>
      <c r="Q28" s="308">
        <v>196.3</v>
      </c>
      <c r="R28" s="308">
        <v>23565.525000000001</v>
      </c>
      <c r="S28" s="308">
        <v>24984.636999999999</v>
      </c>
      <c r="T28" s="309">
        <v>446.86500000000001</v>
      </c>
      <c r="U28" s="311">
        <v>56091.572</v>
      </c>
      <c r="V28" s="312">
        <v>6513.1149999999998</v>
      </c>
      <c r="W28" s="308">
        <v>400</v>
      </c>
      <c r="X28" s="308">
        <v>37727.881999999998</v>
      </c>
      <c r="Y28" s="308">
        <v>167</v>
      </c>
      <c r="Z28" s="308">
        <v>1596.3</v>
      </c>
      <c r="AA28" s="308">
        <v>39891.182000000001</v>
      </c>
      <c r="AB28" s="308">
        <v>40217.201999999997</v>
      </c>
      <c r="AC28" s="308">
        <v>136.55000000000001</v>
      </c>
      <c r="AD28" s="308">
        <v>24650</v>
      </c>
      <c r="AE28" s="308">
        <v>26951.992999999999</v>
      </c>
      <c r="AF28" s="309">
        <v>456.86500000000001</v>
      </c>
      <c r="AG28" s="311">
        <v>138816.90700000001</v>
      </c>
    </row>
    <row r="29" spans="1:33" ht="24.95" customHeight="1">
      <c r="A29" s="313">
        <v>2023.02</v>
      </c>
      <c r="B29" s="295">
        <v>5351.0950000000003</v>
      </c>
      <c r="C29" s="293">
        <v>400</v>
      </c>
      <c r="D29" s="293">
        <v>32158.657999999999</v>
      </c>
      <c r="E29" s="280" t="s">
        <v>169</v>
      </c>
      <c r="F29" s="279">
        <v>1400</v>
      </c>
      <c r="G29" s="293">
        <v>33958.658000000003</v>
      </c>
      <c r="H29" s="293">
        <v>16651.677</v>
      </c>
      <c r="I29" s="293">
        <v>136.55000000000001</v>
      </c>
      <c r="J29" s="293">
        <v>24650</v>
      </c>
      <c r="K29" s="293">
        <v>1971.538</v>
      </c>
      <c r="L29" s="296">
        <v>10</v>
      </c>
      <c r="M29" s="294">
        <v>82729.517999999996</v>
      </c>
      <c r="N29" s="292">
        <v>1162.02</v>
      </c>
      <c r="O29" s="293">
        <v>5569.2240000000002</v>
      </c>
      <c r="P29" s="295">
        <v>167</v>
      </c>
      <c r="Q29" s="293">
        <v>196.3</v>
      </c>
      <c r="R29" s="293">
        <v>23565.525000000001</v>
      </c>
      <c r="S29" s="293">
        <v>25029.905999999999</v>
      </c>
      <c r="T29" s="279">
        <v>446.86500000000001</v>
      </c>
      <c r="U29" s="294">
        <v>56136.84</v>
      </c>
      <c r="V29" s="295">
        <v>6513.1149999999998</v>
      </c>
      <c r="W29" s="293">
        <v>400</v>
      </c>
      <c r="X29" s="293">
        <v>37727.881999999998</v>
      </c>
      <c r="Y29" s="293">
        <v>167</v>
      </c>
      <c r="Z29" s="293">
        <v>1596.3</v>
      </c>
      <c r="AA29" s="293">
        <v>39891.182000000001</v>
      </c>
      <c r="AB29" s="293">
        <v>40217.201999999997</v>
      </c>
      <c r="AC29" s="293">
        <v>136.55000000000001</v>
      </c>
      <c r="AD29" s="293">
        <v>24650</v>
      </c>
      <c r="AE29" s="293">
        <v>27001.442999999999</v>
      </c>
      <c r="AF29" s="279">
        <v>456.86500000000001</v>
      </c>
      <c r="AG29" s="294">
        <v>138866.35800000001</v>
      </c>
    </row>
    <row r="30" spans="1:33" ht="24.95" customHeight="1">
      <c r="A30" s="316">
        <v>2023.03</v>
      </c>
      <c r="B30" s="317">
        <v>5351.0950000000003</v>
      </c>
      <c r="C30" s="318">
        <v>400</v>
      </c>
      <c r="D30" s="318">
        <v>32158.657999999999</v>
      </c>
      <c r="E30" s="319" t="s">
        <v>169</v>
      </c>
      <c r="F30" s="320">
        <v>1400</v>
      </c>
      <c r="G30" s="318">
        <v>33958.658000000003</v>
      </c>
      <c r="H30" s="318">
        <v>16651.677</v>
      </c>
      <c r="I30" s="318">
        <v>136.55000000000001</v>
      </c>
      <c r="J30" s="318">
        <v>24650</v>
      </c>
      <c r="K30" s="318">
        <v>1981.6</v>
      </c>
      <c r="L30" s="321">
        <v>10</v>
      </c>
      <c r="M30" s="322">
        <v>82739.58</v>
      </c>
      <c r="N30" s="323">
        <v>1162.02</v>
      </c>
      <c r="O30" s="318">
        <v>5569.2240000000002</v>
      </c>
      <c r="P30" s="318">
        <v>167</v>
      </c>
      <c r="Q30" s="318">
        <v>196.3</v>
      </c>
      <c r="R30" s="318">
        <v>23565.525000000001</v>
      </c>
      <c r="S30" s="318">
        <v>25232.679</v>
      </c>
      <c r="T30" s="318">
        <v>446.565</v>
      </c>
      <c r="U30" s="322">
        <v>56339.313999999998</v>
      </c>
      <c r="V30" s="317">
        <v>6513.1149999999998</v>
      </c>
      <c r="W30" s="318">
        <v>400</v>
      </c>
      <c r="X30" s="318">
        <v>37727.881999999998</v>
      </c>
      <c r="Y30" s="318">
        <v>167</v>
      </c>
      <c r="Z30" s="318">
        <v>1596.3</v>
      </c>
      <c r="AA30" s="318">
        <v>39891.182000000001</v>
      </c>
      <c r="AB30" s="318">
        <v>40217.201999999997</v>
      </c>
      <c r="AC30" s="318">
        <v>136.55000000000001</v>
      </c>
      <c r="AD30" s="318">
        <v>24650</v>
      </c>
      <c r="AE30" s="318">
        <v>27214.278999999999</v>
      </c>
      <c r="AF30" s="318">
        <v>456.565</v>
      </c>
      <c r="AG30" s="322">
        <v>139078.89300000001</v>
      </c>
    </row>
    <row r="31" spans="1:33" s="266" customFormat="1" ht="12.75" customHeight="1">
      <c r="A31" s="324" t="s">
        <v>779</v>
      </c>
      <c r="B31" s="325"/>
      <c r="C31" s="325"/>
      <c r="D31" s="325"/>
      <c r="E31" s="325"/>
      <c r="F31" s="325"/>
      <c r="G31" s="325"/>
      <c r="H31" s="325"/>
      <c r="I31" s="325"/>
      <c r="J31" s="264"/>
      <c r="K31" s="264"/>
      <c r="L31" s="264"/>
      <c r="M31" s="325"/>
      <c r="N31" s="326"/>
      <c r="O31" s="326"/>
      <c r="P31" s="326"/>
      <c r="Q31" s="324"/>
      <c r="R31" s="324"/>
      <c r="S31" s="326"/>
      <c r="T31" s="326"/>
      <c r="U31" s="326"/>
      <c r="V31" s="327"/>
      <c r="W31" s="326"/>
      <c r="X31" s="326"/>
      <c r="Y31" s="264"/>
      <c r="Z31" s="328"/>
      <c r="AA31" s="326"/>
      <c r="AB31" s="264"/>
      <c r="AC31" s="264"/>
      <c r="AD31" s="264"/>
      <c r="AE31" s="264"/>
      <c r="AF31" s="264"/>
      <c r="AG31" s="329"/>
    </row>
    <row r="32" spans="1:33" s="266" customFormat="1" ht="12.75" customHeight="1">
      <c r="A32" s="324" t="s">
        <v>170</v>
      </c>
      <c r="B32" s="325"/>
      <c r="C32" s="325"/>
      <c r="D32" s="325"/>
      <c r="E32" s="325"/>
      <c r="F32" s="325"/>
      <c r="G32" s="325"/>
      <c r="H32" s="325"/>
      <c r="I32" s="325"/>
      <c r="J32" s="264"/>
      <c r="K32" s="264"/>
      <c r="L32" s="264"/>
      <c r="M32" s="325"/>
      <c r="N32" s="326"/>
      <c r="O32" s="326"/>
      <c r="P32" s="326"/>
      <c r="Q32" s="324"/>
      <c r="R32" s="264"/>
      <c r="S32" s="326"/>
      <c r="T32" s="326"/>
      <c r="U32" s="326"/>
      <c r="V32" s="327"/>
      <c r="W32" s="326"/>
      <c r="X32" s="326"/>
      <c r="Y32" s="264"/>
      <c r="Z32" s="328"/>
      <c r="AA32" s="326"/>
      <c r="AB32" s="264"/>
      <c r="AC32" s="264"/>
      <c r="AD32" s="264"/>
      <c r="AE32" s="264"/>
      <c r="AF32" s="264"/>
      <c r="AG32" s="329"/>
    </row>
    <row r="33" spans="1:30" s="331" customFormat="1" ht="12.75" customHeight="1">
      <c r="A33" s="324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0"/>
      <c r="P33" s="330"/>
      <c r="Q33" s="330"/>
      <c r="R33" s="330"/>
      <c r="S33" s="330"/>
      <c r="T33" s="330"/>
      <c r="U33" s="330"/>
      <c r="AD33" s="332"/>
    </row>
    <row r="34" spans="1:30" s="331" customFormat="1" ht="12.75" customHeight="1">
      <c r="A34" s="324"/>
      <c r="B34" s="333"/>
      <c r="C34" s="333"/>
      <c r="D34" s="333"/>
      <c r="E34" s="333"/>
      <c r="F34" s="333"/>
      <c r="G34" s="333"/>
      <c r="H34" s="333"/>
      <c r="I34" s="333"/>
      <c r="J34" s="333"/>
      <c r="K34" s="333"/>
      <c r="L34" s="333"/>
      <c r="M34" s="333"/>
      <c r="N34" s="333"/>
      <c r="O34" s="333"/>
      <c r="P34" s="333"/>
      <c r="Q34" s="333"/>
      <c r="R34" s="333"/>
      <c r="S34" s="333"/>
      <c r="T34" s="333"/>
      <c r="U34" s="333"/>
    </row>
  </sheetData>
  <mergeCells count="28">
    <mergeCell ref="R4:U4"/>
    <mergeCell ref="V4:AG4"/>
    <mergeCell ref="B5:B6"/>
    <mergeCell ref="C5:G5"/>
    <mergeCell ref="N3:O3"/>
    <mergeCell ref="A4:A6"/>
    <mergeCell ref="B4:M4"/>
    <mergeCell ref="N4:Q4"/>
    <mergeCell ref="J5:J6"/>
    <mergeCell ref="K5:K6"/>
    <mergeCell ref="L5:L6"/>
    <mergeCell ref="M5:M6"/>
    <mergeCell ref="N5:N6"/>
    <mergeCell ref="H5:H6"/>
    <mergeCell ref="I5:I6"/>
    <mergeCell ref="O5:Q5"/>
    <mergeCell ref="AG5:AG6"/>
    <mergeCell ref="R5:R6"/>
    <mergeCell ref="S5:S6"/>
    <mergeCell ref="T5:T6"/>
    <mergeCell ref="U5:U6"/>
    <mergeCell ref="V5:V6"/>
    <mergeCell ref="W5:AA5"/>
    <mergeCell ref="AB5:AB6"/>
    <mergeCell ref="AC5:AC6"/>
    <mergeCell ref="AD5:AD6"/>
    <mergeCell ref="AE5:AE6"/>
    <mergeCell ref="AF5:AF6"/>
  </mergeCells>
  <phoneticPr fontId="2" type="noConversion"/>
  <printOptions horizontalCentered="1"/>
  <pageMargins left="0.78740157480314965" right="0.78740157480314965" top="1.1811023622047245" bottom="0.78740157480314965" header="0" footer="0"/>
  <pageSetup paperSize="9" scale="84" firstPageNumber="12" fitToWidth="0" fitToHeight="0" orientation="portrait" useFirstPageNumber="1" r:id="rId1"/>
  <headerFooter differentOddEven="1" scaleWithDoc="0" alignWithMargins="0">
    <firstFooter>&amp;R&amp;P</firstFooter>
  </headerFooter>
  <colBreaks count="1" manualBreakCount="1">
    <brk id="17" max="31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B39"/>
  <sheetViews>
    <sheetView showGridLines="0" view="pageBreakPreview" zoomScale="85" zoomScaleNormal="100" zoomScaleSheetLayoutView="85" workbookViewId="0"/>
  </sheetViews>
  <sheetFormatPr defaultColWidth="7.875" defaultRowHeight="16.5"/>
  <cols>
    <col min="1" max="1" width="12.125" style="264" customWidth="1"/>
    <col min="2" max="5" width="9.375" style="264" customWidth="1"/>
    <col min="6" max="6" width="8.75" style="264" customWidth="1"/>
    <col min="7" max="12" width="9.375" style="264" customWidth="1"/>
    <col min="13" max="13" width="9.875" style="264" customWidth="1"/>
    <col min="14" max="14" width="9.375" style="264" customWidth="1"/>
    <col min="15" max="15" width="9.5" style="264" customWidth="1"/>
    <col min="16" max="18" width="9.375" style="264" customWidth="1"/>
    <col min="19" max="19" width="9.625" style="264" customWidth="1"/>
    <col min="20" max="20" width="12.125" style="264" customWidth="1"/>
    <col min="21" max="16384" width="7.875" style="264"/>
  </cols>
  <sheetData>
    <row r="1" spans="1:20" ht="23.1" customHeight="1">
      <c r="A1" s="263" t="s">
        <v>171</v>
      </c>
    </row>
    <row r="2" spans="1:20" s="267" customFormat="1" ht="23.1" customHeight="1">
      <c r="A2" s="267" t="s">
        <v>172</v>
      </c>
      <c r="L2" s="268"/>
      <c r="N2" s="268"/>
      <c r="O2" s="268"/>
    </row>
    <row r="3" spans="1:20" ht="20.100000000000001" customHeight="1">
      <c r="A3" s="335" t="s">
        <v>173</v>
      </c>
      <c r="S3" s="274"/>
      <c r="T3" s="274" t="s">
        <v>174</v>
      </c>
    </row>
    <row r="4" spans="1:20" ht="24" customHeight="1">
      <c r="A4" s="2924" t="s">
        <v>175</v>
      </c>
      <c r="B4" s="2926" t="s">
        <v>176</v>
      </c>
      <c r="C4" s="2926"/>
      <c r="D4" s="2926"/>
      <c r="E4" s="2927"/>
      <c r="F4" s="2928" t="s">
        <v>177</v>
      </c>
      <c r="G4" s="2926"/>
      <c r="H4" s="2926"/>
      <c r="I4" s="2926"/>
      <c r="J4" s="2927"/>
      <c r="K4" s="2928" t="s">
        <v>178</v>
      </c>
      <c r="L4" s="2926"/>
      <c r="M4" s="2927"/>
      <c r="N4" s="2929" t="s">
        <v>179</v>
      </c>
      <c r="O4" s="2929" t="s">
        <v>12</v>
      </c>
      <c r="P4" s="2929" t="s">
        <v>180</v>
      </c>
      <c r="Q4" s="2931" t="s">
        <v>158</v>
      </c>
      <c r="R4" s="2931" t="s">
        <v>113</v>
      </c>
      <c r="S4" s="2933" t="s">
        <v>181</v>
      </c>
      <c r="T4" s="2935" t="s">
        <v>182</v>
      </c>
    </row>
    <row r="5" spans="1:20" ht="24" customHeight="1">
      <c r="A5" s="2925"/>
      <c r="B5" s="336" t="s">
        <v>183</v>
      </c>
      <c r="C5" s="316" t="s">
        <v>184</v>
      </c>
      <c r="D5" s="316" t="s">
        <v>185</v>
      </c>
      <c r="E5" s="316" t="s">
        <v>160</v>
      </c>
      <c r="F5" s="316" t="s">
        <v>109</v>
      </c>
      <c r="G5" s="316" t="s">
        <v>108</v>
      </c>
      <c r="H5" s="316" t="s">
        <v>186</v>
      </c>
      <c r="I5" s="316" t="s">
        <v>187</v>
      </c>
      <c r="J5" s="316" t="s">
        <v>160</v>
      </c>
      <c r="K5" s="316" t="s">
        <v>187</v>
      </c>
      <c r="L5" s="316" t="s">
        <v>188</v>
      </c>
      <c r="M5" s="316" t="s">
        <v>160</v>
      </c>
      <c r="N5" s="2930"/>
      <c r="O5" s="2930"/>
      <c r="P5" s="2930"/>
      <c r="Q5" s="2930"/>
      <c r="R5" s="2932"/>
      <c r="S5" s="2934"/>
      <c r="T5" s="2936"/>
    </row>
    <row r="6" spans="1:20" ht="21" customHeight="1">
      <c r="A6" s="337" t="s">
        <v>184</v>
      </c>
      <c r="B6" s="338" t="s">
        <v>169</v>
      </c>
      <c r="C6" s="339">
        <v>4700000</v>
      </c>
      <c r="D6" s="339" t="s">
        <v>169</v>
      </c>
      <c r="E6" s="339">
        <v>4700000</v>
      </c>
      <c r="F6" s="339" t="s">
        <v>169</v>
      </c>
      <c r="G6" s="339" t="s">
        <v>169</v>
      </c>
      <c r="H6" s="339" t="s">
        <v>169</v>
      </c>
      <c r="I6" s="339" t="s">
        <v>169</v>
      </c>
      <c r="J6" s="339" t="s">
        <v>169</v>
      </c>
      <c r="K6" s="339" t="s">
        <v>169</v>
      </c>
      <c r="L6" s="339" t="s">
        <v>169</v>
      </c>
      <c r="M6" s="339" t="s">
        <v>169</v>
      </c>
      <c r="N6" s="339" t="s">
        <v>169</v>
      </c>
      <c r="O6" s="339" t="s">
        <v>169</v>
      </c>
      <c r="P6" s="339" t="s">
        <v>169</v>
      </c>
      <c r="Q6" s="340" t="s">
        <v>169</v>
      </c>
      <c r="R6" s="341" t="s">
        <v>169</v>
      </c>
      <c r="S6" s="341">
        <v>4700000</v>
      </c>
      <c r="T6" s="337" t="s">
        <v>184</v>
      </c>
    </row>
    <row r="7" spans="1:20" ht="21" customHeight="1">
      <c r="A7" s="342" t="s">
        <v>100</v>
      </c>
      <c r="B7" s="343" t="s">
        <v>169</v>
      </c>
      <c r="C7" s="344" t="s">
        <v>169</v>
      </c>
      <c r="D7" s="344" t="s">
        <v>169</v>
      </c>
      <c r="E7" s="344" t="s">
        <v>169</v>
      </c>
      <c r="F7" s="344">
        <v>360000</v>
      </c>
      <c r="G7" s="344" t="s">
        <v>169</v>
      </c>
      <c r="H7" s="344" t="s">
        <v>169</v>
      </c>
      <c r="I7" s="344" t="s">
        <v>169</v>
      </c>
      <c r="J7" s="344">
        <v>360000</v>
      </c>
      <c r="K7" s="344" t="s">
        <v>169</v>
      </c>
      <c r="L7" s="344" t="s">
        <v>169</v>
      </c>
      <c r="M7" s="344" t="s">
        <v>169</v>
      </c>
      <c r="N7" s="344" t="s">
        <v>169</v>
      </c>
      <c r="O7" s="344" t="s">
        <v>169</v>
      </c>
      <c r="P7" s="344" t="s">
        <v>169</v>
      </c>
      <c r="Q7" s="345" t="s">
        <v>169</v>
      </c>
      <c r="R7" s="346" t="s">
        <v>169</v>
      </c>
      <c r="S7" s="346">
        <v>360000</v>
      </c>
      <c r="T7" s="342" t="s">
        <v>100</v>
      </c>
    </row>
    <row r="8" spans="1:20" ht="21" customHeight="1">
      <c r="A8" s="342" t="s">
        <v>99</v>
      </c>
      <c r="B8" s="343" t="s">
        <v>169</v>
      </c>
      <c r="C8" s="344" t="s">
        <v>169</v>
      </c>
      <c r="D8" s="344" t="s">
        <v>169</v>
      </c>
      <c r="E8" s="344" t="s">
        <v>169</v>
      </c>
      <c r="F8" s="344" t="s">
        <v>169</v>
      </c>
      <c r="G8" s="344">
        <v>36078728</v>
      </c>
      <c r="H8" s="344" t="s">
        <v>169</v>
      </c>
      <c r="I8" s="344" t="s">
        <v>169</v>
      </c>
      <c r="J8" s="344">
        <v>36078728</v>
      </c>
      <c r="K8" s="344" t="s">
        <v>169</v>
      </c>
      <c r="L8" s="344" t="s">
        <v>169</v>
      </c>
      <c r="M8" s="344" t="s">
        <v>169</v>
      </c>
      <c r="N8" s="344" t="s">
        <v>169</v>
      </c>
      <c r="O8" s="344" t="s">
        <v>169</v>
      </c>
      <c r="P8" s="344">
        <v>1096501.5</v>
      </c>
      <c r="Q8" s="345" t="s">
        <v>169</v>
      </c>
      <c r="R8" s="346" t="s">
        <v>169</v>
      </c>
      <c r="S8" s="346">
        <v>37175229.5</v>
      </c>
      <c r="T8" s="342" t="s">
        <v>99</v>
      </c>
    </row>
    <row r="9" spans="1:20" ht="21" customHeight="1">
      <c r="A9" s="342" t="s">
        <v>188</v>
      </c>
      <c r="B9" s="343" t="s">
        <v>169</v>
      </c>
      <c r="C9" s="344" t="s">
        <v>169</v>
      </c>
      <c r="D9" s="344" t="s">
        <v>169</v>
      </c>
      <c r="E9" s="344" t="s">
        <v>169</v>
      </c>
      <c r="F9" s="344">
        <v>0</v>
      </c>
      <c r="G9" s="344">
        <v>0</v>
      </c>
      <c r="H9" s="344" t="s">
        <v>169</v>
      </c>
      <c r="I9" s="344" t="s">
        <v>169</v>
      </c>
      <c r="J9" s="344">
        <v>0</v>
      </c>
      <c r="K9" s="344">
        <v>0</v>
      </c>
      <c r="L9" s="344">
        <v>612045</v>
      </c>
      <c r="M9" s="344">
        <v>612045</v>
      </c>
      <c r="N9" s="344">
        <v>136550</v>
      </c>
      <c r="O9" s="344" t="s">
        <v>169</v>
      </c>
      <c r="P9" s="344">
        <v>167000</v>
      </c>
      <c r="Q9" s="345" t="s">
        <v>169</v>
      </c>
      <c r="R9" s="346" t="s">
        <v>169</v>
      </c>
      <c r="S9" s="346">
        <v>915595</v>
      </c>
      <c r="T9" s="342" t="s">
        <v>188</v>
      </c>
    </row>
    <row r="10" spans="1:20" ht="21" customHeight="1">
      <c r="A10" s="342" t="s">
        <v>187</v>
      </c>
      <c r="B10" s="343" t="s">
        <v>169</v>
      </c>
      <c r="C10" s="344" t="s">
        <v>169</v>
      </c>
      <c r="D10" s="344" t="s">
        <v>169</v>
      </c>
      <c r="E10" s="344" t="s">
        <v>169</v>
      </c>
      <c r="F10" s="344" t="s">
        <v>169</v>
      </c>
      <c r="G10" s="344" t="s">
        <v>169</v>
      </c>
      <c r="H10" s="344" t="s">
        <v>169</v>
      </c>
      <c r="I10" s="344">
        <v>1400000</v>
      </c>
      <c r="J10" s="344">
        <v>1400000</v>
      </c>
      <c r="K10" s="344">
        <v>32400807</v>
      </c>
      <c r="L10" s="344" t="s">
        <v>169</v>
      </c>
      <c r="M10" s="344">
        <v>32400807</v>
      </c>
      <c r="N10" s="344" t="s">
        <v>169</v>
      </c>
      <c r="O10" s="344" t="s">
        <v>169</v>
      </c>
      <c r="P10" s="344">
        <v>7400650</v>
      </c>
      <c r="Q10" s="345" t="s">
        <v>169</v>
      </c>
      <c r="R10" s="346" t="s">
        <v>169</v>
      </c>
      <c r="S10" s="346">
        <v>41201457</v>
      </c>
      <c r="T10" s="342" t="s">
        <v>187</v>
      </c>
    </row>
    <row r="11" spans="1:20" ht="21" customHeight="1">
      <c r="A11" s="342" t="s">
        <v>12</v>
      </c>
      <c r="B11" s="343" t="s">
        <v>169</v>
      </c>
      <c r="C11" s="344" t="s">
        <v>169</v>
      </c>
      <c r="D11" s="344" t="s">
        <v>169</v>
      </c>
      <c r="E11" s="344" t="s">
        <v>169</v>
      </c>
      <c r="F11" s="344" t="s">
        <v>169</v>
      </c>
      <c r="G11" s="344" t="s">
        <v>169</v>
      </c>
      <c r="H11" s="344" t="s">
        <v>169</v>
      </c>
      <c r="I11" s="344" t="s">
        <v>169</v>
      </c>
      <c r="J11" s="344" t="s">
        <v>169</v>
      </c>
      <c r="K11" s="344" t="s">
        <v>169</v>
      </c>
      <c r="L11" s="344" t="s">
        <v>169</v>
      </c>
      <c r="M11" s="344" t="s">
        <v>169</v>
      </c>
      <c r="N11" s="344" t="s">
        <v>169</v>
      </c>
      <c r="O11" s="344">
        <v>24650000</v>
      </c>
      <c r="P11" s="344" t="s">
        <v>169</v>
      </c>
      <c r="Q11" s="345" t="s">
        <v>169</v>
      </c>
      <c r="R11" s="346" t="s">
        <v>169</v>
      </c>
      <c r="S11" s="346">
        <v>24650000</v>
      </c>
      <c r="T11" s="342" t="s">
        <v>12</v>
      </c>
    </row>
    <row r="12" spans="1:20" ht="21" customHeight="1">
      <c r="A12" s="342" t="s">
        <v>113</v>
      </c>
      <c r="B12" s="343" t="s">
        <v>169</v>
      </c>
      <c r="C12" s="344" t="s">
        <v>169</v>
      </c>
      <c r="D12" s="344" t="s">
        <v>169</v>
      </c>
      <c r="E12" s="344" t="s">
        <v>169</v>
      </c>
      <c r="F12" s="344" t="s">
        <v>169</v>
      </c>
      <c r="G12" s="344">
        <v>0</v>
      </c>
      <c r="H12" s="344" t="s">
        <v>169</v>
      </c>
      <c r="I12" s="344">
        <v>0</v>
      </c>
      <c r="J12" s="344">
        <v>0</v>
      </c>
      <c r="K12" s="344">
        <v>0</v>
      </c>
      <c r="L12" s="344" t="s">
        <v>169</v>
      </c>
      <c r="M12" s="344">
        <v>0</v>
      </c>
      <c r="N12" s="344" t="s">
        <v>169</v>
      </c>
      <c r="O12" s="344" t="s">
        <v>169</v>
      </c>
      <c r="P12" s="344">
        <v>88000</v>
      </c>
      <c r="Q12" s="345" t="s">
        <v>169</v>
      </c>
      <c r="R12" s="346">
        <v>368565</v>
      </c>
      <c r="S12" s="346">
        <v>456565</v>
      </c>
      <c r="T12" s="342" t="s">
        <v>113</v>
      </c>
    </row>
    <row r="13" spans="1:20" ht="21" customHeight="1">
      <c r="A13" s="347" t="s">
        <v>189</v>
      </c>
      <c r="B13" s="348" t="s">
        <v>169</v>
      </c>
      <c r="C13" s="349">
        <v>4700000</v>
      </c>
      <c r="D13" s="349" t="s">
        <v>169</v>
      </c>
      <c r="E13" s="349">
        <v>4700000</v>
      </c>
      <c r="F13" s="349">
        <v>360000</v>
      </c>
      <c r="G13" s="349">
        <v>36078728</v>
      </c>
      <c r="H13" s="349" t="s">
        <v>169</v>
      </c>
      <c r="I13" s="349">
        <v>1400000</v>
      </c>
      <c r="J13" s="349">
        <v>37838728</v>
      </c>
      <c r="K13" s="349">
        <v>32400807</v>
      </c>
      <c r="L13" s="349">
        <v>612045</v>
      </c>
      <c r="M13" s="349">
        <v>33012852</v>
      </c>
      <c r="N13" s="349">
        <v>136550</v>
      </c>
      <c r="O13" s="349">
        <v>24650000</v>
      </c>
      <c r="P13" s="349">
        <v>8752151.5</v>
      </c>
      <c r="Q13" s="350" t="s">
        <v>169</v>
      </c>
      <c r="R13" s="351">
        <v>368565</v>
      </c>
      <c r="S13" s="351">
        <v>109458846.5</v>
      </c>
      <c r="T13" s="347" t="s">
        <v>189</v>
      </c>
    </row>
    <row r="14" spans="1:20" ht="21" customHeight="1">
      <c r="A14" s="342" t="s">
        <v>176</v>
      </c>
      <c r="B14" s="343">
        <v>1581980</v>
      </c>
      <c r="C14" s="344" t="s">
        <v>169</v>
      </c>
      <c r="D14" s="344">
        <v>231135.4</v>
      </c>
      <c r="E14" s="344">
        <v>1813115.4</v>
      </c>
      <c r="F14" s="344" t="s">
        <v>169</v>
      </c>
      <c r="G14" s="344" t="s">
        <v>169</v>
      </c>
      <c r="H14" s="344" t="s">
        <v>169</v>
      </c>
      <c r="I14" s="344" t="s">
        <v>169</v>
      </c>
      <c r="J14" s="344" t="s">
        <v>169</v>
      </c>
      <c r="K14" s="344" t="s">
        <v>169</v>
      </c>
      <c r="L14" s="344" t="s">
        <v>169</v>
      </c>
      <c r="M14" s="344" t="s">
        <v>169</v>
      </c>
      <c r="N14" s="344" t="s">
        <v>169</v>
      </c>
      <c r="O14" s="344" t="s">
        <v>169</v>
      </c>
      <c r="P14" s="344" t="s">
        <v>169</v>
      </c>
      <c r="Q14" s="345" t="s">
        <v>169</v>
      </c>
      <c r="R14" s="346" t="s">
        <v>169</v>
      </c>
      <c r="S14" s="346">
        <v>1813115.4</v>
      </c>
      <c r="T14" s="342" t="s">
        <v>176</v>
      </c>
    </row>
    <row r="15" spans="1:20" ht="21" customHeight="1">
      <c r="A15" s="342" t="s">
        <v>190</v>
      </c>
      <c r="B15" s="343" t="s">
        <v>169</v>
      </c>
      <c r="C15" s="344" t="s">
        <v>169</v>
      </c>
      <c r="D15" s="344" t="s">
        <v>169</v>
      </c>
      <c r="E15" s="344" t="s">
        <v>169</v>
      </c>
      <c r="F15" s="344" t="s">
        <v>169</v>
      </c>
      <c r="G15" s="344" t="s">
        <v>169</v>
      </c>
      <c r="H15" s="344" t="s">
        <v>169</v>
      </c>
      <c r="I15" s="344" t="s">
        <v>169</v>
      </c>
      <c r="J15" s="344" t="s">
        <v>169</v>
      </c>
      <c r="K15" s="344" t="s">
        <v>169</v>
      </c>
      <c r="L15" s="344" t="s">
        <v>169</v>
      </c>
      <c r="M15" s="344" t="s">
        <v>169</v>
      </c>
      <c r="N15" s="344" t="s">
        <v>169</v>
      </c>
      <c r="O15" s="344" t="s">
        <v>169</v>
      </c>
      <c r="P15" s="344" t="s">
        <v>169</v>
      </c>
      <c r="Q15" s="345">
        <v>21977013.600000001</v>
      </c>
      <c r="R15" s="346" t="s">
        <v>169</v>
      </c>
      <c r="S15" s="346">
        <v>21977013.600000001</v>
      </c>
      <c r="T15" s="342" t="s">
        <v>190</v>
      </c>
    </row>
    <row r="16" spans="1:20" ht="21" customHeight="1">
      <c r="A16" s="342" t="s">
        <v>191</v>
      </c>
      <c r="B16" s="343" t="s">
        <v>169</v>
      </c>
      <c r="C16" s="344" t="s">
        <v>169</v>
      </c>
      <c r="D16" s="344" t="s">
        <v>169</v>
      </c>
      <c r="E16" s="344" t="s">
        <v>169</v>
      </c>
      <c r="F16" s="344" t="s">
        <v>169</v>
      </c>
      <c r="G16" s="344" t="s">
        <v>169</v>
      </c>
      <c r="H16" s="344" t="s">
        <v>169</v>
      </c>
      <c r="I16" s="344" t="s">
        <v>169</v>
      </c>
      <c r="J16" s="344" t="s">
        <v>169</v>
      </c>
      <c r="K16" s="344" t="s">
        <v>169</v>
      </c>
      <c r="L16" s="344" t="s">
        <v>169</v>
      </c>
      <c r="M16" s="344" t="s">
        <v>169</v>
      </c>
      <c r="N16" s="344" t="s">
        <v>169</v>
      </c>
      <c r="O16" s="344" t="s">
        <v>169</v>
      </c>
      <c r="P16" s="344" t="s">
        <v>169</v>
      </c>
      <c r="Q16" s="345">
        <v>1935796.4</v>
      </c>
      <c r="R16" s="346" t="s">
        <v>169</v>
      </c>
      <c r="S16" s="346">
        <v>1935796.4</v>
      </c>
      <c r="T16" s="342" t="s">
        <v>191</v>
      </c>
    </row>
    <row r="17" spans="1:28" ht="21" customHeight="1">
      <c r="A17" s="342" t="s">
        <v>192</v>
      </c>
      <c r="B17" s="343" t="s">
        <v>169</v>
      </c>
      <c r="C17" s="344" t="s">
        <v>169</v>
      </c>
      <c r="D17" s="344" t="s">
        <v>169</v>
      </c>
      <c r="E17" s="344" t="s">
        <v>169</v>
      </c>
      <c r="F17" s="344" t="s">
        <v>169</v>
      </c>
      <c r="G17" s="344" t="s">
        <v>169</v>
      </c>
      <c r="H17" s="344" t="s">
        <v>169</v>
      </c>
      <c r="I17" s="344" t="s">
        <v>169</v>
      </c>
      <c r="J17" s="344" t="s">
        <v>169</v>
      </c>
      <c r="K17" s="344" t="s">
        <v>169</v>
      </c>
      <c r="L17" s="344" t="s">
        <v>169</v>
      </c>
      <c r="M17" s="344" t="s">
        <v>169</v>
      </c>
      <c r="N17" s="344" t="s">
        <v>169</v>
      </c>
      <c r="O17" s="344" t="s">
        <v>169</v>
      </c>
      <c r="P17" s="344" t="s">
        <v>169</v>
      </c>
      <c r="Q17" s="345">
        <v>255580</v>
      </c>
      <c r="R17" s="346" t="s">
        <v>169</v>
      </c>
      <c r="S17" s="346">
        <v>255580</v>
      </c>
      <c r="T17" s="342" t="s">
        <v>192</v>
      </c>
    </row>
    <row r="18" spans="1:28" ht="21" customHeight="1">
      <c r="A18" s="342" t="s">
        <v>193</v>
      </c>
      <c r="B18" s="343" t="s">
        <v>169</v>
      </c>
      <c r="C18" s="344" t="s">
        <v>169</v>
      </c>
      <c r="D18" s="344" t="s">
        <v>169</v>
      </c>
      <c r="E18" s="344" t="s">
        <v>169</v>
      </c>
      <c r="F18" s="344">
        <v>40000</v>
      </c>
      <c r="G18" s="344">
        <v>389930</v>
      </c>
      <c r="H18" s="344" t="s">
        <v>169</v>
      </c>
      <c r="I18" s="344" t="s">
        <v>169</v>
      </c>
      <c r="J18" s="344">
        <v>429930</v>
      </c>
      <c r="K18" s="344" t="s">
        <v>169</v>
      </c>
      <c r="L18" s="344" t="s">
        <v>169</v>
      </c>
      <c r="M18" s="344" t="s">
        <v>169</v>
      </c>
      <c r="N18" s="344" t="s">
        <v>169</v>
      </c>
      <c r="O18" s="344" t="s">
        <v>169</v>
      </c>
      <c r="P18" s="344">
        <v>162722.5</v>
      </c>
      <c r="Q18" s="345">
        <v>1819045</v>
      </c>
      <c r="R18" s="346" t="s">
        <v>169</v>
      </c>
      <c r="S18" s="346">
        <v>2411697.5</v>
      </c>
      <c r="T18" s="342" t="s">
        <v>193</v>
      </c>
    </row>
    <row r="19" spans="1:28" ht="21" customHeight="1">
      <c r="A19" s="342" t="s">
        <v>194</v>
      </c>
      <c r="B19" s="343" t="s">
        <v>169</v>
      </c>
      <c r="C19" s="344" t="s">
        <v>169</v>
      </c>
      <c r="D19" s="344" t="s">
        <v>169</v>
      </c>
      <c r="E19" s="344" t="s">
        <v>169</v>
      </c>
      <c r="F19" s="344" t="s">
        <v>169</v>
      </c>
      <c r="G19" s="344" t="s">
        <v>169</v>
      </c>
      <c r="H19" s="344" t="s">
        <v>169</v>
      </c>
      <c r="I19" s="344" t="s">
        <v>169</v>
      </c>
      <c r="J19" s="344" t="s">
        <v>169</v>
      </c>
      <c r="K19" s="344" t="s">
        <v>169</v>
      </c>
      <c r="L19" s="344" t="s">
        <v>169</v>
      </c>
      <c r="M19" s="344" t="s">
        <v>169</v>
      </c>
      <c r="N19" s="344" t="s">
        <v>169</v>
      </c>
      <c r="O19" s="344" t="s">
        <v>169</v>
      </c>
      <c r="P19" s="344" t="s">
        <v>169</v>
      </c>
      <c r="Q19" s="345">
        <v>880514</v>
      </c>
      <c r="R19" s="346" t="s">
        <v>169</v>
      </c>
      <c r="S19" s="346">
        <v>880514</v>
      </c>
      <c r="T19" s="342" t="s">
        <v>194</v>
      </c>
    </row>
    <row r="20" spans="1:28" ht="21" customHeight="1">
      <c r="A20" s="342" t="s">
        <v>195</v>
      </c>
      <c r="B20" s="343" t="s">
        <v>169</v>
      </c>
      <c r="C20" s="344" t="s">
        <v>169</v>
      </c>
      <c r="D20" s="344" t="s">
        <v>169</v>
      </c>
      <c r="E20" s="344" t="s">
        <v>169</v>
      </c>
      <c r="F20" s="344" t="s">
        <v>169</v>
      </c>
      <c r="G20" s="344" t="s">
        <v>169</v>
      </c>
      <c r="H20" s="344" t="s">
        <v>169</v>
      </c>
      <c r="I20" s="344" t="s">
        <v>169</v>
      </c>
      <c r="J20" s="344" t="s">
        <v>169</v>
      </c>
      <c r="K20" s="344" t="s">
        <v>169</v>
      </c>
      <c r="L20" s="344" t="s">
        <v>169</v>
      </c>
      <c r="M20" s="344" t="s">
        <v>169</v>
      </c>
      <c r="N20" s="344" t="s">
        <v>169</v>
      </c>
      <c r="O20" s="344" t="s">
        <v>169</v>
      </c>
      <c r="P20" s="344" t="s">
        <v>169</v>
      </c>
      <c r="Q20" s="345">
        <v>346330</v>
      </c>
      <c r="R20" s="346" t="s">
        <v>169</v>
      </c>
      <c r="S20" s="346">
        <v>346330</v>
      </c>
      <c r="T20" s="342" t="s">
        <v>195</v>
      </c>
    </row>
    <row r="21" spans="1:28" ht="21" customHeight="1">
      <c r="A21" s="352" t="s">
        <v>196</v>
      </c>
      <c r="B21" s="353">
        <v>1581980</v>
      </c>
      <c r="C21" s="354" t="s">
        <v>169</v>
      </c>
      <c r="D21" s="354">
        <v>231135.4</v>
      </c>
      <c r="E21" s="354">
        <v>1813115.4</v>
      </c>
      <c r="F21" s="354">
        <v>40000</v>
      </c>
      <c r="G21" s="354">
        <v>389930</v>
      </c>
      <c r="H21" s="354" t="s">
        <v>169</v>
      </c>
      <c r="I21" s="354" t="s">
        <v>169</v>
      </c>
      <c r="J21" s="354">
        <v>429930</v>
      </c>
      <c r="K21" s="354" t="s">
        <v>169</v>
      </c>
      <c r="L21" s="354" t="s">
        <v>169</v>
      </c>
      <c r="M21" s="354" t="s">
        <v>169</v>
      </c>
      <c r="N21" s="354" t="s">
        <v>169</v>
      </c>
      <c r="O21" s="354" t="s">
        <v>169</v>
      </c>
      <c r="P21" s="354">
        <v>162722.5</v>
      </c>
      <c r="Q21" s="355">
        <v>27214279</v>
      </c>
      <c r="R21" s="356" t="s">
        <v>169</v>
      </c>
      <c r="S21" s="356">
        <v>29620046.899999999</v>
      </c>
      <c r="T21" s="352" t="s">
        <v>196</v>
      </c>
    </row>
    <row r="22" spans="1:28" ht="21" customHeight="1">
      <c r="A22" s="357" t="s">
        <v>197</v>
      </c>
      <c r="B22" s="358">
        <v>1581980</v>
      </c>
      <c r="C22" s="359">
        <v>4700000</v>
      </c>
      <c r="D22" s="359">
        <v>231135.4</v>
      </c>
      <c r="E22" s="359">
        <v>6513115.4000000004</v>
      </c>
      <c r="F22" s="359">
        <v>400000</v>
      </c>
      <c r="G22" s="359">
        <v>36468658</v>
      </c>
      <c r="H22" s="359" t="s">
        <v>169</v>
      </c>
      <c r="I22" s="359">
        <v>1400000</v>
      </c>
      <c r="J22" s="359">
        <v>38268658</v>
      </c>
      <c r="K22" s="359">
        <v>32400807</v>
      </c>
      <c r="L22" s="359">
        <v>612045</v>
      </c>
      <c r="M22" s="359">
        <v>33012852</v>
      </c>
      <c r="N22" s="359">
        <v>136550</v>
      </c>
      <c r="O22" s="359">
        <v>24650000</v>
      </c>
      <c r="P22" s="359">
        <v>8914874</v>
      </c>
      <c r="Q22" s="359">
        <v>27214279</v>
      </c>
      <c r="R22" s="358">
        <v>368565</v>
      </c>
      <c r="S22" s="358">
        <v>139078893.40000001</v>
      </c>
      <c r="T22" s="357" t="s">
        <v>197</v>
      </c>
    </row>
    <row r="23" spans="1:28" ht="12" customHeight="1">
      <c r="A23" s="360"/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/>
      <c r="Q23" s="360"/>
      <c r="R23" s="360"/>
      <c r="S23" s="360"/>
    </row>
    <row r="24" spans="1:28" ht="20.100000000000001" customHeight="1">
      <c r="A24" s="335" t="s">
        <v>198</v>
      </c>
      <c r="B24" s="361"/>
      <c r="C24" s="361"/>
      <c r="D24" s="361"/>
      <c r="E24" s="361"/>
      <c r="F24" s="361"/>
      <c r="G24" s="361"/>
      <c r="H24" s="362"/>
      <c r="I24" s="362" t="s">
        <v>199</v>
      </c>
      <c r="J24" s="361"/>
      <c r="K24" s="335" t="s">
        <v>198</v>
      </c>
      <c r="L24" s="265"/>
      <c r="M24" s="265"/>
      <c r="N24" s="265"/>
      <c r="O24" s="265"/>
      <c r="P24" s="265"/>
      <c r="Q24" s="265"/>
      <c r="R24" s="265"/>
      <c r="S24" s="265"/>
      <c r="T24" s="265"/>
    </row>
    <row r="25" spans="1:28" ht="20.100000000000001" customHeight="1">
      <c r="A25" s="363" t="s">
        <v>200</v>
      </c>
      <c r="B25" s="364" t="s">
        <v>12</v>
      </c>
      <c r="C25" s="364" t="s">
        <v>201</v>
      </c>
      <c r="D25" s="364" t="s">
        <v>187</v>
      </c>
      <c r="E25" s="364" t="s">
        <v>117</v>
      </c>
      <c r="F25" s="364" t="s">
        <v>188</v>
      </c>
      <c r="G25" s="364" t="s">
        <v>184</v>
      </c>
      <c r="H25" s="365" t="s">
        <v>118</v>
      </c>
      <c r="I25" s="365" t="s">
        <v>197</v>
      </c>
      <c r="J25" s="361"/>
      <c r="K25" s="366" t="s">
        <v>202</v>
      </c>
      <c r="L25" s="367"/>
      <c r="M25" s="368">
        <f>L26+N26+P26+R26</f>
        <v>38127882</v>
      </c>
      <c r="N25" s="367"/>
      <c r="O25" s="367"/>
      <c r="P25" s="367"/>
      <c r="Q25" s="367"/>
      <c r="R25" s="367"/>
      <c r="S25" s="361"/>
      <c r="T25" s="265"/>
      <c r="V25" s="2923"/>
      <c r="W25" s="2923"/>
      <c r="X25" s="2923"/>
      <c r="Y25" s="2923"/>
      <c r="Z25" s="2923"/>
      <c r="AA25" s="2923"/>
      <c r="AB25" s="2923"/>
    </row>
    <row r="26" spans="1:28" ht="20.100000000000001" customHeight="1">
      <c r="A26" s="369" t="s">
        <v>203</v>
      </c>
      <c r="B26" s="370">
        <v>24650000</v>
      </c>
      <c r="C26" s="370">
        <v>38127882</v>
      </c>
      <c r="D26" s="370">
        <v>41201457</v>
      </c>
      <c r="E26" s="370">
        <v>29027394.399999999</v>
      </c>
      <c r="F26" s="370">
        <v>915595</v>
      </c>
      <c r="G26" s="370">
        <v>4700000</v>
      </c>
      <c r="H26" s="371">
        <v>456565</v>
      </c>
      <c r="I26" s="371">
        <v>139078893.40000001</v>
      </c>
      <c r="J26" s="361"/>
      <c r="K26" s="372" t="s">
        <v>204</v>
      </c>
      <c r="L26" s="373">
        <f>F22</f>
        <v>400000</v>
      </c>
      <c r="M26" s="324" t="s">
        <v>205</v>
      </c>
      <c r="N26" s="373">
        <f>G22</f>
        <v>36468658</v>
      </c>
      <c r="O26" s="374" t="s">
        <v>206</v>
      </c>
      <c r="P26" s="373">
        <f>P8</f>
        <v>1096501.5</v>
      </c>
      <c r="Q26" s="375" t="s">
        <v>207</v>
      </c>
      <c r="R26" s="373">
        <f>P18</f>
        <v>162722.5</v>
      </c>
      <c r="S26" s="361"/>
      <c r="T26" s="265"/>
      <c r="V26" s="2923"/>
      <c r="W26" s="2923"/>
      <c r="X26" s="2923"/>
      <c r="Y26" s="2923"/>
      <c r="Z26" s="2923"/>
      <c r="AA26" s="2923"/>
      <c r="AB26" s="2923"/>
    </row>
    <row r="27" spans="1:28" ht="20.100000000000001" customHeight="1">
      <c r="A27" s="376" t="s">
        <v>208</v>
      </c>
      <c r="B27" s="377">
        <v>17.723800000000001</v>
      </c>
      <c r="C27" s="377">
        <v>27.4146</v>
      </c>
      <c r="D27" s="377">
        <v>29.624500000000001</v>
      </c>
      <c r="E27" s="377">
        <v>20.871200000000002</v>
      </c>
      <c r="F27" s="377">
        <v>0.6583</v>
      </c>
      <c r="G27" s="377">
        <v>3.3794</v>
      </c>
      <c r="H27" s="378">
        <v>0.32829999999999998</v>
      </c>
      <c r="I27" s="378">
        <v>100</v>
      </c>
      <c r="J27" s="361"/>
      <c r="K27" s="366" t="s">
        <v>209</v>
      </c>
      <c r="L27" s="367"/>
      <c r="M27" s="368">
        <f>L28+N28+P28</f>
        <v>41201457</v>
      </c>
      <c r="N27" s="367"/>
      <c r="O27" s="367"/>
      <c r="P27" s="367"/>
      <c r="Q27" s="367"/>
      <c r="R27" s="367"/>
      <c r="S27" s="361"/>
      <c r="T27" s="265"/>
      <c r="V27" s="2923"/>
      <c r="W27" s="2923"/>
      <c r="X27" s="2923"/>
      <c r="Y27" s="2923"/>
      <c r="Z27" s="2923"/>
      <c r="AA27" s="2923"/>
      <c r="AB27" s="2923"/>
    </row>
    <row r="28" spans="1:28" ht="20.100000000000001" customHeight="1">
      <c r="A28" s="379" t="s">
        <v>210</v>
      </c>
      <c r="B28" s="361"/>
      <c r="C28" s="361"/>
      <c r="D28" s="361"/>
      <c r="E28" s="361"/>
      <c r="F28" s="361"/>
      <c r="G28" s="361"/>
      <c r="H28" s="361"/>
      <c r="I28" s="362"/>
      <c r="J28" s="362" t="s">
        <v>199</v>
      </c>
      <c r="K28" s="380" t="s">
        <v>211</v>
      </c>
      <c r="L28" s="373">
        <f>I22</f>
        <v>1400000</v>
      </c>
      <c r="M28" s="324" t="s">
        <v>212</v>
      </c>
      <c r="N28" s="373">
        <f>K22</f>
        <v>32400807</v>
      </c>
      <c r="O28" s="381" t="s">
        <v>213</v>
      </c>
      <c r="P28" s="373">
        <f>P10</f>
        <v>7400650</v>
      </c>
      <c r="Q28" s="367"/>
      <c r="R28" s="367"/>
      <c r="S28" s="361"/>
      <c r="T28" s="265"/>
    </row>
    <row r="29" spans="1:28" ht="20.100000000000001" customHeight="1">
      <c r="A29" s="363" t="s">
        <v>200</v>
      </c>
      <c r="B29" s="364" t="s">
        <v>12</v>
      </c>
      <c r="C29" s="364" t="s">
        <v>201</v>
      </c>
      <c r="D29" s="364" t="s">
        <v>187</v>
      </c>
      <c r="E29" s="364" t="s">
        <v>117</v>
      </c>
      <c r="F29" s="364" t="s">
        <v>188</v>
      </c>
      <c r="G29" s="364" t="s">
        <v>184</v>
      </c>
      <c r="H29" s="364" t="s">
        <v>180</v>
      </c>
      <c r="I29" s="365" t="s">
        <v>118</v>
      </c>
      <c r="J29" s="365" t="s">
        <v>197</v>
      </c>
      <c r="K29" s="366" t="s">
        <v>214</v>
      </c>
      <c r="L29" s="367"/>
      <c r="M29" s="368">
        <f>L30+N30</f>
        <v>29027394.399999999</v>
      </c>
      <c r="N29" s="367"/>
      <c r="O29" s="367"/>
      <c r="P29" s="367"/>
      <c r="Q29" s="367"/>
      <c r="R29" s="367"/>
      <c r="S29" s="361"/>
      <c r="T29" s="265"/>
    </row>
    <row r="30" spans="1:28" ht="20.100000000000001" customHeight="1">
      <c r="A30" s="369" t="s">
        <v>203</v>
      </c>
      <c r="B30" s="382">
        <v>24650000</v>
      </c>
      <c r="C30" s="382">
        <v>36868658</v>
      </c>
      <c r="D30" s="382">
        <v>33800807</v>
      </c>
      <c r="E30" s="382">
        <v>29027394.399999999</v>
      </c>
      <c r="F30" s="382">
        <v>748595</v>
      </c>
      <c r="G30" s="382">
        <v>4700000</v>
      </c>
      <c r="H30" s="382">
        <v>8914874</v>
      </c>
      <c r="I30" s="383">
        <v>368565</v>
      </c>
      <c r="J30" s="371">
        <v>139078893.40000001</v>
      </c>
      <c r="K30" s="380" t="s">
        <v>215</v>
      </c>
      <c r="L30" s="373">
        <f>E14</f>
        <v>1813115.4</v>
      </c>
      <c r="M30" s="384" t="s">
        <v>216</v>
      </c>
      <c r="N30" s="373">
        <f>Q21</f>
        <v>27214279</v>
      </c>
      <c r="Q30" s="367"/>
      <c r="R30" s="367"/>
      <c r="S30" s="361"/>
      <c r="T30" s="265"/>
    </row>
    <row r="31" spans="1:28" ht="20.100000000000001" customHeight="1">
      <c r="A31" s="376" t="s">
        <v>208</v>
      </c>
      <c r="B31" s="377">
        <v>17.723800000000001</v>
      </c>
      <c r="C31" s="377">
        <v>26.5092</v>
      </c>
      <c r="D31" s="377">
        <v>24.3033</v>
      </c>
      <c r="E31" s="377">
        <v>20.871200000000002</v>
      </c>
      <c r="F31" s="377">
        <v>0.5383</v>
      </c>
      <c r="G31" s="377">
        <v>3.3794</v>
      </c>
      <c r="H31" s="377">
        <v>6.4099000000000004</v>
      </c>
      <c r="I31" s="378">
        <v>0.26500000000000001</v>
      </c>
      <c r="J31" s="378">
        <v>100</v>
      </c>
      <c r="K31" s="366" t="s">
        <v>217</v>
      </c>
      <c r="L31" s="367"/>
      <c r="M31" s="368">
        <f>L32+N32+P32+R32</f>
        <v>915595</v>
      </c>
      <c r="N31" s="367"/>
      <c r="O31" s="367"/>
      <c r="P31" s="367"/>
      <c r="Q31" s="367"/>
      <c r="R31" s="367"/>
      <c r="S31" s="361"/>
      <c r="T31" s="265"/>
    </row>
    <row r="32" spans="1:28" ht="15.95" customHeight="1">
      <c r="A32" s="367"/>
      <c r="B32" s="385"/>
      <c r="C32" s="385"/>
      <c r="D32" s="385"/>
      <c r="E32" s="385"/>
      <c r="F32" s="385"/>
      <c r="G32" s="385"/>
      <c r="H32" s="385"/>
      <c r="I32" s="385"/>
      <c r="J32" s="385"/>
      <c r="K32" s="380" t="s">
        <v>218</v>
      </c>
      <c r="L32" s="373">
        <v>0</v>
      </c>
      <c r="M32" s="324" t="s">
        <v>219</v>
      </c>
      <c r="N32" s="373">
        <f>L22</f>
        <v>612045</v>
      </c>
      <c r="O32" s="386" t="s">
        <v>220</v>
      </c>
      <c r="P32" s="373">
        <f>N22</f>
        <v>136550</v>
      </c>
      <c r="Q32" s="387" t="s">
        <v>221</v>
      </c>
      <c r="R32" s="373">
        <f>P9</f>
        <v>167000</v>
      </c>
      <c r="S32" s="361"/>
      <c r="T32" s="265"/>
    </row>
    <row r="33" spans="1:20" ht="20.100000000000001" customHeight="1">
      <c r="A33" s="335" t="s">
        <v>222</v>
      </c>
      <c r="B33" s="361"/>
      <c r="C33" s="361"/>
      <c r="D33" s="361"/>
      <c r="E33" s="361"/>
      <c r="F33" s="361"/>
      <c r="G33" s="361"/>
      <c r="H33" s="362"/>
      <c r="I33" s="362" t="s">
        <v>199</v>
      </c>
      <c r="J33" s="385"/>
      <c r="K33" s="366"/>
      <c r="L33" s="367"/>
      <c r="M33" s="368"/>
      <c r="N33" s="367"/>
      <c r="O33" s="367"/>
      <c r="P33" s="367"/>
      <c r="Q33" s="367"/>
      <c r="R33" s="367"/>
      <c r="S33" s="361"/>
      <c r="T33" s="265"/>
    </row>
    <row r="34" spans="1:20" ht="20.100000000000001" customHeight="1">
      <c r="A34" s="363" t="s">
        <v>200</v>
      </c>
      <c r="B34" s="364" t="s">
        <v>12</v>
      </c>
      <c r="C34" s="364" t="s">
        <v>201</v>
      </c>
      <c r="D34" s="364" t="s">
        <v>187</v>
      </c>
      <c r="E34" s="364" t="s">
        <v>117</v>
      </c>
      <c r="F34" s="364" t="s">
        <v>188</v>
      </c>
      <c r="G34" s="364" t="s">
        <v>184</v>
      </c>
      <c r="H34" s="365" t="s">
        <v>118</v>
      </c>
      <c r="I34" s="365" t="s">
        <v>197</v>
      </c>
      <c r="J34" s="385"/>
      <c r="K34" s="335" t="s">
        <v>222</v>
      </c>
      <c r="L34" s="367"/>
      <c r="M34" s="368"/>
      <c r="N34" s="367"/>
      <c r="O34" s="367"/>
      <c r="P34" s="367"/>
      <c r="Q34" s="367"/>
      <c r="R34" s="367"/>
      <c r="S34" s="361"/>
      <c r="T34" s="265"/>
    </row>
    <row r="35" spans="1:20" ht="20.100000000000001" customHeight="1">
      <c r="A35" s="369" t="s">
        <v>203</v>
      </c>
      <c r="B35" s="370">
        <v>24650000</v>
      </c>
      <c r="C35" s="370">
        <v>37535229.5</v>
      </c>
      <c r="D35" s="370">
        <v>41201457</v>
      </c>
      <c r="E35" s="370">
        <v>29620046.899999999</v>
      </c>
      <c r="F35" s="370">
        <v>915595</v>
      </c>
      <c r="G35" s="370">
        <v>4700000</v>
      </c>
      <c r="H35" s="371">
        <v>456565</v>
      </c>
      <c r="I35" s="371">
        <v>139078893.40000001</v>
      </c>
      <c r="J35" s="385"/>
      <c r="K35" s="388" t="s">
        <v>223</v>
      </c>
      <c r="L35" s="367"/>
      <c r="M35" s="368"/>
      <c r="N35" s="367"/>
      <c r="O35" s="367"/>
      <c r="P35" s="367"/>
      <c r="Q35" s="367"/>
      <c r="R35" s="367"/>
      <c r="S35" s="361"/>
      <c r="T35" s="265"/>
    </row>
    <row r="36" spans="1:20" ht="20.100000000000001" customHeight="1">
      <c r="A36" s="376" t="s">
        <v>208</v>
      </c>
      <c r="B36" s="377">
        <v>17.724</v>
      </c>
      <c r="C36" s="377">
        <v>26.988</v>
      </c>
      <c r="D36" s="377">
        <v>29.625</v>
      </c>
      <c r="E36" s="377">
        <v>21.297000000000001</v>
      </c>
      <c r="F36" s="377">
        <v>0.65800000000000003</v>
      </c>
      <c r="G36" s="377">
        <v>3.379</v>
      </c>
      <c r="H36" s="378">
        <v>0.32800000000000001</v>
      </c>
      <c r="I36" s="378">
        <v>100</v>
      </c>
      <c r="J36" s="385"/>
      <c r="K36" s="366"/>
      <c r="L36" s="367"/>
      <c r="M36" s="368"/>
      <c r="N36" s="367"/>
      <c r="O36" s="367"/>
      <c r="P36" s="367"/>
      <c r="Q36" s="367"/>
      <c r="R36" s="367"/>
      <c r="S36" s="361"/>
      <c r="T36" s="265"/>
    </row>
    <row r="37" spans="1:20" ht="15" customHeight="1">
      <c r="A37" s="324" t="s">
        <v>224</v>
      </c>
      <c r="B37" s="265"/>
      <c r="C37" s="265"/>
      <c r="D37" s="265"/>
      <c r="E37" s="265"/>
      <c r="F37" s="265"/>
      <c r="G37" s="265"/>
      <c r="H37" s="265"/>
      <c r="I37" s="265"/>
      <c r="J37" s="265"/>
      <c r="S37" s="389"/>
      <c r="T37" s="265"/>
    </row>
    <row r="38" spans="1:20" ht="15" customHeight="1">
      <c r="A38" s="324" t="s">
        <v>170</v>
      </c>
      <c r="B38" s="265"/>
      <c r="C38" s="265"/>
      <c r="D38" s="265"/>
      <c r="E38" s="265"/>
      <c r="F38" s="265"/>
      <c r="G38" s="265"/>
      <c r="H38" s="265"/>
      <c r="I38" s="265"/>
      <c r="J38" s="265"/>
      <c r="K38" s="265"/>
      <c r="L38" s="265"/>
      <c r="M38" s="265"/>
      <c r="N38" s="389"/>
      <c r="O38" s="265"/>
      <c r="P38" s="265"/>
      <c r="Q38" s="265"/>
      <c r="R38" s="265"/>
      <c r="S38" s="265"/>
      <c r="T38" s="265"/>
    </row>
    <row r="39" spans="1:20" ht="15" customHeight="1">
      <c r="A39" s="324" t="s">
        <v>225</v>
      </c>
    </row>
  </sheetData>
  <mergeCells count="12">
    <mergeCell ref="V25:AB27"/>
    <mergeCell ref="A4:A5"/>
    <mergeCell ref="B4:E4"/>
    <mergeCell ref="F4:J4"/>
    <mergeCell ref="K4:M4"/>
    <mergeCell ref="N4:N5"/>
    <mergeCell ref="O4:O5"/>
    <mergeCell ref="P4:P5"/>
    <mergeCell ref="Q4:Q5"/>
    <mergeCell ref="R4:R5"/>
    <mergeCell ref="S4:S5"/>
    <mergeCell ref="T4:T5"/>
  </mergeCells>
  <phoneticPr fontId="2" type="noConversion"/>
  <printOptions horizontalCentered="1"/>
  <pageMargins left="0.78740157480314965" right="0.78740157480314965" top="1.1811023622047245" bottom="0.78740157480314965" header="0" footer="0"/>
  <pageSetup paperSize="9" scale="82" firstPageNumber="12" orientation="portrait" useFirstPageNumber="1" r:id="rId1"/>
  <headerFooter differentOddEven="1" scaleWithDoc="0" alignWithMargins="0">
    <firstFooter>&amp;R&amp;P</firstFooter>
  </headerFooter>
  <colBreaks count="1" manualBreakCount="1">
    <brk id="10" max="38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X74"/>
  <sheetViews>
    <sheetView showGridLines="0" view="pageBreakPreview" zoomScale="98" zoomScaleNormal="100" zoomScaleSheetLayoutView="98" workbookViewId="0"/>
  </sheetViews>
  <sheetFormatPr defaultColWidth="10" defaultRowHeight="16.5"/>
  <cols>
    <col min="1" max="1" width="3.125" style="14" customWidth="1"/>
    <col min="2" max="2" width="9.25" style="556" customWidth="1"/>
    <col min="3" max="3" width="9.5" style="552" customWidth="1"/>
    <col min="4" max="4" width="9.5" style="556" customWidth="1"/>
    <col min="5" max="5" width="9.5" style="552" customWidth="1"/>
    <col min="6" max="6" width="9.5" style="556" customWidth="1"/>
    <col min="7" max="7" width="9.25" style="552" customWidth="1"/>
    <col min="8" max="8" width="9.5" style="556" customWidth="1"/>
    <col min="9" max="9" width="9.5" style="552" customWidth="1"/>
    <col min="10" max="10" width="9.5" style="556" customWidth="1"/>
    <col min="11" max="11" width="9.5" style="552" customWidth="1"/>
    <col min="12" max="12" width="3.125" style="556" customWidth="1"/>
    <col min="13" max="13" width="9.25" style="14" customWidth="1"/>
    <col min="14" max="17" width="9.5" style="14" customWidth="1"/>
    <col min="18" max="18" width="9.25" style="14" customWidth="1"/>
    <col min="19" max="19" width="9.5" style="14" customWidth="1"/>
    <col min="20" max="20" width="9.25" style="14" customWidth="1"/>
    <col min="21" max="21" width="9.5" style="14" customWidth="1"/>
    <col min="22" max="22" width="9.875" style="14" customWidth="1"/>
    <col min="23" max="16384" width="10" style="14"/>
  </cols>
  <sheetData>
    <row r="1" spans="1:24" ht="20.25">
      <c r="A1" s="390" t="s">
        <v>226</v>
      </c>
      <c r="B1" s="390"/>
      <c r="C1" s="391"/>
      <c r="D1" s="392"/>
      <c r="E1" s="391"/>
      <c r="F1" s="392"/>
      <c r="G1" s="391"/>
      <c r="H1" s="392"/>
      <c r="I1" s="391"/>
      <c r="J1" s="392"/>
      <c r="K1" s="391"/>
      <c r="L1" s="392"/>
      <c r="M1" s="393"/>
      <c r="N1" s="393"/>
      <c r="O1" s="393"/>
      <c r="P1" s="393"/>
      <c r="Q1" s="393"/>
      <c r="R1" s="393"/>
      <c r="S1" s="393"/>
      <c r="T1" s="393"/>
      <c r="U1" s="394"/>
      <c r="V1" s="394"/>
    </row>
    <row r="2" spans="1:24" ht="21" customHeight="1">
      <c r="A2" s="395" t="s">
        <v>227</v>
      </c>
      <c r="B2" s="392"/>
      <c r="C2" s="391"/>
      <c r="D2" s="392"/>
      <c r="E2" s="391"/>
      <c r="F2" s="392"/>
      <c r="G2" s="391"/>
      <c r="H2" s="392"/>
      <c r="I2" s="391"/>
      <c r="J2" s="392"/>
      <c r="K2" s="391"/>
      <c r="L2" s="392"/>
      <c r="M2" s="393"/>
      <c r="N2" s="393"/>
      <c r="O2" s="393"/>
      <c r="P2" s="393"/>
      <c r="Q2" s="393"/>
      <c r="R2" s="393"/>
      <c r="S2" s="393"/>
      <c r="T2" s="393"/>
      <c r="U2" s="394"/>
      <c r="V2" s="394"/>
    </row>
    <row r="3" spans="1:24" s="402" customFormat="1" ht="18" customHeight="1">
      <c r="A3" s="396"/>
      <c r="B3" s="335" t="s">
        <v>228</v>
      </c>
      <c r="C3" s="397"/>
      <c r="D3" s="396"/>
      <c r="E3" s="397"/>
      <c r="F3" s="396"/>
      <c r="G3" s="397"/>
      <c r="H3" s="396"/>
      <c r="I3" s="397"/>
      <c r="J3" s="396"/>
      <c r="K3" s="398" t="s">
        <v>229</v>
      </c>
      <c r="L3" s="396"/>
      <c r="M3" s="396"/>
      <c r="N3" s="396"/>
      <c r="O3" s="396"/>
      <c r="P3" s="396"/>
      <c r="Q3" s="396"/>
      <c r="R3" s="399"/>
      <c r="S3" s="399"/>
      <c r="T3" s="399"/>
      <c r="U3" s="400"/>
      <c r="V3" s="401" t="s">
        <v>230</v>
      </c>
    </row>
    <row r="4" spans="1:24" ht="20.100000000000001" customHeight="1">
      <c r="A4" s="403" t="s">
        <v>231</v>
      </c>
      <c r="B4" s="2937" t="s">
        <v>232</v>
      </c>
      <c r="C4" s="2937"/>
      <c r="D4" s="2937" t="s">
        <v>201</v>
      </c>
      <c r="E4" s="2937"/>
      <c r="F4" s="2937" t="s">
        <v>233</v>
      </c>
      <c r="G4" s="2937"/>
      <c r="H4" s="2937" t="s">
        <v>234</v>
      </c>
      <c r="I4" s="2937"/>
      <c r="J4" s="2937" t="s">
        <v>12</v>
      </c>
      <c r="K4" s="2937"/>
      <c r="L4" s="404" t="s">
        <v>231</v>
      </c>
      <c r="M4" s="2937" t="s">
        <v>232</v>
      </c>
      <c r="N4" s="2937"/>
      <c r="O4" s="2937" t="s">
        <v>235</v>
      </c>
      <c r="P4" s="2937"/>
      <c r="Q4" s="2938" t="s">
        <v>236</v>
      </c>
      <c r="R4" s="2939"/>
      <c r="S4" s="2939"/>
      <c r="T4" s="2939"/>
      <c r="U4" s="2938" t="s">
        <v>113</v>
      </c>
      <c r="V4" s="2940"/>
    </row>
    <row r="5" spans="1:24" s="410" customFormat="1" ht="20.100000000000001" customHeight="1">
      <c r="A5" s="405" t="s">
        <v>237</v>
      </c>
      <c r="B5" s="406" t="s">
        <v>238</v>
      </c>
      <c r="C5" s="406" t="s">
        <v>239</v>
      </c>
      <c r="D5" s="406" t="s">
        <v>238</v>
      </c>
      <c r="E5" s="406" t="s">
        <v>239</v>
      </c>
      <c r="F5" s="406" t="s">
        <v>240</v>
      </c>
      <c r="G5" s="406" t="s">
        <v>239</v>
      </c>
      <c r="H5" s="406" t="s">
        <v>238</v>
      </c>
      <c r="I5" s="406" t="s">
        <v>239</v>
      </c>
      <c r="J5" s="406" t="s">
        <v>240</v>
      </c>
      <c r="K5" s="406" t="s">
        <v>239</v>
      </c>
      <c r="L5" s="407" t="s">
        <v>237</v>
      </c>
      <c r="M5" s="406" t="s">
        <v>240</v>
      </c>
      <c r="N5" s="406" t="s">
        <v>239</v>
      </c>
      <c r="O5" s="406" t="s">
        <v>240</v>
      </c>
      <c r="P5" s="406" t="s">
        <v>239</v>
      </c>
      <c r="Q5" s="408" t="s">
        <v>240</v>
      </c>
      <c r="R5" s="406" t="s">
        <v>239</v>
      </c>
      <c r="S5" s="408" t="s">
        <v>240</v>
      </c>
      <c r="T5" s="406" t="s">
        <v>239</v>
      </c>
      <c r="U5" s="406" t="s">
        <v>238</v>
      </c>
      <c r="V5" s="409" t="s">
        <v>239</v>
      </c>
    </row>
    <row r="6" spans="1:24" s="426" customFormat="1" ht="20.100000000000001" customHeight="1">
      <c r="A6" s="411"/>
      <c r="B6" s="412" t="s">
        <v>241</v>
      </c>
      <c r="C6" s="413"/>
      <c r="D6" s="414" t="s">
        <v>242</v>
      </c>
      <c r="E6" s="415"/>
      <c r="F6" s="416" t="s">
        <v>243</v>
      </c>
      <c r="G6" s="417"/>
      <c r="H6" s="412" t="s">
        <v>244</v>
      </c>
      <c r="I6" s="415"/>
      <c r="J6" s="414" t="s">
        <v>245</v>
      </c>
      <c r="K6" s="418"/>
      <c r="L6" s="419"/>
      <c r="M6" s="420" t="s">
        <v>246</v>
      </c>
      <c r="N6" s="414"/>
      <c r="O6" s="414" t="s">
        <v>247</v>
      </c>
      <c r="P6" s="414"/>
      <c r="Q6" s="421" t="s">
        <v>248</v>
      </c>
      <c r="R6" s="414"/>
      <c r="S6" s="422" t="s">
        <v>249</v>
      </c>
      <c r="T6" s="423"/>
      <c r="U6" s="424" t="s">
        <v>250</v>
      </c>
      <c r="V6" s="425"/>
    </row>
    <row r="7" spans="1:24" s="426" customFormat="1" ht="20.100000000000001" customHeight="1">
      <c r="A7" s="411"/>
      <c r="B7" s="414" t="s">
        <v>251</v>
      </c>
      <c r="C7" s="413">
        <v>82000</v>
      </c>
      <c r="D7" s="414" t="s">
        <v>252</v>
      </c>
      <c r="E7" s="427">
        <v>400000</v>
      </c>
      <c r="F7" s="414" t="s">
        <v>253</v>
      </c>
      <c r="G7" s="415">
        <v>1400000</v>
      </c>
      <c r="H7" s="414" t="s">
        <v>254</v>
      </c>
      <c r="I7" s="415">
        <v>718400</v>
      </c>
      <c r="J7" s="414" t="s">
        <v>255</v>
      </c>
      <c r="K7" s="415">
        <v>650000</v>
      </c>
      <c r="L7" s="428"/>
      <c r="M7" s="429" t="s">
        <v>256</v>
      </c>
      <c r="N7" s="414"/>
      <c r="O7" s="430" t="s">
        <v>257</v>
      </c>
      <c r="P7" s="414">
        <v>1040000</v>
      </c>
      <c r="Q7" s="138" t="s">
        <v>258</v>
      </c>
      <c r="R7" s="414">
        <v>144788</v>
      </c>
      <c r="S7" s="138" t="s">
        <v>259</v>
      </c>
      <c r="T7" s="414">
        <v>97100</v>
      </c>
      <c r="U7" s="422" t="s">
        <v>260</v>
      </c>
      <c r="V7" s="431">
        <v>30300</v>
      </c>
      <c r="X7" s="432"/>
    </row>
    <row r="8" spans="1:24" s="426" customFormat="1" ht="20.100000000000001" customHeight="1">
      <c r="A8" s="411"/>
      <c r="B8" s="414" t="s">
        <v>261</v>
      </c>
      <c r="C8" s="413">
        <v>48000</v>
      </c>
      <c r="D8" s="414"/>
      <c r="E8" s="427"/>
      <c r="F8" s="414"/>
      <c r="G8" s="415"/>
      <c r="H8" s="414" t="s">
        <v>262</v>
      </c>
      <c r="I8" s="415">
        <v>1350000</v>
      </c>
      <c r="J8" s="414" t="s">
        <v>263</v>
      </c>
      <c r="K8" s="415">
        <v>950000</v>
      </c>
      <c r="L8" s="428"/>
      <c r="M8" s="420" t="s">
        <v>264</v>
      </c>
      <c r="N8" s="414">
        <v>90000</v>
      </c>
      <c r="O8" s="414" t="s">
        <v>265</v>
      </c>
      <c r="P8" s="414">
        <v>2080000</v>
      </c>
      <c r="Q8" s="138" t="s">
        <v>266</v>
      </c>
      <c r="R8" s="414">
        <v>37000</v>
      </c>
      <c r="S8" s="433" t="s">
        <v>267</v>
      </c>
      <c r="T8" s="414">
        <v>264100</v>
      </c>
      <c r="U8" s="434"/>
      <c r="V8" s="435"/>
      <c r="X8" s="432"/>
    </row>
    <row r="9" spans="1:24" s="426" customFormat="1" ht="20.100000000000001" customHeight="1">
      <c r="A9" s="411"/>
      <c r="B9" s="414" t="s">
        <v>268</v>
      </c>
      <c r="C9" s="413">
        <v>140100</v>
      </c>
      <c r="D9" s="436"/>
      <c r="E9" s="437"/>
      <c r="F9" s="414"/>
      <c r="G9" s="415"/>
      <c r="H9" s="414" t="s">
        <v>269</v>
      </c>
      <c r="I9" s="415">
        <v>1800000</v>
      </c>
      <c r="J9" s="414" t="s">
        <v>270</v>
      </c>
      <c r="K9" s="415">
        <v>950000</v>
      </c>
      <c r="L9" s="428"/>
      <c r="M9" s="420" t="s">
        <v>271</v>
      </c>
      <c r="N9" s="414">
        <v>200000</v>
      </c>
      <c r="O9" s="414" t="s">
        <v>272</v>
      </c>
      <c r="P9" s="414">
        <v>1190000</v>
      </c>
      <c r="Q9" s="138" t="s">
        <v>273</v>
      </c>
      <c r="R9" s="414">
        <v>24000</v>
      </c>
      <c r="S9" s="138" t="s">
        <v>274</v>
      </c>
      <c r="T9" s="414">
        <v>59000</v>
      </c>
      <c r="U9" s="424" t="s">
        <v>275</v>
      </c>
      <c r="V9" s="431"/>
      <c r="X9" s="432"/>
    </row>
    <row r="10" spans="1:24" s="426" customFormat="1" ht="20.100000000000001" customHeight="1">
      <c r="A10" s="411"/>
      <c r="B10" s="414" t="s">
        <v>276</v>
      </c>
      <c r="C10" s="413">
        <v>62280</v>
      </c>
      <c r="D10" s="438" t="s">
        <v>277</v>
      </c>
      <c r="E10" s="439">
        <f>SUM(E6:E8)</f>
        <v>400000</v>
      </c>
      <c r="F10" s="438" t="s">
        <v>278</v>
      </c>
      <c r="G10" s="440">
        <f>SUM(G7:G9)</f>
        <v>1400000</v>
      </c>
      <c r="H10" s="414" t="s">
        <v>279</v>
      </c>
      <c r="I10" s="415">
        <v>922064</v>
      </c>
      <c r="J10" s="414" t="s">
        <v>280</v>
      </c>
      <c r="K10" s="415">
        <v>1400000</v>
      </c>
      <c r="L10" s="428"/>
      <c r="M10" s="420" t="s">
        <v>281</v>
      </c>
      <c r="N10" s="414">
        <v>90000</v>
      </c>
      <c r="O10" s="438" t="s">
        <v>282</v>
      </c>
      <c r="P10" s="438">
        <f>SUM(P7:P9)</f>
        <v>4310000</v>
      </c>
      <c r="Q10" s="138" t="s">
        <v>283</v>
      </c>
      <c r="R10" s="414">
        <v>370700</v>
      </c>
      <c r="S10" s="441" t="s">
        <v>284</v>
      </c>
      <c r="T10" s="414">
        <v>72900</v>
      </c>
      <c r="U10" s="424" t="s">
        <v>285</v>
      </c>
      <c r="V10" s="431">
        <v>309965</v>
      </c>
    </row>
    <row r="11" spans="1:24" s="426" customFormat="1" ht="20.100000000000001" customHeight="1">
      <c r="A11" s="411"/>
      <c r="B11" s="414" t="s">
        <v>286</v>
      </c>
      <c r="C11" s="413">
        <v>35000</v>
      </c>
      <c r="D11" s="414" t="s">
        <v>287</v>
      </c>
      <c r="E11" s="427"/>
      <c r="F11" s="412" t="s">
        <v>288</v>
      </c>
      <c r="G11" s="415"/>
      <c r="H11" s="414" t="s">
        <v>289</v>
      </c>
      <c r="I11" s="415">
        <v>738346</v>
      </c>
      <c r="J11" s="414" t="s">
        <v>290</v>
      </c>
      <c r="K11" s="415">
        <v>1400000</v>
      </c>
      <c r="L11" s="428"/>
      <c r="M11" s="442" t="s">
        <v>291</v>
      </c>
      <c r="N11" s="414">
        <v>22100</v>
      </c>
      <c r="O11" s="412" t="s">
        <v>244</v>
      </c>
      <c r="P11" s="443"/>
      <c r="Q11" s="444" t="s">
        <v>292</v>
      </c>
      <c r="R11" s="414">
        <v>48300</v>
      </c>
      <c r="S11" s="138" t="s">
        <v>293</v>
      </c>
      <c r="T11" s="414">
        <v>48400</v>
      </c>
      <c r="U11" s="138"/>
      <c r="V11" s="431"/>
    </row>
    <row r="12" spans="1:24" s="426" customFormat="1" ht="20.100000000000001" customHeight="1">
      <c r="A12" s="411"/>
      <c r="B12" s="414" t="s">
        <v>294</v>
      </c>
      <c r="C12" s="413">
        <v>120000</v>
      </c>
      <c r="D12" s="414" t="s">
        <v>295</v>
      </c>
      <c r="E12" s="427">
        <v>6040000</v>
      </c>
      <c r="F12" s="414" t="s">
        <v>296</v>
      </c>
      <c r="G12" s="415">
        <v>96550</v>
      </c>
      <c r="H12" s="414" t="s">
        <v>297</v>
      </c>
      <c r="I12" s="415">
        <v>1800000</v>
      </c>
      <c r="J12" s="414" t="s">
        <v>298</v>
      </c>
      <c r="K12" s="415">
        <v>1000000</v>
      </c>
      <c r="L12" s="428"/>
      <c r="M12" s="420" t="s">
        <v>299</v>
      </c>
      <c r="N12" s="414">
        <v>50000</v>
      </c>
      <c r="O12" s="430" t="s">
        <v>300</v>
      </c>
      <c r="P12" s="414">
        <v>989200</v>
      </c>
      <c r="Q12" s="138" t="s">
        <v>301</v>
      </c>
      <c r="R12" s="414">
        <v>756760</v>
      </c>
      <c r="S12" s="138" t="s">
        <v>302</v>
      </c>
      <c r="T12" s="414">
        <v>83455</v>
      </c>
      <c r="U12" s="434" t="s">
        <v>303</v>
      </c>
      <c r="V12" s="431"/>
    </row>
    <row r="13" spans="1:24" s="426" customFormat="1" ht="20.100000000000001" customHeight="1">
      <c r="A13" s="445"/>
      <c r="B13" s="414" t="s">
        <v>304</v>
      </c>
      <c r="C13" s="413">
        <v>108000</v>
      </c>
      <c r="D13" s="414" t="s">
        <v>305</v>
      </c>
      <c r="E13" s="427">
        <v>3050000</v>
      </c>
      <c r="F13" s="412" t="s">
        <v>306</v>
      </c>
      <c r="G13" s="415">
        <v>40000</v>
      </c>
      <c r="H13" s="414" t="s">
        <v>307</v>
      </c>
      <c r="I13" s="415">
        <v>1800000</v>
      </c>
      <c r="J13" s="414" t="s">
        <v>308</v>
      </c>
      <c r="K13" s="415">
        <v>1000000</v>
      </c>
      <c r="L13" s="428"/>
      <c r="M13" s="420" t="s">
        <v>309</v>
      </c>
      <c r="N13" s="414">
        <v>22500</v>
      </c>
      <c r="O13" s="414" t="s">
        <v>310</v>
      </c>
      <c r="P13" s="446">
        <v>2261750</v>
      </c>
      <c r="Q13" s="433" t="s">
        <v>311</v>
      </c>
      <c r="R13" s="414">
        <v>436100</v>
      </c>
      <c r="S13" s="138" t="s">
        <v>312</v>
      </c>
      <c r="T13" s="414">
        <v>19000</v>
      </c>
      <c r="U13" s="138" t="s">
        <v>313</v>
      </c>
      <c r="V13" s="431">
        <v>1900</v>
      </c>
    </row>
    <row r="14" spans="1:24" s="426" customFormat="1" ht="20.100000000000001" customHeight="1">
      <c r="A14" s="445"/>
      <c r="B14" s="447" t="s">
        <v>314</v>
      </c>
      <c r="C14" s="448">
        <f>SUM(C7:C13)</f>
        <v>595380</v>
      </c>
      <c r="D14" s="414" t="s">
        <v>315</v>
      </c>
      <c r="E14" s="427">
        <v>2044000</v>
      </c>
      <c r="F14" s="412"/>
      <c r="G14" s="415"/>
      <c r="H14" s="414" t="s">
        <v>316</v>
      </c>
      <c r="I14" s="415">
        <v>361600</v>
      </c>
      <c r="J14" s="414" t="s">
        <v>317</v>
      </c>
      <c r="K14" s="415">
        <v>1000000</v>
      </c>
      <c r="L14" s="449"/>
      <c r="M14" s="420" t="s">
        <v>318</v>
      </c>
      <c r="N14" s="414">
        <v>412000</v>
      </c>
      <c r="O14" s="414" t="s">
        <v>319</v>
      </c>
      <c r="P14" s="446">
        <v>1716800</v>
      </c>
      <c r="Q14" s="138" t="s">
        <v>320</v>
      </c>
      <c r="R14" s="414">
        <v>21000</v>
      </c>
      <c r="S14" s="138" t="s">
        <v>321</v>
      </c>
      <c r="T14" s="414">
        <v>9800</v>
      </c>
      <c r="U14" s="138" t="s">
        <v>322</v>
      </c>
      <c r="V14" s="431">
        <v>16400</v>
      </c>
    </row>
    <row r="15" spans="1:24" s="426" customFormat="1" ht="20.100000000000001" customHeight="1">
      <c r="A15" s="450" t="s">
        <v>323</v>
      </c>
      <c r="B15" s="414" t="s">
        <v>324</v>
      </c>
      <c r="C15" s="413"/>
      <c r="D15" s="414" t="s">
        <v>325</v>
      </c>
      <c r="E15" s="427">
        <v>2120000</v>
      </c>
      <c r="F15" s="414"/>
      <c r="G15" s="415"/>
      <c r="H15" s="414" t="s">
        <v>326</v>
      </c>
      <c r="I15" s="415">
        <v>848000</v>
      </c>
      <c r="J15" s="414" t="s">
        <v>327</v>
      </c>
      <c r="K15" s="415">
        <v>1000000</v>
      </c>
      <c r="L15" s="451" t="s">
        <v>328</v>
      </c>
      <c r="M15" s="420" t="s">
        <v>329</v>
      </c>
      <c r="N15" s="414">
        <v>100000</v>
      </c>
      <c r="O15" s="412" t="s">
        <v>330</v>
      </c>
      <c r="P15" s="446">
        <v>45836</v>
      </c>
      <c r="Q15" s="414" t="s">
        <v>331</v>
      </c>
      <c r="R15" s="414">
        <v>115410</v>
      </c>
      <c r="S15" s="138" t="s">
        <v>332</v>
      </c>
      <c r="T15" s="414">
        <v>303000</v>
      </c>
      <c r="U15" s="433"/>
      <c r="V15" s="431"/>
    </row>
    <row r="16" spans="1:24" s="426" customFormat="1" ht="20.100000000000001" customHeight="1">
      <c r="A16" s="450" t="s">
        <v>333</v>
      </c>
      <c r="B16" s="414" t="s">
        <v>334</v>
      </c>
      <c r="C16" s="413">
        <v>600000</v>
      </c>
      <c r="D16" s="414" t="s">
        <v>335</v>
      </c>
      <c r="E16" s="427">
        <v>2038058</v>
      </c>
      <c r="F16" s="412"/>
      <c r="G16" s="415"/>
      <c r="H16" s="414" t="s">
        <v>336</v>
      </c>
      <c r="I16" s="415">
        <v>2071900</v>
      </c>
      <c r="J16" s="414" t="s">
        <v>337</v>
      </c>
      <c r="K16" s="415">
        <v>1400000</v>
      </c>
      <c r="L16" s="451"/>
      <c r="M16" s="420"/>
      <c r="N16" s="414"/>
      <c r="O16" s="414" t="s">
        <v>338</v>
      </c>
      <c r="P16" s="414">
        <v>863300</v>
      </c>
      <c r="Q16" s="441" t="s">
        <v>339</v>
      </c>
      <c r="R16" s="414">
        <v>450000</v>
      </c>
      <c r="S16" s="433" t="s">
        <v>340</v>
      </c>
      <c r="T16" s="414">
        <v>19000</v>
      </c>
      <c r="U16" s="138"/>
      <c r="V16" s="431"/>
    </row>
    <row r="17" spans="1:22" s="426" customFormat="1" ht="20.100000000000001" customHeight="1">
      <c r="A17" s="450"/>
      <c r="B17" s="414" t="s">
        <v>341</v>
      </c>
      <c r="C17" s="413">
        <v>700000</v>
      </c>
      <c r="D17" s="414" t="s">
        <v>342</v>
      </c>
      <c r="E17" s="427">
        <v>1018000</v>
      </c>
      <c r="F17" s="412"/>
      <c r="G17" s="415"/>
      <c r="H17" s="414" t="s">
        <v>343</v>
      </c>
      <c r="I17" s="415">
        <v>1462447</v>
      </c>
      <c r="J17" s="414" t="s">
        <v>344</v>
      </c>
      <c r="K17" s="415">
        <v>700000</v>
      </c>
      <c r="L17" s="451"/>
      <c r="M17" s="447" t="s">
        <v>314</v>
      </c>
      <c r="N17" s="438">
        <f>SUM(N8:N16)</f>
        <v>986600</v>
      </c>
      <c r="O17" s="414" t="s">
        <v>345</v>
      </c>
      <c r="P17" s="414">
        <v>751200</v>
      </c>
      <c r="Q17" s="138" t="s">
        <v>346</v>
      </c>
      <c r="R17" s="414">
        <v>187300</v>
      </c>
      <c r="S17" s="138" t="s">
        <v>347</v>
      </c>
      <c r="T17" s="414">
        <v>169900</v>
      </c>
      <c r="U17" s="434"/>
      <c r="V17" s="431"/>
    </row>
    <row r="18" spans="1:22" s="426" customFormat="1" ht="20.100000000000001" customHeight="1">
      <c r="A18" s="450"/>
      <c r="B18" s="414" t="s">
        <v>348</v>
      </c>
      <c r="C18" s="413">
        <v>600000</v>
      </c>
      <c r="D18" s="414" t="s">
        <v>349</v>
      </c>
      <c r="E18" s="427">
        <v>668600</v>
      </c>
      <c r="F18" s="414"/>
      <c r="G18" s="415"/>
      <c r="H18" s="414" t="s">
        <v>350</v>
      </c>
      <c r="I18" s="415">
        <v>900000</v>
      </c>
      <c r="J18" s="414" t="s">
        <v>351</v>
      </c>
      <c r="K18" s="415">
        <v>700000</v>
      </c>
      <c r="L18" s="451"/>
      <c r="M18" s="452"/>
      <c r="N18" s="443"/>
      <c r="O18" s="430" t="s">
        <v>352</v>
      </c>
      <c r="P18" s="414">
        <v>442800</v>
      </c>
      <c r="Q18" s="138" t="s">
        <v>353</v>
      </c>
      <c r="R18" s="414">
        <v>115246</v>
      </c>
      <c r="S18" s="422" t="s">
        <v>354</v>
      </c>
      <c r="T18" s="414">
        <v>113569</v>
      </c>
      <c r="U18" s="434"/>
      <c r="V18" s="431"/>
    </row>
    <row r="19" spans="1:22" s="426" customFormat="1" ht="20.100000000000001" customHeight="1">
      <c r="A19" s="450" t="s">
        <v>355</v>
      </c>
      <c r="B19" s="414" t="s">
        <v>356</v>
      </c>
      <c r="C19" s="413">
        <v>1000000</v>
      </c>
      <c r="D19" s="414" t="s">
        <v>357</v>
      </c>
      <c r="E19" s="427">
        <v>5080000</v>
      </c>
      <c r="F19" s="412"/>
      <c r="G19" s="415"/>
      <c r="H19" s="414" t="s">
        <v>358</v>
      </c>
      <c r="I19" s="415">
        <v>228734</v>
      </c>
      <c r="J19" s="414" t="s">
        <v>359</v>
      </c>
      <c r="K19" s="415">
        <v>700000</v>
      </c>
      <c r="L19" s="451"/>
      <c r="M19" s="453" t="s">
        <v>360</v>
      </c>
      <c r="N19" s="438">
        <v>175420.4</v>
      </c>
      <c r="O19" s="412" t="s">
        <v>361</v>
      </c>
      <c r="P19" s="446">
        <v>769830</v>
      </c>
      <c r="Q19" s="138" t="s">
        <v>362</v>
      </c>
      <c r="R19" s="414">
        <v>6000</v>
      </c>
      <c r="S19" s="138"/>
      <c r="T19" s="414"/>
      <c r="U19" s="434"/>
      <c r="V19" s="431"/>
    </row>
    <row r="20" spans="1:22" s="426" customFormat="1" ht="20.100000000000001" customHeight="1">
      <c r="A20" s="450"/>
      <c r="B20" s="414" t="s">
        <v>363</v>
      </c>
      <c r="C20" s="413">
        <v>800000</v>
      </c>
      <c r="D20" s="414" t="s">
        <v>364</v>
      </c>
      <c r="E20" s="427">
        <v>6100000</v>
      </c>
      <c r="F20" s="412"/>
      <c r="G20" s="415"/>
      <c r="H20" s="414" t="s">
        <v>365</v>
      </c>
      <c r="I20" s="415">
        <v>868500</v>
      </c>
      <c r="J20" s="414" t="s">
        <v>366</v>
      </c>
      <c r="K20" s="415">
        <v>950000</v>
      </c>
      <c r="L20" s="451"/>
      <c r="M20" s="452"/>
      <c r="N20" s="443"/>
      <c r="O20" s="412" t="s">
        <v>367</v>
      </c>
      <c r="P20" s="446">
        <v>1389700</v>
      </c>
      <c r="Q20" s="433" t="s">
        <v>368</v>
      </c>
      <c r="R20" s="414">
        <v>101700</v>
      </c>
      <c r="S20" s="422" t="s">
        <v>369</v>
      </c>
      <c r="T20" s="414"/>
      <c r="U20" s="434"/>
      <c r="V20" s="431"/>
    </row>
    <row r="21" spans="1:22" s="426" customFormat="1" ht="20.100000000000001" customHeight="1">
      <c r="A21" s="450" t="s">
        <v>370</v>
      </c>
      <c r="B21" s="414" t="s">
        <v>371</v>
      </c>
      <c r="C21" s="413">
        <v>600000</v>
      </c>
      <c r="D21" s="414" t="s">
        <v>372</v>
      </c>
      <c r="E21" s="427">
        <v>4000000</v>
      </c>
      <c r="F21" s="412"/>
      <c r="G21" s="415"/>
      <c r="H21" s="414" t="s">
        <v>373</v>
      </c>
      <c r="I21" s="415">
        <v>105000</v>
      </c>
      <c r="J21" s="414" t="s">
        <v>374</v>
      </c>
      <c r="K21" s="415">
        <v>950000</v>
      </c>
      <c r="L21" s="454"/>
      <c r="M21" s="455" t="s">
        <v>375</v>
      </c>
      <c r="N21" s="438">
        <f>N19+N17</f>
        <v>1162020.3999999999</v>
      </c>
      <c r="O21" s="412" t="s">
        <v>376</v>
      </c>
      <c r="P21" s="446">
        <v>1695200</v>
      </c>
      <c r="Q21" s="138" t="s">
        <v>377</v>
      </c>
      <c r="R21" s="414">
        <v>60000</v>
      </c>
      <c r="S21" s="138" t="s">
        <v>378</v>
      </c>
      <c r="T21" s="414">
        <v>43500</v>
      </c>
      <c r="U21" s="434"/>
      <c r="V21" s="431"/>
    </row>
    <row r="22" spans="1:22" s="426" customFormat="1" ht="20.100000000000001" customHeight="1">
      <c r="A22" s="450" t="s">
        <v>333</v>
      </c>
      <c r="B22" s="414" t="s">
        <v>268</v>
      </c>
      <c r="C22" s="456">
        <v>400000</v>
      </c>
      <c r="D22" s="443"/>
      <c r="E22" s="457"/>
      <c r="F22" s="414"/>
      <c r="G22" s="415"/>
      <c r="H22" s="414"/>
      <c r="I22" s="415"/>
      <c r="J22" s="414" t="s">
        <v>379</v>
      </c>
      <c r="K22" s="415">
        <v>1000000</v>
      </c>
      <c r="L22" s="451"/>
      <c r="M22" s="422" t="s">
        <v>380</v>
      </c>
      <c r="N22" s="414"/>
      <c r="O22" s="412" t="s">
        <v>381</v>
      </c>
      <c r="P22" s="446">
        <v>3176000</v>
      </c>
      <c r="Q22" s="138" t="s">
        <v>382</v>
      </c>
      <c r="R22" s="414">
        <v>963380</v>
      </c>
      <c r="S22" s="138" t="s">
        <v>383</v>
      </c>
      <c r="T22" s="414">
        <v>26300</v>
      </c>
      <c r="U22" s="434"/>
      <c r="V22" s="431"/>
    </row>
    <row r="23" spans="1:22" s="426" customFormat="1" ht="20.100000000000001" customHeight="1">
      <c r="A23" s="450" t="s">
        <v>384</v>
      </c>
      <c r="B23" s="438" t="s">
        <v>385</v>
      </c>
      <c r="C23" s="439">
        <f>SUM(C16:C22)</f>
        <v>4700000</v>
      </c>
      <c r="D23" s="443"/>
      <c r="E23" s="457"/>
      <c r="F23" s="443"/>
      <c r="G23" s="458"/>
      <c r="H23" s="414"/>
      <c r="I23" s="415"/>
      <c r="J23" s="414" t="s">
        <v>386</v>
      </c>
      <c r="K23" s="415">
        <v>1000000</v>
      </c>
      <c r="L23" s="451"/>
      <c r="M23" s="420" t="s">
        <v>387</v>
      </c>
      <c r="N23" s="459">
        <v>21684643.815000001</v>
      </c>
      <c r="O23" s="412" t="s">
        <v>388</v>
      </c>
      <c r="P23" s="446">
        <v>1450000</v>
      </c>
      <c r="Q23" s="138" t="s">
        <v>389</v>
      </c>
      <c r="R23" s="414">
        <v>524300</v>
      </c>
      <c r="S23" s="138" t="s">
        <v>390</v>
      </c>
      <c r="T23" s="414">
        <v>38900</v>
      </c>
      <c r="U23" s="434"/>
      <c r="V23" s="431"/>
    </row>
    <row r="24" spans="1:22" s="426" customFormat="1" ht="20.100000000000001" customHeight="1">
      <c r="A24" s="450" t="s">
        <v>391</v>
      </c>
      <c r="B24" s="414" t="s">
        <v>392</v>
      </c>
      <c r="C24" s="413">
        <v>700</v>
      </c>
      <c r="D24" s="436"/>
      <c r="E24" s="437"/>
      <c r="F24" s="436"/>
      <c r="G24" s="460"/>
      <c r="H24" s="412" t="s">
        <v>393</v>
      </c>
      <c r="I24" s="415"/>
      <c r="J24" s="414" t="s">
        <v>394</v>
      </c>
      <c r="K24" s="415">
        <v>1000000</v>
      </c>
      <c r="L24" s="451"/>
      <c r="M24" s="420" t="s">
        <v>395</v>
      </c>
      <c r="N24" s="459">
        <v>1767446.4</v>
      </c>
      <c r="O24" s="412" t="s">
        <v>396</v>
      </c>
      <c r="P24" s="446">
        <v>874200</v>
      </c>
      <c r="Q24" s="138" t="s">
        <v>397</v>
      </c>
      <c r="R24" s="414">
        <v>412600</v>
      </c>
      <c r="S24" s="441" t="s">
        <v>398</v>
      </c>
      <c r="T24" s="414">
        <v>58300</v>
      </c>
      <c r="U24" s="461"/>
      <c r="V24" s="431"/>
    </row>
    <row r="25" spans="1:22" s="426" customFormat="1" ht="20.100000000000001" customHeight="1">
      <c r="A25" s="450" t="s">
        <v>399</v>
      </c>
      <c r="B25" s="462" t="s">
        <v>400</v>
      </c>
      <c r="C25" s="413">
        <v>55015</v>
      </c>
      <c r="D25" s="463"/>
      <c r="E25" s="464"/>
      <c r="F25" s="463"/>
      <c r="G25" s="464"/>
      <c r="H25" s="414" t="s">
        <v>401</v>
      </c>
      <c r="I25" s="415">
        <v>146245</v>
      </c>
      <c r="J25" s="414" t="s">
        <v>402</v>
      </c>
      <c r="K25" s="415">
        <v>1000000</v>
      </c>
      <c r="L25" s="451"/>
      <c r="M25" s="422" t="s">
        <v>403</v>
      </c>
      <c r="N25" s="414">
        <v>1074045</v>
      </c>
      <c r="O25" s="412"/>
      <c r="P25" s="446"/>
      <c r="Q25" s="138" t="s">
        <v>404</v>
      </c>
      <c r="R25" s="414">
        <v>127000</v>
      </c>
      <c r="S25" s="441"/>
      <c r="T25" s="414"/>
      <c r="U25" s="461"/>
      <c r="V25" s="431"/>
    </row>
    <row r="26" spans="1:22" s="426" customFormat="1" ht="20.100000000000001" customHeight="1">
      <c r="A26" s="450"/>
      <c r="B26" s="465" t="s">
        <v>360</v>
      </c>
      <c r="C26" s="439">
        <f>C24+C25</f>
        <v>55715</v>
      </c>
      <c r="D26" s="438" t="s">
        <v>405</v>
      </c>
      <c r="E26" s="439">
        <f>SUM(E12:E25)</f>
        <v>32158658</v>
      </c>
      <c r="F26" s="438" t="s">
        <v>406</v>
      </c>
      <c r="G26" s="440">
        <f>SUM(G12:G16)</f>
        <v>136550</v>
      </c>
      <c r="H26" s="438" t="s">
        <v>407</v>
      </c>
      <c r="I26" s="440">
        <f>SUM(I7:I25)</f>
        <v>16121236</v>
      </c>
      <c r="J26" s="414" t="s">
        <v>408</v>
      </c>
      <c r="K26" s="415">
        <v>950000</v>
      </c>
      <c r="L26" s="451" t="s">
        <v>399</v>
      </c>
      <c r="M26" s="420" t="s">
        <v>409</v>
      </c>
      <c r="N26" s="414">
        <v>450964</v>
      </c>
      <c r="O26" s="412" t="s">
        <v>393</v>
      </c>
      <c r="P26" s="446"/>
      <c r="Q26" s="138" t="s">
        <v>410</v>
      </c>
      <c r="R26" s="414">
        <v>431200</v>
      </c>
      <c r="S26" s="441"/>
      <c r="T26" s="414"/>
      <c r="U26" s="466"/>
      <c r="V26" s="467"/>
    </row>
    <row r="27" spans="1:22" s="426" customFormat="1" ht="20.100000000000001" customHeight="1">
      <c r="A27" s="411"/>
      <c r="B27" s="436"/>
      <c r="C27" s="460"/>
      <c r="D27" s="436"/>
      <c r="E27" s="468"/>
      <c r="F27" s="436"/>
      <c r="G27" s="436"/>
      <c r="H27" s="412" t="s">
        <v>248</v>
      </c>
      <c r="I27" s="460"/>
      <c r="J27" s="414" t="s">
        <v>411</v>
      </c>
      <c r="K27" s="415">
        <v>950000</v>
      </c>
      <c r="L27" s="449"/>
      <c r="M27" s="420" t="s">
        <v>412</v>
      </c>
      <c r="N27" s="414">
        <v>255580</v>
      </c>
      <c r="O27" s="412" t="s">
        <v>413</v>
      </c>
      <c r="P27" s="446">
        <v>465800</v>
      </c>
      <c r="Q27" s="138" t="s">
        <v>414</v>
      </c>
      <c r="R27" s="414">
        <v>515500</v>
      </c>
      <c r="S27" s="422" t="s">
        <v>415</v>
      </c>
      <c r="T27" s="414"/>
      <c r="U27" s="469"/>
      <c r="V27" s="431"/>
    </row>
    <row r="28" spans="1:22" s="426" customFormat="1" ht="20.100000000000001" customHeight="1">
      <c r="A28" s="411"/>
      <c r="B28" s="438" t="s">
        <v>375</v>
      </c>
      <c r="C28" s="439">
        <f>C23+C26+C14</f>
        <v>5351095</v>
      </c>
      <c r="D28" s="438" t="s">
        <v>416</v>
      </c>
      <c r="E28" s="439">
        <f>E26+E10</f>
        <v>32558658</v>
      </c>
      <c r="F28" s="470"/>
      <c r="G28" s="471">
        <v>573</v>
      </c>
      <c r="H28" s="412" t="s">
        <v>417</v>
      </c>
      <c r="I28" s="415">
        <v>530441</v>
      </c>
      <c r="J28" s="414" t="s">
        <v>418</v>
      </c>
      <c r="K28" s="415">
        <v>1000000</v>
      </c>
      <c r="L28" s="449"/>
      <c r="M28" s="420"/>
      <c r="N28" s="414"/>
      <c r="O28" s="412"/>
      <c r="P28" s="446"/>
      <c r="Q28" s="138" t="s">
        <v>419</v>
      </c>
      <c r="R28" s="414">
        <v>146314</v>
      </c>
      <c r="S28" s="422" t="s">
        <v>420</v>
      </c>
      <c r="T28" s="414">
        <v>88000</v>
      </c>
      <c r="U28" s="138"/>
      <c r="V28" s="431"/>
    </row>
    <row r="29" spans="1:22" s="426" customFormat="1" ht="20.100000000000001" customHeight="1">
      <c r="A29" s="411"/>
      <c r="B29" s="422"/>
      <c r="C29" s="415"/>
      <c r="D29" s="436"/>
      <c r="E29" s="460"/>
      <c r="F29" s="472"/>
      <c r="G29" s="473">
        <f>C31-G28</f>
        <v>291796.78499999997</v>
      </c>
      <c r="H29" s="438" t="s">
        <v>421</v>
      </c>
      <c r="I29" s="440">
        <f>I28</f>
        <v>530441</v>
      </c>
      <c r="J29" s="414" t="s">
        <v>422</v>
      </c>
      <c r="K29" s="415">
        <v>1000000</v>
      </c>
      <c r="L29" s="428"/>
      <c r="M29" s="420"/>
      <c r="N29" s="414"/>
      <c r="O29" s="412"/>
      <c r="P29" s="446"/>
      <c r="Q29" s="138" t="s">
        <v>423</v>
      </c>
      <c r="R29" s="414">
        <v>363811</v>
      </c>
      <c r="S29" s="422"/>
      <c r="T29" s="414"/>
      <c r="U29" s="138"/>
      <c r="V29" s="431"/>
    </row>
    <row r="30" spans="1:22" s="426" customFormat="1" ht="20.100000000000001" customHeight="1">
      <c r="A30" s="411"/>
      <c r="B30" s="412" t="s">
        <v>380</v>
      </c>
      <c r="C30" s="415"/>
      <c r="D30" s="414"/>
      <c r="E30" s="415"/>
      <c r="F30" s="414"/>
      <c r="G30" s="414"/>
      <c r="H30" s="414"/>
      <c r="I30" s="415"/>
      <c r="J30" s="414" t="s">
        <v>424</v>
      </c>
      <c r="K30" s="415">
        <v>1000000</v>
      </c>
      <c r="L30" s="428"/>
      <c r="M30" s="452"/>
      <c r="N30" s="443"/>
      <c r="O30" s="443"/>
      <c r="P30" s="443"/>
      <c r="Q30" s="138" t="s">
        <v>425</v>
      </c>
      <c r="R30" s="414">
        <v>511800</v>
      </c>
      <c r="S30" s="138"/>
      <c r="T30" s="414"/>
      <c r="U30" s="138"/>
      <c r="V30" s="431"/>
    </row>
    <row r="31" spans="1:22" s="426" customFormat="1" ht="20.100000000000001" customHeight="1">
      <c r="A31" s="411"/>
      <c r="B31" s="414" t="s">
        <v>387</v>
      </c>
      <c r="C31" s="415">
        <v>292369.78499999997</v>
      </c>
      <c r="D31" s="414" t="s">
        <v>403</v>
      </c>
      <c r="E31" s="415">
        <v>355000</v>
      </c>
      <c r="F31" s="414" t="s">
        <v>409</v>
      </c>
      <c r="G31" s="414">
        <v>429550</v>
      </c>
      <c r="H31" s="414" t="s">
        <v>426</v>
      </c>
      <c r="I31" s="460"/>
      <c r="J31" s="436" t="s">
        <v>427</v>
      </c>
      <c r="K31" s="415">
        <v>1000000</v>
      </c>
      <c r="L31" s="428"/>
      <c r="M31" s="474"/>
      <c r="N31" s="443"/>
      <c r="O31" s="443"/>
      <c r="P31" s="443"/>
      <c r="Q31" s="138"/>
      <c r="R31" s="420"/>
      <c r="S31" s="420"/>
      <c r="T31" s="420"/>
      <c r="U31" s="475"/>
      <c r="V31" s="476"/>
    </row>
    <row r="32" spans="1:22" s="426" customFormat="1" ht="20.100000000000001" customHeight="1">
      <c r="A32" s="411"/>
      <c r="B32" s="414" t="s">
        <v>191</v>
      </c>
      <c r="C32" s="415">
        <v>168350</v>
      </c>
      <c r="D32" s="414" t="s">
        <v>428</v>
      </c>
      <c r="E32" s="415">
        <v>390000</v>
      </c>
      <c r="F32" s="414" t="s">
        <v>195</v>
      </c>
      <c r="G32" s="414">
        <v>346330</v>
      </c>
      <c r="H32" s="412" t="s">
        <v>429</v>
      </c>
      <c r="I32" s="415">
        <v>10000</v>
      </c>
      <c r="J32" s="436"/>
      <c r="K32" s="460"/>
      <c r="L32" s="428"/>
      <c r="M32" s="474"/>
      <c r="N32" s="443"/>
      <c r="O32" s="443"/>
      <c r="P32" s="443"/>
      <c r="Q32" s="138"/>
      <c r="R32" s="420"/>
      <c r="S32" s="420"/>
      <c r="T32" s="420"/>
      <c r="U32" s="475"/>
      <c r="V32" s="476"/>
    </row>
    <row r="33" spans="1:22" s="426" customFormat="1" ht="20.100000000000001" customHeight="1">
      <c r="A33" s="477"/>
      <c r="B33" s="478" t="s">
        <v>430</v>
      </c>
      <c r="C33" s="479">
        <f>SUM(C30:C32)+SUM(E30:E32)+SUM(G31:G32)</f>
        <v>1981599.7849999999</v>
      </c>
      <c r="D33" s="480"/>
      <c r="E33" s="481"/>
      <c r="F33" s="480"/>
      <c r="G33" s="480"/>
      <c r="H33" s="478" t="s">
        <v>431</v>
      </c>
      <c r="I33" s="479">
        <f>I32</f>
        <v>10000</v>
      </c>
      <c r="J33" s="478" t="s">
        <v>432</v>
      </c>
      <c r="K33" s="482">
        <f>SUM(K7:K32)</f>
        <v>24650000</v>
      </c>
      <c r="L33" s="483"/>
      <c r="M33" s="484" t="s">
        <v>430</v>
      </c>
      <c r="N33" s="478">
        <f>SUM(N23:N29)</f>
        <v>25232679.215</v>
      </c>
      <c r="O33" s="478" t="s">
        <v>407</v>
      </c>
      <c r="P33" s="478">
        <f>SUM(P12:P30)</f>
        <v>16891616</v>
      </c>
      <c r="Q33" s="485"/>
      <c r="R33" s="485"/>
      <c r="S33" s="478" t="s">
        <v>421</v>
      </c>
      <c r="T33" s="478">
        <f>SUM(R6:R32)+SUM(T6:T32)</f>
        <v>8384433</v>
      </c>
      <c r="U33" s="484" t="s">
        <v>431</v>
      </c>
      <c r="V33" s="486">
        <f>SUM(V7:V16)</f>
        <v>358565</v>
      </c>
    </row>
    <row r="34" spans="1:22" s="426" customFormat="1" ht="9.9499999999999993" customHeight="1">
      <c r="A34" s="487"/>
      <c r="B34" s="487"/>
      <c r="C34" s="487"/>
      <c r="D34" s="487"/>
      <c r="E34" s="487"/>
      <c r="F34" s="487"/>
      <c r="G34" s="487"/>
      <c r="H34" s="487"/>
      <c r="I34" s="487"/>
      <c r="J34" s="488"/>
      <c r="K34" s="489"/>
      <c r="L34" s="490"/>
      <c r="M34" s="487"/>
      <c r="N34" s="487"/>
      <c r="O34" s="487"/>
      <c r="P34" s="487"/>
      <c r="Q34" s="491"/>
      <c r="R34" s="491"/>
      <c r="S34" s="492"/>
      <c r="T34" s="491"/>
      <c r="U34" s="493"/>
      <c r="V34" s="493"/>
    </row>
    <row r="35" spans="1:22" s="426" customFormat="1" ht="18" customHeight="1">
      <c r="A35" s="487"/>
      <c r="B35" s="2941" t="s">
        <v>433</v>
      </c>
      <c r="C35" s="2941"/>
      <c r="D35" s="494"/>
      <c r="E35" s="494"/>
      <c r="F35" s="495"/>
      <c r="G35" s="494"/>
      <c r="H35" s="495"/>
      <c r="I35" s="494"/>
      <c r="J35" s="496"/>
      <c r="K35" s="497" t="s">
        <v>434</v>
      </c>
      <c r="L35" s="498"/>
      <c r="M35" s="487"/>
      <c r="N35" s="487"/>
      <c r="O35" s="487"/>
      <c r="P35" s="487"/>
      <c r="Q35" s="499"/>
      <c r="R35" s="499"/>
      <c r="S35" s="499"/>
      <c r="T35" s="499"/>
      <c r="V35" s="499" t="s">
        <v>434</v>
      </c>
    </row>
    <row r="36" spans="1:22" s="426" customFormat="1" ht="20.100000000000001" customHeight="1">
      <c r="A36" s="487"/>
      <c r="B36" s="2942" t="s">
        <v>435</v>
      </c>
      <c r="C36" s="2943"/>
      <c r="D36" s="2944"/>
      <c r="E36" s="2945" t="s">
        <v>436</v>
      </c>
      <c r="F36" s="2946"/>
      <c r="G36" s="2946"/>
      <c r="H36" s="2946"/>
      <c r="I36" s="2946"/>
      <c r="J36" s="2946"/>
      <c r="K36" s="2946"/>
      <c r="L36" s="500"/>
      <c r="M36" s="2947" t="s">
        <v>436</v>
      </c>
      <c r="N36" s="2948"/>
      <c r="O36" s="501" t="s">
        <v>437</v>
      </c>
      <c r="P36" s="2949" t="s">
        <v>438</v>
      </c>
      <c r="Q36" s="2950"/>
      <c r="R36" s="2950"/>
      <c r="S36" s="2950"/>
      <c r="T36" s="2950"/>
      <c r="U36" s="2951"/>
      <c r="V36" s="502" t="s">
        <v>181</v>
      </c>
    </row>
    <row r="37" spans="1:22" s="426" customFormat="1" ht="20.100000000000001" customHeight="1">
      <c r="A37" s="487"/>
      <c r="B37" s="503" t="s">
        <v>439</v>
      </c>
      <c r="C37" s="504" t="s">
        <v>440</v>
      </c>
      <c r="D37" s="504" t="s">
        <v>441</v>
      </c>
      <c r="E37" s="504" t="s">
        <v>442</v>
      </c>
      <c r="F37" s="504" t="s">
        <v>443</v>
      </c>
      <c r="G37" s="504" t="s">
        <v>186</v>
      </c>
      <c r="H37" s="504" t="s">
        <v>444</v>
      </c>
      <c r="I37" s="504" t="s">
        <v>445</v>
      </c>
      <c r="J37" s="504" t="s">
        <v>98</v>
      </c>
      <c r="K37" s="504" t="s">
        <v>440</v>
      </c>
      <c r="M37" s="504" t="s">
        <v>113</v>
      </c>
      <c r="N37" s="505" t="s">
        <v>441</v>
      </c>
      <c r="O37" s="506" t="s">
        <v>446</v>
      </c>
      <c r="P37" s="503" t="s">
        <v>443</v>
      </c>
      <c r="Q37" s="504" t="s">
        <v>447</v>
      </c>
      <c r="R37" s="504" t="s">
        <v>445</v>
      </c>
      <c r="S37" s="504" t="s">
        <v>440</v>
      </c>
      <c r="T37" s="505" t="s">
        <v>448</v>
      </c>
      <c r="U37" s="507" t="s">
        <v>446</v>
      </c>
      <c r="V37" s="508"/>
    </row>
    <row r="38" spans="1:22" s="426" customFormat="1" ht="20.100000000000001" customHeight="1">
      <c r="A38" s="487"/>
      <c r="B38" s="509">
        <f>G12</f>
        <v>96550</v>
      </c>
      <c r="C38" s="510">
        <f>C24+G28</f>
        <v>1273</v>
      </c>
      <c r="D38" s="511">
        <f>C38+B38</f>
        <v>97823</v>
      </c>
      <c r="E38" s="510">
        <f>C23</f>
        <v>4700000</v>
      </c>
      <c r="F38" s="510">
        <f>E28</f>
        <v>32558658</v>
      </c>
      <c r="G38" s="510">
        <f>G13</f>
        <v>40000</v>
      </c>
      <c r="H38" s="510">
        <f>I26+G10</f>
        <v>17521236</v>
      </c>
      <c r="I38" s="512">
        <f>I29</f>
        <v>530441</v>
      </c>
      <c r="J38" s="510">
        <f>K33</f>
        <v>24650000</v>
      </c>
      <c r="K38" s="513">
        <f>C14+C25+C32+G29+SUM(E30:E32)+SUM(G30:G32)</f>
        <v>2631421.7850000001</v>
      </c>
      <c r="M38" s="514">
        <f>I33</f>
        <v>10000</v>
      </c>
      <c r="N38" s="515">
        <f>SUM(E38:M38)</f>
        <v>82641756.784999996</v>
      </c>
      <c r="O38" s="516">
        <f>N38+D38</f>
        <v>82739579.784999996</v>
      </c>
      <c r="P38" s="509">
        <f>P10</f>
        <v>4310000</v>
      </c>
      <c r="Q38" s="510">
        <f>P33</f>
        <v>16891616</v>
      </c>
      <c r="R38" s="517">
        <f>T33</f>
        <v>8384433</v>
      </c>
      <c r="S38" s="510">
        <f>N21+N33</f>
        <v>26394699.614999998</v>
      </c>
      <c r="T38" s="512">
        <f>V33</f>
        <v>358565</v>
      </c>
      <c r="U38" s="518">
        <f>SUM(P38:T38)</f>
        <v>56339313.614999995</v>
      </c>
      <c r="V38" s="519">
        <f>O38+U38</f>
        <v>139078893.39999998</v>
      </c>
    </row>
    <row r="39" spans="1:22" s="523" customFormat="1" ht="20.100000000000001" customHeight="1">
      <c r="A39" s="520"/>
      <c r="B39" s="521">
        <f t="shared" ref="B39:K39" si="0">B38/$V$38*100</f>
        <v>6.9421029776470758E-2</v>
      </c>
      <c r="C39" s="522">
        <f t="shared" si="0"/>
        <v>9.1530782916051019E-4</v>
      </c>
      <c r="D39" s="522">
        <f t="shared" si="0"/>
        <v>7.0336337605631266E-2</v>
      </c>
      <c r="E39" s="522">
        <f t="shared" si="0"/>
        <v>3.379376902635034</v>
      </c>
      <c r="F39" s="522">
        <f t="shared" si="0"/>
        <v>23.410207835317738</v>
      </c>
      <c r="G39" s="522">
        <f t="shared" si="0"/>
        <v>2.8760654490510931E-2</v>
      </c>
      <c r="H39" s="522">
        <f t="shared" si="0"/>
        <v>12.598055371067543</v>
      </c>
      <c r="I39" s="522">
        <f t="shared" si="0"/>
        <v>0.38139575821502769</v>
      </c>
      <c r="J39" s="522">
        <f t="shared" si="0"/>
        <v>17.72375332977736</v>
      </c>
      <c r="K39" s="522">
        <f t="shared" si="0"/>
        <v>1.8920353194297135</v>
      </c>
      <c r="M39" s="522">
        <f t="shared" ref="M39:V39" si="1">M38/$V$38*100</f>
        <v>7.1901636226277326E-3</v>
      </c>
      <c r="N39" s="524">
        <f t="shared" si="1"/>
        <v>59.42077533455555</v>
      </c>
      <c r="O39" s="525">
        <f t="shared" si="1"/>
        <v>59.491111672161182</v>
      </c>
      <c r="P39" s="521">
        <f t="shared" si="1"/>
        <v>3.0989605213525522</v>
      </c>
      <c r="Q39" s="522">
        <f t="shared" si="1"/>
        <v>12.145348289059656</v>
      </c>
      <c r="R39" s="522">
        <f t="shared" si="1"/>
        <v>6.0285445152959509</v>
      </c>
      <c r="S39" s="522">
        <f t="shared" si="1"/>
        <v>18.978220900195918</v>
      </c>
      <c r="T39" s="522">
        <f t="shared" si="1"/>
        <v>0.25781410193475129</v>
      </c>
      <c r="U39" s="526">
        <f t="shared" si="1"/>
        <v>40.508888327838825</v>
      </c>
      <c r="V39" s="527">
        <f t="shared" si="1"/>
        <v>100</v>
      </c>
    </row>
    <row r="40" spans="1:22" s="493" customFormat="1" ht="15" customHeight="1">
      <c r="A40" s="528"/>
      <c r="B40" s="529" t="s">
        <v>449</v>
      </c>
      <c r="C40" s="487"/>
      <c r="D40" s="530"/>
      <c r="E40" s="530"/>
      <c r="F40" s="530"/>
      <c r="G40" s="529"/>
      <c r="H40" s="530"/>
      <c r="I40" s="530"/>
      <c r="J40" s="530"/>
      <c r="K40" s="530"/>
      <c r="M40" s="529"/>
      <c r="N40" s="487"/>
      <c r="O40" s="487"/>
      <c r="P40" s="487"/>
      <c r="Q40" s="531"/>
      <c r="R40" s="487"/>
      <c r="S40" s="532"/>
      <c r="T40" s="532"/>
    </row>
    <row r="41" spans="1:22" s="426" customFormat="1" ht="12" customHeight="1">
      <c r="A41" s="533"/>
      <c r="B41" s="534"/>
      <c r="C41" s="533"/>
      <c r="D41" s="533"/>
      <c r="E41" s="533"/>
      <c r="F41" s="533"/>
      <c r="G41" s="533"/>
      <c r="H41" s="533"/>
      <c r="I41" s="533"/>
      <c r="J41" s="533"/>
      <c r="K41" s="533"/>
      <c r="L41" s="535"/>
      <c r="M41" s="536"/>
      <c r="N41" s="536"/>
      <c r="O41" s="536"/>
      <c r="P41" s="536"/>
      <c r="Q41" s="537"/>
      <c r="R41" s="538"/>
      <c r="S41" s="537"/>
      <c r="T41" s="537"/>
    </row>
    <row r="42" spans="1:22" s="426" customFormat="1" ht="8.1" customHeight="1">
      <c r="A42" s="539"/>
      <c r="B42" s="540"/>
      <c r="C42" s="533"/>
      <c r="D42" s="533"/>
      <c r="E42" s="533"/>
      <c r="F42" s="533"/>
      <c r="G42" s="533"/>
      <c r="H42" s="533"/>
      <c r="I42" s="533"/>
      <c r="J42" s="533"/>
      <c r="K42" s="533"/>
      <c r="L42" s="535"/>
      <c r="M42" s="536"/>
      <c r="N42" s="536"/>
      <c r="O42" s="536"/>
      <c r="P42" s="536"/>
      <c r="Q42" s="537"/>
      <c r="R42" s="538"/>
      <c r="S42" s="541"/>
      <c r="T42" s="541"/>
    </row>
    <row r="43" spans="1:22" s="493" customFormat="1" ht="12" customHeight="1">
      <c r="A43" s="542"/>
      <c r="B43" s="540"/>
      <c r="C43" s="533"/>
      <c r="D43" s="533"/>
      <c r="E43" s="533"/>
      <c r="F43" s="533"/>
      <c r="G43" s="533"/>
      <c r="H43" s="533"/>
      <c r="I43" s="533"/>
      <c r="J43" s="533"/>
      <c r="K43" s="533"/>
      <c r="L43" s="535"/>
      <c r="M43" s="536"/>
      <c r="N43" s="536"/>
      <c r="O43" s="536"/>
      <c r="P43" s="536"/>
      <c r="Q43" s="537"/>
      <c r="R43" s="538"/>
      <c r="S43" s="541"/>
      <c r="T43" s="541"/>
    </row>
    <row r="44" spans="1:22" s="543" customFormat="1" ht="9.6" customHeight="1">
      <c r="C44" s="544"/>
      <c r="E44" s="544"/>
      <c r="G44" s="544"/>
      <c r="H44" s="545"/>
      <c r="I44" s="544"/>
      <c r="K44" s="546"/>
      <c r="L44" s="547"/>
      <c r="M44" s="426"/>
      <c r="N44" s="426"/>
      <c r="O44" s="426"/>
      <c r="P44" s="426"/>
      <c r="Q44" s="548"/>
      <c r="R44" s="549"/>
      <c r="S44" s="533"/>
      <c r="T44" s="550"/>
    </row>
    <row r="45" spans="1:22" s="543" customFormat="1" ht="15.75" customHeight="1">
      <c r="B45" s="551"/>
      <c r="C45" s="552"/>
      <c r="E45" s="544"/>
      <c r="G45" s="544"/>
      <c r="H45" s="545"/>
      <c r="I45" s="544"/>
      <c r="K45" s="546"/>
      <c r="L45" s="547"/>
      <c r="M45" s="426"/>
      <c r="N45" s="426"/>
      <c r="O45" s="426"/>
      <c r="P45" s="426"/>
      <c r="Q45" s="549"/>
      <c r="R45" s="553"/>
      <c r="S45" s="554"/>
      <c r="T45" s="555"/>
    </row>
    <row r="46" spans="1:22" ht="9.75" customHeight="1">
      <c r="B46" s="551"/>
      <c r="D46" s="552"/>
      <c r="K46" s="546"/>
      <c r="L46" s="547"/>
      <c r="M46" s="543"/>
      <c r="N46" s="543"/>
      <c r="O46" s="543"/>
      <c r="P46" s="543"/>
      <c r="Q46" s="549"/>
      <c r="R46" s="553"/>
      <c r="S46" s="557"/>
      <c r="T46" s="558"/>
    </row>
    <row r="47" spans="1:22" ht="17.25">
      <c r="B47" s="559"/>
      <c r="H47" s="560"/>
      <c r="L47" s="547"/>
      <c r="M47" s="543"/>
      <c r="N47" s="543"/>
      <c r="O47" s="543"/>
      <c r="P47" s="543"/>
      <c r="Q47" s="426"/>
      <c r="R47" s="426"/>
      <c r="S47" s="561"/>
      <c r="T47" s="558"/>
    </row>
    <row r="48" spans="1:22">
      <c r="B48" s="562"/>
      <c r="D48" s="552"/>
      <c r="Q48" s="426"/>
      <c r="R48" s="426"/>
      <c r="T48" s="558"/>
    </row>
    <row r="49" spans="2:20">
      <c r="B49" s="559"/>
      <c r="Q49" s="426"/>
      <c r="R49" s="426"/>
      <c r="T49" s="558"/>
    </row>
    <row r="50" spans="2:20">
      <c r="Q50" s="493"/>
      <c r="R50" s="493"/>
      <c r="T50" s="558"/>
    </row>
    <row r="51" spans="2:20">
      <c r="L51" s="493"/>
      <c r="T51" s="558"/>
    </row>
    <row r="52" spans="2:20">
      <c r="T52" s="558"/>
    </row>
    <row r="53" spans="2:20">
      <c r="T53" s="558"/>
    </row>
    <row r="54" spans="2:20">
      <c r="T54" s="558"/>
    </row>
    <row r="55" spans="2:20">
      <c r="T55" s="558"/>
    </row>
    <row r="56" spans="2:20">
      <c r="T56" s="558"/>
    </row>
    <row r="57" spans="2:20">
      <c r="T57" s="558"/>
    </row>
    <row r="58" spans="2:20">
      <c r="I58" s="563"/>
      <c r="T58" s="558"/>
    </row>
    <row r="59" spans="2:20">
      <c r="M59" s="426"/>
      <c r="N59" s="500"/>
      <c r="O59" s="500"/>
      <c r="P59" s="500"/>
      <c r="T59" s="558"/>
    </row>
    <row r="60" spans="2:20">
      <c r="M60" s="426"/>
      <c r="N60" s="426"/>
      <c r="O60" s="426"/>
      <c r="P60" s="426"/>
      <c r="T60" s="558"/>
    </row>
    <row r="61" spans="2:20">
      <c r="M61" s="564"/>
      <c r="N61" s="564"/>
      <c r="O61" s="564"/>
      <c r="P61" s="564"/>
      <c r="T61" s="558"/>
    </row>
    <row r="62" spans="2:20">
      <c r="M62" s="565"/>
      <c r="N62" s="564"/>
      <c r="O62" s="564"/>
      <c r="P62" s="564"/>
      <c r="T62" s="558"/>
    </row>
    <row r="63" spans="2:20">
      <c r="M63" s="564"/>
      <c r="N63" s="564"/>
      <c r="O63" s="564"/>
      <c r="P63" s="564"/>
      <c r="T63" s="558"/>
    </row>
    <row r="64" spans="2:20">
      <c r="M64" s="565"/>
      <c r="N64" s="558"/>
      <c r="O64" s="558"/>
      <c r="P64" s="558"/>
      <c r="T64" s="558"/>
    </row>
    <row r="65" spans="13:20">
      <c r="M65" s="558"/>
      <c r="N65" s="558"/>
      <c r="O65" s="558"/>
      <c r="P65" s="558"/>
      <c r="T65" s="558"/>
    </row>
    <row r="66" spans="13:20">
      <c r="M66" s="558"/>
      <c r="N66" s="558"/>
      <c r="O66" s="558"/>
      <c r="P66" s="558"/>
      <c r="T66" s="558"/>
    </row>
    <row r="67" spans="13:20">
      <c r="M67" s="558"/>
      <c r="N67" s="558"/>
      <c r="O67" s="558"/>
      <c r="P67" s="558"/>
      <c r="T67" s="558"/>
    </row>
    <row r="68" spans="13:20">
      <c r="M68" s="558"/>
      <c r="N68" s="558"/>
      <c r="O68" s="558"/>
      <c r="P68" s="558"/>
    </row>
    <row r="69" spans="13:20">
      <c r="M69" s="566"/>
      <c r="N69" s="558"/>
      <c r="O69" s="558"/>
      <c r="P69" s="558"/>
    </row>
    <row r="70" spans="13:20">
      <c r="M70" s="567"/>
    </row>
    <row r="71" spans="13:20">
      <c r="M71" s="567"/>
    </row>
    <row r="72" spans="13:20">
      <c r="M72" s="567"/>
    </row>
    <row r="73" spans="13:20">
      <c r="M73" s="567"/>
    </row>
    <row r="74" spans="13:20">
      <c r="M74" s="568"/>
    </row>
  </sheetData>
  <mergeCells count="14">
    <mergeCell ref="O4:P4"/>
    <mergeCell ref="Q4:T4"/>
    <mergeCell ref="U4:V4"/>
    <mergeCell ref="B35:C35"/>
    <mergeCell ref="B36:D36"/>
    <mergeCell ref="E36:K36"/>
    <mergeCell ref="M36:N36"/>
    <mergeCell ref="P36:U36"/>
    <mergeCell ref="B4:C4"/>
    <mergeCell ref="D4:E4"/>
    <mergeCell ref="F4:G4"/>
    <mergeCell ref="H4:I4"/>
    <mergeCell ref="J4:K4"/>
    <mergeCell ref="M4:N4"/>
  </mergeCells>
  <phoneticPr fontId="2" type="noConversion"/>
  <printOptions horizontalCentered="1"/>
  <pageMargins left="0.78740157480314965" right="0.78740157480314965" top="1.1811023622047245" bottom="0.78740157480314965" header="0" footer="0"/>
  <pageSetup paperSize="9" scale="80" firstPageNumber="24" orientation="portrait" useFirstPageNumber="1" r:id="rId1"/>
  <headerFooter differentOddEven="1" scaleWithDoc="0"/>
  <colBreaks count="1" manualBreakCount="1">
    <brk id="11" max="39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W40"/>
  <sheetViews>
    <sheetView view="pageBreakPreview" zoomScale="82" zoomScaleNormal="100" zoomScaleSheetLayoutView="82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6.5" defaultRowHeight="16.5"/>
  <cols>
    <col min="1" max="1" width="9.125" style="12" customWidth="1"/>
    <col min="2" max="7" width="7.625" style="12" customWidth="1"/>
    <col min="8" max="8" width="8.125" style="12" customWidth="1"/>
    <col min="9" max="12" width="7.625" style="12" customWidth="1"/>
    <col min="13" max="13" width="7.125" style="12" customWidth="1"/>
    <col min="14" max="14" width="7.625" style="12" customWidth="1"/>
    <col min="15" max="17" width="7.125" style="12" customWidth="1"/>
    <col min="18" max="18" width="7.625" style="12" customWidth="1"/>
    <col min="19" max="19" width="7.125" style="12" customWidth="1"/>
    <col min="20" max="23" width="7.625" style="12" customWidth="1"/>
    <col min="24" max="24" width="7.125" style="12" customWidth="1"/>
    <col min="25" max="25" width="7.625" style="12" customWidth="1"/>
    <col min="26" max="26" width="8.75" style="663" customWidth="1"/>
    <col min="27" max="32" width="7.625" style="12" customWidth="1"/>
    <col min="33" max="33" width="8.5" style="12" customWidth="1"/>
    <col min="34" max="37" width="7.625" style="12" customWidth="1"/>
    <col min="38" max="48" width="8.5" style="12" customWidth="1"/>
    <col min="49" max="49" width="18.25" style="12" bestFit="1" customWidth="1"/>
    <col min="50" max="50" width="9.625" style="12" bestFit="1" customWidth="1"/>
    <col min="51" max="16384" width="6.5" style="12"/>
  </cols>
  <sheetData>
    <row r="1" spans="1:48" s="264" customFormat="1" ht="26.25">
      <c r="A1" s="569" t="s">
        <v>450</v>
      </c>
      <c r="Z1" s="569" t="s">
        <v>451</v>
      </c>
      <c r="AB1" s="570"/>
      <c r="AD1" s="265"/>
      <c r="AE1" s="265"/>
      <c r="AF1" s="265"/>
    </row>
    <row r="2" spans="1:48" s="267" customFormat="1" ht="17.25">
      <c r="A2" s="267" t="s">
        <v>452</v>
      </c>
      <c r="Z2" s="571" t="s">
        <v>453</v>
      </c>
      <c r="AD2" s="265"/>
      <c r="AE2" s="265"/>
      <c r="AF2" s="265"/>
    </row>
    <row r="3" spans="1:48" s="264" customFormat="1" ht="16.5" customHeight="1">
      <c r="A3" s="265"/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X3" s="2954" t="s">
        <v>454</v>
      </c>
      <c r="Y3" s="2954"/>
      <c r="Z3" s="572"/>
      <c r="AA3" s="573"/>
      <c r="AD3" s="273"/>
      <c r="AE3" s="273"/>
      <c r="AF3" s="273"/>
      <c r="AG3" s="265"/>
      <c r="AH3" s="265"/>
      <c r="AI3" s="265"/>
      <c r="AV3" s="386" t="s">
        <v>454</v>
      </c>
    </row>
    <row r="4" spans="1:48" s="578" customFormat="1" ht="24" customHeight="1">
      <c r="A4" s="2917" t="s">
        <v>56</v>
      </c>
      <c r="B4" s="2922" t="s">
        <v>455</v>
      </c>
      <c r="C4" s="2920"/>
      <c r="D4" s="2920"/>
      <c r="E4" s="2920"/>
      <c r="F4" s="2920"/>
      <c r="G4" s="2920"/>
      <c r="H4" s="2921"/>
      <c r="I4" s="2922" t="s">
        <v>456</v>
      </c>
      <c r="J4" s="2920"/>
      <c r="K4" s="2920"/>
      <c r="L4" s="2920"/>
      <c r="M4" s="2920" t="s">
        <v>457</v>
      </c>
      <c r="N4" s="2920"/>
      <c r="O4" s="2920"/>
      <c r="P4" s="2920"/>
      <c r="Q4" s="2920"/>
      <c r="R4" s="2921"/>
      <c r="S4" s="2922" t="s">
        <v>458</v>
      </c>
      <c r="T4" s="2920"/>
      <c r="U4" s="2920"/>
      <c r="V4" s="2920"/>
      <c r="W4" s="2920"/>
      <c r="X4" s="2920"/>
      <c r="Y4" s="2921"/>
      <c r="Z4" s="2952" t="s">
        <v>56</v>
      </c>
      <c r="AA4" s="2920" t="s">
        <v>459</v>
      </c>
      <c r="AB4" s="2920"/>
      <c r="AC4" s="2920"/>
      <c r="AD4" s="2920"/>
      <c r="AE4" s="2920"/>
      <c r="AF4" s="2920"/>
      <c r="AG4" s="2920"/>
      <c r="AH4" s="574"/>
      <c r="AI4" s="575" t="s">
        <v>460</v>
      </c>
      <c r="AJ4" s="575" t="s">
        <v>461</v>
      </c>
      <c r="AK4" s="576"/>
      <c r="AL4" s="576"/>
      <c r="AM4" s="575" t="s">
        <v>462</v>
      </c>
      <c r="AN4" s="577"/>
      <c r="AO4" s="2920" t="s">
        <v>463</v>
      </c>
      <c r="AP4" s="2920"/>
      <c r="AQ4" s="2920"/>
      <c r="AR4" s="2920"/>
      <c r="AS4" s="2922" t="s">
        <v>464</v>
      </c>
      <c r="AT4" s="2920"/>
      <c r="AU4" s="2921"/>
      <c r="AV4" s="577" t="s">
        <v>465</v>
      </c>
    </row>
    <row r="5" spans="1:48" s="586" customFormat="1" ht="24" customHeight="1">
      <c r="A5" s="2919"/>
      <c r="B5" s="579" t="s">
        <v>161</v>
      </c>
      <c r="C5" s="276" t="s">
        <v>109</v>
      </c>
      <c r="D5" s="276" t="s">
        <v>108</v>
      </c>
      <c r="E5" s="276" t="s">
        <v>101</v>
      </c>
      <c r="F5" s="276" t="s">
        <v>466</v>
      </c>
      <c r="G5" s="276" t="s">
        <v>467</v>
      </c>
      <c r="H5" s="580" t="s">
        <v>160</v>
      </c>
      <c r="I5" s="579" t="s">
        <v>161</v>
      </c>
      <c r="J5" s="581" t="s">
        <v>109</v>
      </c>
      <c r="K5" s="276" t="s">
        <v>108</v>
      </c>
      <c r="L5" s="276" t="s">
        <v>101</v>
      </c>
      <c r="M5" s="276" t="s">
        <v>468</v>
      </c>
      <c r="N5" s="581" t="s">
        <v>466</v>
      </c>
      <c r="O5" s="276" t="s">
        <v>469</v>
      </c>
      <c r="P5" s="276" t="s">
        <v>467</v>
      </c>
      <c r="Q5" s="582" t="s">
        <v>470</v>
      </c>
      <c r="R5" s="582" t="s">
        <v>160</v>
      </c>
      <c r="S5" s="583" t="s">
        <v>161</v>
      </c>
      <c r="T5" s="276" t="s">
        <v>108</v>
      </c>
      <c r="U5" s="582" t="s">
        <v>101</v>
      </c>
      <c r="V5" s="276" t="s">
        <v>471</v>
      </c>
      <c r="W5" s="276" t="s">
        <v>472</v>
      </c>
      <c r="X5" s="276" t="s">
        <v>467</v>
      </c>
      <c r="Y5" s="580" t="s">
        <v>160</v>
      </c>
      <c r="Z5" s="2953"/>
      <c r="AA5" s="583" t="s">
        <v>161</v>
      </c>
      <c r="AB5" s="276" t="s">
        <v>108</v>
      </c>
      <c r="AC5" s="276" t="s">
        <v>101</v>
      </c>
      <c r="AD5" s="581" t="s">
        <v>466</v>
      </c>
      <c r="AE5" s="584" t="s">
        <v>473</v>
      </c>
      <c r="AF5" s="276" t="s">
        <v>467</v>
      </c>
      <c r="AG5" s="582" t="s">
        <v>160</v>
      </c>
      <c r="AH5" s="583" t="s">
        <v>161</v>
      </c>
      <c r="AI5" s="581" t="s">
        <v>109</v>
      </c>
      <c r="AJ5" s="276" t="s">
        <v>108</v>
      </c>
      <c r="AK5" s="582" t="s">
        <v>101</v>
      </c>
      <c r="AL5" s="276" t="s">
        <v>466</v>
      </c>
      <c r="AM5" s="276" t="s">
        <v>467</v>
      </c>
      <c r="AN5" s="580" t="s">
        <v>160</v>
      </c>
      <c r="AO5" s="579" t="s">
        <v>161</v>
      </c>
      <c r="AP5" s="276" t="s">
        <v>12</v>
      </c>
      <c r="AQ5" s="276" t="s">
        <v>467</v>
      </c>
      <c r="AR5" s="580" t="s">
        <v>160</v>
      </c>
      <c r="AS5" s="583" t="s">
        <v>161</v>
      </c>
      <c r="AT5" s="579" t="s">
        <v>474</v>
      </c>
      <c r="AU5" s="580" t="s">
        <v>467</v>
      </c>
      <c r="AV5" s="585" t="s">
        <v>160</v>
      </c>
    </row>
    <row r="6" spans="1:48" s="597" customFormat="1" ht="26.1" customHeight="1">
      <c r="A6" s="291">
        <v>2012</v>
      </c>
      <c r="B6" s="587">
        <v>12.339</v>
      </c>
      <c r="C6" s="588">
        <v>325</v>
      </c>
      <c r="D6" s="588">
        <v>6908.6</v>
      </c>
      <c r="E6" s="588">
        <v>0</v>
      </c>
      <c r="F6" s="588">
        <v>922.06399999999996</v>
      </c>
      <c r="G6" s="589">
        <v>30.855</v>
      </c>
      <c r="H6" s="590">
        <v>8198.8580000000002</v>
      </c>
      <c r="I6" s="589">
        <v>7.5</v>
      </c>
      <c r="J6" s="588">
        <v>400</v>
      </c>
      <c r="K6" s="588">
        <v>4000</v>
      </c>
      <c r="L6" s="588">
        <v>150</v>
      </c>
      <c r="M6" s="588">
        <v>887.5</v>
      </c>
      <c r="N6" s="588">
        <v>2362.4470000000001</v>
      </c>
      <c r="O6" s="588">
        <v>135</v>
      </c>
      <c r="P6" s="589">
        <v>9.7629999999999999</v>
      </c>
      <c r="Q6" s="589" t="s">
        <v>169</v>
      </c>
      <c r="R6" s="591">
        <v>7952.21</v>
      </c>
      <c r="S6" s="587">
        <v>2.2000000000000002</v>
      </c>
      <c r="T6" s="588">
        <v>4000</v>
      </c>
      <c r="U6" s="588">
        <v>1400</v>
      </c>
      <c r="V6" s="588" t="s">
        <v>169</v>
      </c>
      <c r="W6" s="588">
        <v>2998.4</v>
      </c>
      <c r="X6" s="589">
        <v>8.6029999999999998</v>
      </c>
      <c r="Y6" s="590">
        <v>8409.2029999999995</v>
      </c>
      <c r="Z6" s="592">
        <v>2012</v>
      </c>
      <c r="AA6" s="593">
        <v>0.06</v>
      </c>
      <c r="AB6" s="588">
        <v>4000</v>
      </c>
      <c r="AC6" s="588">
        <v>600</v>
      </c>
      <c r="AD6" s="588">
        <v>4553</v>
      </c>
      <c r="AE6" s="589">
        <v>40</v>
      </c>
      <c r="AF6" s="589">
        <v>47.055999999999997</v>
      </c>
      <c r="AG6" s="591">
        <v>9240.116</v>
      </c>
      <c r="AH6" s="587">
        <v>4.9980000000000002</v>
      </c>
      <c r="AI6" s="588">
        <v>400</v>
      </c>
      <c r="AJ6" s="588">
        <v>4500</v>
      </c>
      <c r="AK6" s="588">
        <v>1800</v>
      </c>
      <c r="AL6" s="588">
        <v>2100</v>
      </c>
      <c r="AM6" s="589">
        <v>14.413</v>
      </c>
      <c r="AN6" s="590">
        <v>8819.4110000000001</v>
      </c>
      <c r="AO6" s="593">
        <v>5303</v>
      </c>
      <c r="AP6" s="588">
        <v>20715.683000000001</v>
      </c>
      <c r="AQ6" s="589">
        <v>16.082000000000001</v>
      </c>
      <c r="AR6" s="591">
        <v>26034.764999999999</v>
      </c>
      <c r="AS6" s="587" t="s">
        <v>169</v>
      </c>
      <c r="AT6" s="594">
        <v>193.04</v>
      </c>
      <c r="AU6" s="595">
        <v>0.505</v>
      </c>
      <c r="AV6" s="596">
        <v>12957.468000000001</v>
      </c>
    </row>
    <row r="7" spans="1:48" s="597" customFormat="1" ht="26.1" customHeight="1">
      <c r="A7" s="291">
        <v>2013</v>
      </c>
      <c r="B7" s="587">
        <v>12.339</v>
      </c>
      <c r="C7" s="588">
        <v>325</v>
      </c>
      <c r="D7" s="588">
        <v>6908.6</v>
      </c>
      <c r="E7" s="588">
        <v>0</v>
      </c>
      <c r="F7" s="588">
        <v>922.06399999999996</v>
      </c>
      <c r="G7" s="589">
        <v>57.935000000000002</v>
      </c>
      <c r="H7" s="590">
        <v>8225.9380000000001</v>
      </c>
      <c r="I7" s="593">
        <v>7.5</v>
      </c>
      <c r="J7" s="588">
        <v>400</v>
      </c>
      <c r="K7" s="588">
        <v>4000</v>
      </c>
      <c r="L7" s="588">
        <v>150</v>
      </c>
      <c r="M7" s="588">
        <v>887.5</v>
      </c>
      <c r="N7" s="588">
        <v>3342.8879999999999</v>
      </c>
      <c r="O7" s="588">
        <v>135</v>
      </c>
      <c r="P7" s="589">
        <v>9.7629999999999999</v>
      </c>
      <c r="Q7" s="589" t="s">
        <v>169</v>
      </c>
      <c r="R7" s="591">
        <v>8932.6509999999998</v>
      </c>
      <c r="S7" s="587">
        <v>2.2000000000000002</v>
      </c>
      <c r="T7" s="588">
        <v>4000</v>
      </c>
      <c r="U7" s="588">
        <v>1400</v>
      </c>
      <c r="V7" s="588" t="s">
        <v>169</v>
      </c>
      <c r="W7" s="588">
        <v>3482.4</v>
      </c>
      <c r="X7" s="589">
        <v>24.318999999999999</v>
      </c>
      <c r="Y7" s="590">
        <v>8908.9189999999999</v>
      </c>
      <c r="Z7" s="592">
        <v>2013</v>
      </c>
      <c r="AA7" s="593">
        <v>0.06</v>
      </c>
      <c r="AB7" s="588">
        <v>4000</v>
      </c>
      <c r="AC7" s="588">
        <v>600</v>
      </c>
      <c r="AD7" s="588">
        <v>4553</v>
      </c>
      <c r="AE7" s="589">
        <v>0</v>
      </c>
      <c r="AF7" s="589">
        <v>47.256</v>
      </c>
      <c r="AG7" s="591">
        <v>9200.3160000000007</v>
      </c>
      <c r="AH7" s="587">
        <v>4.9980000000000002</v>
      </c>
      <c r="AI7" s="588">
        <v>400</v>
      </c>
      <c r="AJ7" s="588">
        <v>4500</v>
      </c>
      <c r="AK7" s="588">
        <v>1800</v>
      </c>
      <c r="AL7" s="588">
        <v>2586</v>
      </c>
      <c r="AM7" s="589">
        <v>51.683</v>
      </c>
      <c r="AN7" s="590">
        <v>9342.6810000000005</v>
      </c>
      <c r="AO7" s="593">
        <v>5306.5</v>
      </c>
      <c r="AP7" s="588">
        <v>20715.683000000001</v>
      </c>
      <c r="AQ7" s="589">
        <v>16.710999999999999</v>
      </c>
      <c r="AR7" s="591">
        <v>26038.894</v>
      </c>
      <c r="AS7" s="587" t="s">
        <v>169</v>
      </c>
      <c r="AT7" s="589">
        <v>195.39</v>
      </c>
      <c r="AU7" s="595">
        <v>0.505</v>
      </c>
      <c r="AV7" s="590">
        <v>16123.643</v>
      </c>
    </row>
    <row r="8" spans="1:48" s="597" customFormat="1" ht="26.1" customHeight="1">
      <c r="A8" s="291">
        <v>2014</v>
      </c>
      <c r="B8" s="587">
        <v>18.338999999999999</v>
      </c>
      <c r="C8" s="588">
        <v>325</v>
      </c>
      <c r="D8" s="588">
        <v>8648.6</v>
      </c>
      <c r="E8" s="588">
        <v>0</v>
      </c>
      <c r="F8" s="588">
        <v>922.06399999999996</v>
      </c>
      <c r="G8" s="589">
        <v>62.473999999999997</v>
      </c>
      <c r="H8" s="590">
        <v>9976.4770000000008</v>
      </c>
      <c r="I8" s="593">
        <v>7.5</v>
      </c>
      <c r="J8" s="588">
        <v>400</v>
      </c>
      <c r="K8" s="588">
        <v>4000</v>
      </c>
      <c r="L8" s="588">
        <v>150</v>
      </c>
      <c r="M8" s="588">
        <v>387.5</v>
      </c>
      <c r="N8" s="588">
        <v>3342.8879999999999</v>
      </c>
      <c r="O8" s="588">
        <v>135</v>
      </c>
      <c r="P8" s="589">
        <v>10.97</v>
      </c>
      <c r="Q8" s="589" t="s">
        <v>169</v>
      </c>
      <c r="R8" s="591">
        <v>8433.8580000000002</v>
      </c>
      <c r="S8" s="587">
        <v>2.2000000000000002</v>
      </c>
      <c r="T8" s="588">
        <v>4000</v>
      </c>
      <c r="U8" s="588">
        <v>1400</v>
      </c>
      <c r="V8" s="588" t="s">
        <v>169</v>
      </c>
      <c r="W8" s="588">
        <v>3866.9</v>
      </c>
      <c r="X8" s="589">
        <v>35.783999999999999</v>
      </c>
      <c r="Y8" s="590">
        <v>9304.884</v>
      </c>
      <c r="Z8" s="592">
        <v>2014</v>
      </c>
      <c r="AA8" s="593">
        <v>0.06</v>
      </c>
      <c r="AB8" s="588">
        <v>4000</v>
      </c>
      <c r="AC8" s="588">
        <v>200</v>
      </c>
      <c r="AD8" s="588">
        <v>4970</v>
      </c>
      <c r="AE8" s="589">
        <v>0</v>
      </c>
      <c r="AF8" s="589">
        <v>47.256</v>
      </c>
      <c r="AG8" s="591">
        <v>9217.3160000000007</v>
      </c>
      <c r="AH8" s="587">
        <v>8.1980000000000004</v>
      </c>
      <c r="AI8" s="588">
        <v>400</v>
      </c>
      <c r="AJ8" s="588">
        <v>4500</v>
      </c>
      <c r="AK8" s="588">
        <v>1200</v>
      </c>
      <c r="AL8" s="588">
        <v>2971.9</v>
      </c>
      <c r="AM8" s="589">
        <v>57.783000000000001</v>
      </c>
      <c r="AN8" s="590">
        <v>9137.8809999999994</v>
      </c>
      <c r="AO8" s="593">
        <v>5306.5</v>
      </c>
      <c r="AP8" s="588">
        <v>20715.683000000001</v>
      </c>
      <c r="AQ8" s="589">
        <v>16.710999999999999</v>
      </c>
      <c r="AR8" s="591">
        <v>26038.894</v>
      </c>
      <c r="AS8" s="587" t="s">
        <v>169</v>
      </c>
      <c r="AT8" s="589">
        <v>195.39</v>
      </c>
      <c r="AU8" s="595">
        <v>0.505</v>
      </c>
      <c r="AV8" s="590">
        <v>20910.55</v>
      </c>
    </row>
    <row r="9" spans="1:48" s="597" customFormat="1" ht="26.1" customHeight="1">
      <c r="A9" s="291">
        <v>2015</v>
      </c>
      <c r="B9" s="587">
        <v>19.599</v>
      </c>
      <c r="C9" s="588">
        <v>325</v>
      </c>
      <c r="D9" s="588">
        <v>8648.6</v>
      </c>
      <c r="E9" s="588">
        <v>0</v>
      </c>
      <c r="F9" s="588">
        <v>922.06399999999996</v>
      </c>
      <c r="G9" s="589">
        <v>65.591999999999999</v>
      </c>
      <c r="H9" s="590">
        <v>9980.8549999999996</v>
      </c>
      <c r="I9" s="593">
        <v>7.5</v>
      </c>
      <c r="J9" s="588">
        <v>400</v>
      </c>
      <c r="K9" s="588">
        <v>4000</v>
      </c>
      <c r="L9" s="588">
        <v>150</v>
      </c>
      <c r="M9" s="588">
        <v>387.5</v>
      </c>
      <c r="N9" s="588">
        <v>3342.8879999999999</v>
      </c>
      <c r="O9" s="588">
        <v>135</v>
      </c>
      <c r="P9" s="589">
        <v>20.97</v>
      </c>
      <c r="Q9" s="589" t="s">
        <v>169</v>
      </c>
      <c r="R9" s="591">
        <v>8443.8580000000002</v>
      </c>
      <c r="S9" s="587">
        <v>2.2000000000000002</v>
      </c>
      <c r="T9" s="588">
        <v>4000</v>
      </c>
      <c r="U9" s="588">
        <v>1400</v>
      </c>
      <c r="V9" s="588" t="s">
        <v>169</v>
      </c>
      <c r="W9" s="588">
        <v>3866.9</v>
      </c>
      <c r="X9" s="589">
        <v>52.238999999999997</v>
      </c>
      <c r="Y9" s="590">
        <v>9321.3389999999999</v>
      </c>
      <c r="Z9" s="592">
        <v>2015</v>
      </c>
      <c r="AA9" s="593">
        <v>0.06</v>
      </c>
      <c r="AB9" s="588">
        <v>4000</v>
      </c>
      <c r="AC9" s="588">
        <v>200</v>
      </c>
      <c r="AD9" s="588">
        <v>4914.6000000000004</v>
      </c>
      <c r="AE9" s="589">
        <v>0</v>
      </c>
      <c r="AF9" s="589">
        <v>47.26</v>
      </c>
      <c r="AG9" s="591">
        <v>9161.92</v>
      </c>
      <c r="AH9" s="587">
        <v>8.1980000000000004</v>
      </c>
      <c r="AI9" s="588">
        <v>400</v>
      </c>
      <c r="AJ9" s="588">
        <v>4500</v>
      </c>
      <c r="AK9" s="588">
        <v>1200</v>
      </c>
      <c r="AL9" s="588">
        <v>2971.9</v>
      </c>
      <c r="AM9" s="589">
        <v>59.283000000000001</v>
      </c>
      <c r="AN9" s="590">
        <v>9139.3809999999994</v>
      </c>
      <c r="AO9" s="593">
        <v>5306.47</v>
      </c>
      <c r="AP9" s="588">
        <v>21715.683000000001</v>
      </c>
      <c r="AQ9" s="589">
        <v>16.710999999999999</v>
      </c>
      <c r="AR9" s="591">
        <v>27038.864000000001</v>
      </c>
      <c r="AS9" s="587" t="s">
        <v>169</v>
      </c>
      <c r="AT9" s="589">
        <v>195.39</v>
      </c>
      <c r="AU9" s="595">
        <v>0.505</v>
      </c>
      <c r="AV9" s="590">
        <v>24366.649000000001</v>
      </c>
    </row>
    <row r="10" spans="1:48" s="597" customFormat="1" ht="26.1" customHeight="1">
      <c r="A10" s="291">
        <v>2016</v>
      </c>
      <c r="B10" s="587">
        <v>19.599</v>
      </c>
      <c r="C10" s="588">
        <v>325</v>
      </c>
      <c r="D10" s="588">
        <v>8988.6</v>
      </c>
      <c r="E10" s="588" t="s">
        <v>169</v>
      </c>
      <c r="F10" s="588">
        <v>922.06399999999996</v>
      </c>
      <c r="G10" s="589">
        <v>76.405000000000001</v>
      </c>
      <c r="H10" s="590">
        <v>10331.668</v>
      </c>
      <c r="I10" s="593">
        <v>12.5</v>
      </c>
      <c r="J10" s="588">
        <v>400</v>
      </c>
      <c r="K10" s="588">
        <v>4000</v>
      </c>
      <c r="L10" s="588">
        <v>150</v>
      </c>
      <c r="M10" s="588">
        <v>250</v>
      </c>
      <c r="N10" s="588">
        <v>3342.8879999999999</v>
      </c>
      <c r="O10" s="588">
        <v>135</v>
      </c>
      <c r="P10" s="589">
        <v>51.972999999999999</v>
      </c>
      <c r="Q10" s="589" t="s">
        <v>169</v>
      </c>
      <c r="R10" s="591">
        <v>8342.3610000000008</v>
      </c>
      <c r="S10" s="587">
        <v>2.2000000000000002</v>
      </c>
      <c r="T10" s="588">
        <v>5050</v>
      </c>
      <c r="U10" s="588">
        <v>1400</v>
      </c>
      <c r="V10" s="588" t="s">
        <v>169</v>
      </c>
      <c r="W10" s="588">
        <v>3866.9</v>
      </c>
      <c r="X10" s="589">
        <v>405.40499999999997</v>
      </c>
      <c r="Y10" s="590">
        <v>10724.504999999999</v>
      </c>
      <c r="Z10" s="592">
        <v>2016</v>
      </c>
      <c r="AA10" s="593">
        <v>0.06</v>
      </c>
      <c r="AB10" s="588">
        <v>5022</v>
      </c>
      <c r="AC10" s="588">
        <v>200</v>
      </c>
      <c r="AD10" s="588">
        <v>4914.6000000000004</v>
      </c>
      <c r="AE10" s="589" t="s">
        <v>169</v>
      </c>
      <c r="AF10" s="589">
        <v>47.26</v>
      </c>
      <c r="AG10" s="591">
        <v>10183.92</v>
      </c>
      <c r="AH10" s="587">
        <v>8.1980000000000004</v>
      </c>
      <c r="AI10" s="588">
        <v>400</v>
      </c>
      <c r="AJ10" s="588">
        <v>6360.2</v>
      </c>
      <c r="AK10" s="588">
        <v>1200</v>
      </c>
      <c r="AL10" s="588">
        <v>2971.9</v>
      </c>
      <c r="AM10" s="589">
        <v>59.283000000000001</v>
      </c>
      <c r="AN10" s="590">
        <v>10999.581</v>
      </c>
      <c r="AO10" s="593">
        <v>5306.47</v>
      </c>
      <c r="AP10" s="588">
        <v>23115.683000000001</v>
      </c>
      <c r="AQ10" s="589">
        <v>16.710999999999999</v>
      </c>
      <c r="AR10" s="591">
        <v>28438.864000000001</v>
      </c>
      <c r="AS10" s="587">
        <v>0.7</v>
      </c>
      <c r="AT10" s="589">
        <v>194.44</v>
      </c>
      <c r="AU10" s="595">
        <v>0.505</v>
      </c>
      <c r="AV10" s="590">
        <v>26649.012999999999</v>
      </c>
    </row>
    <row r="11" spans="1:48" s="597" customFormat="1" ht="26.1" customHeight="1">
      <c r="A11" s="291">
        <v>2017</v>
      </c>
      <c r="B11" s="587">
        <v>18.599</v>
      </c>
      <c r="C11" s="588">
        <v>200</v>
      </c>
      <c r="D11" s="588">
        <v>8988.6</v>
      </c>
      <c r="E11" s="588" t="s">
        <v>169</v>
      </c>
      <c r="F11" s="588">
        <v>922.06399999999996</v>
      </c>
      <c r="G11" s="589">
        <v>215.167</v>
      </c>
      <c r="H11" s="590">
        <v>10344.43</v>
      </c>
      <c r="I11" s="593">
        <v>12.5</v>
      </c>
      <c r="J11" s="588" t="s">
        <v>169</v>
      </c>
      <c r="K11" s="588">
        <v>5851.9780000000001</v>
      </c>
      <c r="L11" s="588">
        <v>150</v>
      </c>
      <c r="M11" s="588" t="s">
        <v>169</v>
      </c>
      <c r="N11" s="588">
        <v>3342.8879999999999</v>
      </c>
      <c r="O11" s="588">
        <v>135</v>
      </c>
      <c r="P11" s="589">
        <v>60.625</v>
      </c>
      <c r="Q11" s="589" t="s">
        <v>169</v>
      </c>
      <c r="R11" s="591">
        <v>9552.991</v>
      </c>
      <c r="S11" s="587">
        <v>2.2000000000000002</v>
      </c>
      <c r="T11" s="588">
        <v>6100</v>
      </c>
      <c r="U11" s="588">
        <v>1400</v>
      </c>
      <c r="V11" s="588" t="s">
        <v>169</v>
      </c>
      <c r="W11" s="588">
        <v>3866.9</v>
      </c>
      <c r="X11" s="589">
        <v>411.79199999999997</v>
      </c>
      <c r="Y11" s="590">
        <v>11780.892</v>
      </c>
      <c r="Z11" s="592">
        <v>2017</v>
      </c>
      <c r="AA11" s="593">
        <v>2.81</v>
      </c>
      <c r="AB11" s="588">
        <v>6044</v>
      </c>
      <c r="AC11" s="588">
        <v>200</v>
      </c>
      <c r="AD11" s="588">
        <v>4914.6000000000004</v>
      </c>
      <c r="AE11" s="589" t="s">
        <v>169</v>
      </c>
      <c r="AF11" s="589">
        <v>47.26</v>
      </c>
      <c r="AG11" s="591">
        <v>11208.67</v>
      </c>
      <c r="AH11" s="587">
        <v>8.1980000000000004</v>
      </c>
      <c r="AI11" s="588">
        <v>400</v>
      </c>
      <c r="AJ11" s="588">
        <v>6540</v>
      </c>
      <c r="AK11" s="588">
        <v>1200</v>
      </c>
      <c r="AL11" s="588">
        <v>2971.9</v>
      </c>
      <c r="AM11" s="589">
        <v>62.685000000000002</v>
      </c>
      <c r="AN11" s="590">
        <v>11182.782999999999</v>
      </c>
      <c r="AO11" s="593">
        <v>5306.47</v>
      </c>
      <c r="AP11" s="588">
        <v>22528.683000000001</v>
      </c>
      <c r="AQ11" s="589">
        <v>21.856999999999999</v>
      </c>
      <c r="AR11" s="591">
        <v>27857.01</v>
      </c>
      <c r="AS11" s="587">
        <v>0.7</v>
      </c>
      <c r="AT11" s="589">
        <v>204.47</v>
      </c>
      <c r="AU11" s="595">
        <v>0.54500000000000004</v>
      </c>
      <c r="AV11" s="590">
        <v>34775.15</v>
      </c>
    </row>
    <row r="12" spans="1:48" s="598" customFormat="1" ht="26.1" customHeight="1">
      <c r="A12" s="291">
        <v>2018</v>
      </c>
      <c r="B12" s="587">
        <v>18.599</v>
      </c>
      <c r="C12" s="588">
        <v>200</v>
      </c>
      <c r="D12" s="588">
        <v>8988.6</v>
      </c>
      <c r="E12" s="589" t="s">
        <v>169</v>
      </c>
      <c r="F12" s="588">
        <v>922.06399999999996</v>
      </c>
      <c r="G12" s="588">
        <v>247.27600000000001</v>
      </c>
      <c r="H12" s="590">
        <v>10376.539000000001</v>
      </c>
      <c r="I12" s="593">
        <v>12.5</v>
      </c>
      <c r="J12" s="588" t="s">
        <v>169</v>
      </c>
      <c r="K12" s="588">
        <v>5945.0129999999999</v>
      </c>
      <c r="L12" s="588">
        <v>150</v>
      </c>
      <c r="M12" s="588" t="s">
        <v>169</v>
      </c>
      <c r="N12" s="588">
        <v>3530.3339999999998</v>
      </c>
      <c r="O12" s="588">
        <v>135</v>
      </c>
      <c r="P12" s="588">
        <v>62.951999999999998</v>
      </c>
      <c r="Q12" s="589">
        <v>0</v>
      </c>
      <c r="R12" s="591">
        <v>9835.7990000000009</v>
      </c>
      <c r="S12" s="587">
        <v>2.2000000000000002</v>
      </c>
      <c r="T12" s="588">
        <v>6100</v>
      </c>
      <c r="U12" s="588">
        <v>1400</v>
      </c>
      <c r="V12" s="588" t="s">
        <v>169</v>
      </c>
      <c r="W12" s="588">
        <v>3386.9</v>
      </c>
      <c r="X12" s="588">
        <v>442.63</v>
      </c>
      <c r="Y12" s="590">
        <v>11331.73</v>
      </c>
      <c r="Z12" s="592">
        <v>2018</v>
      </c>
      <c r="AA12" s="593">
        <v>2.81</v>
      </c>
      <c r="AB12" s="588">
        <v>6044</v>
      </c>
      <c r="AC12" s="588">
        <v>200</v>
      </c>
      <c r="AD12" s="588">
        <v>4914.6000000000004</v>
      </c>
      <c r="AE12" s="589" t="s">
        <v>169</v>
      </c>
      <c r="AF12" s="589">
        <v>78.08</v>
      </c>
      <c r="AG12" s="591">
        <v>11239.49</v>
      </c>
      <c r="AH12" s="587">
        <v>8.1980000000000004</v>
      </c>
      <c r="AI12" s="588">
        <v>400</v>
      </c>
      <c r="AJ12" s="588">
        <v>6540</v>
      </c>
      <c r="AK12" s="588">
        <v>1200</v>
      </c>
      <c r="AL12" s="588">
        <v>2971.9</v>
      </c>
      <c r="AM12" s="588">
        <v>74.287000000000006</v>
      </c>
      <c r="AN12" s="590">
        <v>11194.385</v>
      </c>
      <c r="AO12" s="593">
        <v>5306.625</v>
      </c>
      <c r="AP12" s="588">
        <v>21850</v>
      </c>
      <c r="AQ12" s="588">
        <v>22.116</v>
      </c>
      <c r="AR12" s="591">
        <v>27178.741000000002</v>
      </c>
      <c r="AS12" s="587">
        <v>0.7</v>
      </c>
      <c r="AT12" s="588">
        <v>204.47</v>
      </c>
      <c r="AU12" s="595">
        <v>0.57299999999999995</v>
      </c>
      <c r="AV12" s="590">
        <v>37729.233999999997</v>
      </c>
    </row>
    <row r="13" spans="1:48" s="598" customFormat="1" ht="26.1" customHeight="1">
      <c r="A13" s="291">
        <v>2019</v>
      </c>
      <c r="B13" s="587">
        <v>18.599</v>
      </c>
      <c r="C13" s="599">
        <v>200</v>
      </c>
      <c r="D13" s="599">
        <v>8988.6</v>
      </c>
      <c r="E13" s="589" t="s">
        <v>169</v>
      </c>
      <c r="F13" s="588">
        <v>922.06399999999996</v>
      </c>
      <c r="G13" s="588">
        <v>247.32499999999999</v>
      </c>
      <c r="H13" s="590">
        <v>10376.588</v>
      </c>
      <c r="I13" s="593">
        <v>12.5</v>
      </c>
      <c r="J13" s="588" t="s">
        <v>169</v>
      </c>
      <c r="K13" s="588">
        <v>6038.058</v>
      </c>
      <c r="L13" s="588" t="s">
        <v>169</v>
      </c>
      <c r="M13" s="588" t="s">
        <v>169</v>
      </c>
      <c r="N13" s="588">
        <v>4289.3239999999996</v>
      </c>
      <c r="O13" s="588">
        <v>135</v>
      </c>
      <c r="P13" s="588">
        <v>215.58799999999999</v>
      </c>
      <c r="Q13" s="589">
        <v>0</v>
      </c>
      <c r="R13" s="591">
        <v>10690.47</v>
      </c>
      <c r="S13" s="587">
        <v>2.2000000000000002</v>
      </c>
      <c r="T13" s="588">
        <v>6100</v>
      </c>
      <c r="U13" s="599">
        <v>1400</v>
      </c>
      <c r="V13" s="599" t="s">
        <v>169</v>
      </c>
      <c r="W13" s="599">
        <v>3386.9</v>
      </c>
      <c r="X13" s="599">
        <v>448.95499999999998</v>
      </c>
      <c r="Y13" s="600">
        <v>11338.055</v>
      </c>
      <c r="Z13" s="592">
        <v>2019</v>
      </c>
      <c r="AA13" s="601">
        <v>2.81</v>
      </c>
      <c r="AB13" s="599">
        <v>6044</v>
      </c>
      <c r="AC13" s="599" t="s">
        <v>169</v>
      </c>
      <c r="AD13" s="599">
        <v>4914.6000000000004</v>
      </c>
      <c r="AE13" s="599" t="s">
        <v>169</v>
      </c>
      <c r="AF13" s="588">
        <v>321.58499999999998</v>
      </c>
      <c r="AG13" s="590">
        <v>11282.995000000001</v>
      </c>
      <c r="AH13" s="593">
        <v>8.1980000000000004</v>
      </c>
      <c r="AI13" s="588">
        <v>400</v>
      </c>
      <c r="AJ13" s="588">
        <v>6540</v>
      </c>
      <c r="AK13" s="588">
        <v>1200</v>
      </c>
      <c r="AL13" s="588">
        <v>2971.9</v>
      </c>
      <c r="AM13" s="588">
        <v>73.275999999999996</v>
      </c>
      <c r="AN13" s="591">
        <v>11193.374</v>
      </c>
      <c r="AO13" s="587">
        <v>5306.65</v>
      </c>
      <c r="AP13" s="588">
        <v>23250</v>
      </c>
      <c r="AQ13" s="588">
        <v>27.17</v>
      </c>
      <c r="AR13" s="590">
        <v>28583.82</v>
      </c>
      <c r="AS13" s="587">
        <v>0.7</v>
      </c>
      <c r="AT13" s="588">
        <v>205.61699999999999</v>
      </c>
      <c r="AU13" s="595">
        <v>0.72299999999999998</v>
      </c>
      <c r="AV13" s="590">
        <v>41665.326999999997</v>
      </c>
    </row>
    <row r="14" spans="1:48" s="598" customFormat="1" ht="26.1" customHeight="1">
      <c r="A14" s="291">
        <v>2020</v>
      </c>
      <c r="B14" s="587">
        <v>18.599</v>
      </c>
      <c r="C14" s="599" t="s">
        <v>169</v>
      </c>
      <c r="D14" s="599">
        <v>8988.6</v>
      </c>
      <c r="E14" s="589" t="s">
        <v>169</v>
      </c>
      <c r="F14" s="588">
        <v>922.06399999999996</v>
      </c>
      <c r="G14" s="588">
        <v>469.13200000000001</v>
      </c>
      <c r="H14" s="590">
        <v>10398.395</v>
      </c>
      <c r="I14" s="593">
        <v>12.5</v>
      </c>
      <c r="J14" s="588" t="s">
        <v>169</v>
      </c>
      <c r="K14" s="588">
        <v>6088.058</v>
      </c>
      <c r="L14" s="588" t="s">
        <v>169</v>
      </c>
      <c r="M14" s="588" t="s">
        <v>169</v>
      </c>
      <c r="N14" s="588">
        <v>4309.9679999999998</v>
      </c>
      <c r="O14" s="588">
        <v>80</v>
      </c>
      <c r="P14" s="588">
        <v>225.608</v>
      </c>
      <c r="Q14" s="589">
        <v>10</v>
      </c>
      <c r="R14" s="591">
        <v>10726.134</v>
      </c>
      <c r="S14" s="587">
        <v>2.2000000000000002</v>
      </c>
      <c r="T14" s="588">
        <v>6100</v>
      </c>
      <c r="U14" s="602" t="s">
        <v>169</v>
      </c>
      <c r="V14" s="599">
        <v>1400</v>
      </c>
      <c r="W14" s="599">
        <v>3386.9</v>
      </c>
      <c r="X14" s="599">
        <v>472.38900000000001</v>
      </c>
      <c r="Y14" s="600">
        <v>11361.489</v>
      </c>
      <c r="Z14" s="592">
        <v>2020</v>
      </c>
      <c r="AA14" s="601">
        <v>2.81</v>
      </c>
      <c r="AB14" s="599">
        <v>6044</v>
      </c>
      <c r="AC14" s="599" t="s">
        <v>169</v>
      </c>
      <c r="AD14" s="599">
        <v>5060.8450000000003</v>
      </c>
      <c r="AE14" s="599" t="s">
        <v>169</v>
      </c>
      <c r="AF14" s="588">
        <v>324.33600000000001</v>
      </c>
      <c r="AG14" s="590">
        <v>11431.991</v>
      </c>
      <c r="AH14" s="593">
        <v>8.1980000000000004</v>
      </c>
      <c r="AI14" s="588">
        <v>400</v>
      </c>
      <c r="AJ14" s="588">
        <v>6540</v>
      </c>
      <c r="AK14" s="588">
        <v>1200</v>
      </c>
      <c r="AL14" s="588">
        <v>2971.9</v>
      </c>
      <c r="AM14" s="588">
        <v>118.09099999999999</v>
      </c>
      <c r="AN14" s="591">
        <v>11238.189</v>
      </c>
      <c r="AO14" s="587">
        <v>5306.8</v>
      </c>
      <c r="AP14" s="588">
        <v>23250</v>
      </c>
      <c r="AQ14" s="588">
        <v>43.594000000000001</v>
      </c>
      <c r="AR14" s="590">
        <v>28600.394</v>
      </c>
      <c r="AS14" s="587">
        <v>0.7</v>
      </c>
      <c r="AT14" s="588">
        <v>95.68</v>
      </c>
      <c r="AU14" s="595">
        <v>0.72299999999999998</v>
      </c>
      <c r="AV14" s="590">
        <v>45337.578000000001</v>
      </c>
    </row>
    <row r="15" spans="1:48" s="598" customFormat="1" ht="26.1" customHeight="1">
      <c r="A15" s="291">
        <v>2021</v>
      </c>
      <c r="B15" s="587">
        <v>17.599</v>
      </c>
      <c r="C15" s="599" t="s">
        <v>169</v>
      </c>
      <c r="D15" s="599">
        <v>7868.6</v>
      </c>
      <c r="E15" s="589" t="s">
        <v>169</v>
      </c>
      <c r="F15" s="588">
        <v>922.06399999999996</v>
      </c>
      <c r="G15" s="588">
        <v>484.95499999999998</v>
      </c>
      <c r="H15" s="590">
        <v>9293.2180000000008</v>
      </c>
      <c r="I15" s="593">
        <v>15.086</v>
      </c>
      <c r="J15" s="588" t="s">
        <v>169</v>
      </c>
      <c r="K15" s="588">
        <v>6106.058</v>
      </c>
      <c r="L15" s="588" t="s">
        <v>169</v>
      </c>
      <c r="M15" s="588" t="s">
        <v>169</v>
      </c>
      <c r="N15" s="588">
        <v>4309.9679999999998</v>
      </c>
      <c r="O15" s="588">
        <v>80</v>
      </c>
      <c r="P15" s="588">
        <v>234.327</v>
      </c>
      <c r="Q15" s="589">
        <v>10</v>
      </c>
      <c r="R15" s="591">
        <v>10755.439</v>
      </c>
      <c r="S15" s="587">
        <v>7.2</v>
      </c>
      <c r="T15" s="588">
        <v>6100</v>
      </c>
      <c r="U15" s="602" t="s">
        <v>169</v>
      </c>
      <c r="V15" s="599">
        <v>1400</v>
      </c>
      <c r="W15" s="599">
        <v>3386.9</v>
      </c>
      <c r="X15" s="599">
        <v>546.48900000000003</v>
      </c>
      <c r="Y15" s="600">
        <v>11440.589</v>
      </c>
      <c r="Z15" s="603">
        <v>2021</v>
      </c>
      <c r="AA15" s="601">
        <v>2.81</v>
      </c>
      <c r="AB15" s="599">
        <v>6044</v>
      </c>
      <c r="AC15" s="599" t="s">
        <v>169</v>
      </c>
      <c r="AD15" s="599">
        <v>5060.8450000000003</v>
      </c>
      <c r="AE15" s="599" t="s">
        <v>169</v>
      </c>
      <c r="AF15" s="588">
        <v>367.81200000000001</v>
      </c>
      <c r="AG15" s="590">
        <v>11475.467000000001</v>
      </c>
      <c r="AH15" s="593">
        <v>8.1980000000000004</v>
      </c>
      <c r="AI15" s="588">
        <v>400</v>
      </c>
      <c r="AJ15" s="588">
        <v>6040</v>
      </c>
      <c r="AK15" s="588">
        <v>1200</v>
      </c>
      <c r="AL15" s="588">
        <v>2971.9</v>
      </c>
      <c r="AM15" s="588">
        <v>155.898</v>
      </c>
      <c r="AN15" s="591">
        <v>10775.995999999999</v>
      </c>
      <c r="AO15" s="587">
        <v>5307.7</v>
      </c>
      <c r="AP15" s="588">
        <v>23250</v>
      </c>
      <c r="AQ15" s="588">
        <v>62.686999999999998</v>
      </c>
      <c r="AR15" s="590">
        <v>28620.386999999999</v>
      </c>
      <c r="AS15" s="587" t="s">
        <v>169</v>
      </c>
      <c r="AT15" s="588">
        <v>96.81</v>
      </c>
      <c r="AU15" s="595">
        <v>1.371</v>
      </c>
      <c r="AV15" s="590">
        <v>51560.498</v>
      </c>
    </row>
    <row r="16" spans="1:48" s="598" customFormat="1" ht="26.1" customHeight="1">
      <c r="A16" s="298">
        <v>2022</v>
      </c>
      <c r="B16" s="604">
        <v>17.599</v>
      </c>
      <c r="C16" s="605" t="s">
        <v>169</v>
      </c>
      <c r="D16" s="605">
        <v>7868.6</v>
      </c>
      <c r="E16" s="606" t="s">
        <v>169</v>
      </c>
      <c r="F16" s="607">
        <v>922.06399999999996</v>
      </c>
      <c r="G16" s="607">
        <v>469.91800000000001</v>
      </c>
      <c r="H16" s="608">
        <v>9278.1810000000005</v>
      </c>
      <c r="I16" s="609">
        <v>15.086</v>
      </c>
      <c r="J16" s="607" t="s">
        <v>169</v>
      </c>
      <c r="K16" s="607">
        <v>6106.058</v>
      </c>
      <c r="L16" s="607" t="s">
        <v>169</v>
      </c>
      <c r="M16" s="607" t="s">
        <v>169</v>
      </c>
      <c r="N16" s="607">
        <v>4309.9679999999998</v>
      </c>
      <c r="O16" s="607">
        <v>40</v>
      </c>
      <c r="P16" s="607">
        <v>293.99299999999999</v>
      </c>
      <c r="Q16" s="610">
        <v>10</v>
      </c>
      <c r="R16" s="610">
        <v>10775.105</v>
      </c>
      <c r="S16" s="604">
        <v>7.2</v>
      </c>
      <c r="T16" s="607">
        <v>6100</v>
      </c>
      <c r="U16" s="611" t="s">
        <v>169</v>
      </c>
      <c r="V16" s="605">
        <v>1400</v>
      </c>
      <c r="W16" s="605">
        <v>3386.9</v>
      </c>
      <c r="X16" s="605">
        <v>608.88900000000001</v>
      </c>
      <c r="Y16" s="612">
        <v>11502.989</v>
      </c>
      <c r="Z16" s="613">
        <v>2022</v>
      </c>
      <c r="AA16" s="614">
        <v>2.81</v>
      </c>
      <c r="AB16" s="605">
        <v>6044</v>
      </c>
      <c r="AC16" s="605" t="s">
        <v>169</v>
      </c>
      <c r="AD16" s="605">
        <v>5060.8450000000003</v>
      </c>
      <c r="AE16" s="605" t="s">
        <v>169</v>
      </c>
      <c r="AF16" s="607">
        <v>369.83100000000002</v>
      </c>
      <c r="AG16" s="608">
        <v>11477.486000000001</v>
      </c>
      <c r="AH16" s="609" t="s">
        <v>169</v>
      </c>
      <c r="AI16" s="607">
        <v>400</v>
      </c>
      <c r="AJ16" s="607">
        <v>6040</v>
      </c>
      <c r="AK16" s="607" t="s">
        <v>169</v>
      </c>
      <c r="AL16" s="607">
        <v>2971.9</v>
      </c>
      <c r="AM16" s="607">
        <v>150.58699999999999</v>
      </c>
      <c r="AN16" s="610">
        <v>9562.4869999999992</v>
      </c>
      <c r="AO16" s="604">
        <v>5307.7</v>
      </c>
      <c r="AP16" s="607">
        <v>24650</v>
      </c>
      <c r="AQ16" s="607">
        <v>71.138999999999996</v>
      </c>
      <c r="AR16" s="608">
        <v>30028.839</v>
      </c>
      <c r="AS16" s="604">
        <v>0.7</v>
      </c>
      <c r="AT16" s="607">
        <v>96.81</v>
      </c>
      <c r="AU16" s="615">
        <v>0.68799999999999994</v>
      </c>
      <c r="AV16" s="608">
        <v>55471.47</v>
      </c>
    </row>
    <row r="17" spans="1:49" s="598" customFormat="1" ht="26.1" customHeight="1">
      <c r="A17" s="616">
        <v>2022.03</v>
      </c>
      <c r="B17" s="617">
        <v>17.599</v>
      </c>
      <c r="C17" s="618" t="s">
        <v>169</v>
      </c>
      <c r="D17" s="618">
        <v>7868.6</v>
      </c>
      <c r="E17" s="619" t="s">
        <v>169</v>
      </c>
      <c r="F17" s="620">
        <v>922.06399999999996</v>
      </c>
      <c r="G17" s="620">
        <v>484.95499999999998</v>
      </c>
      <c r="H17" s="621">
        <v>9293.2180000000008</v>
      </c>
      <c r="I17" s="622">
        <v>15.086</v>
      </c>
      <c r="J17" s="620" t="s">
        <v>169</v>
      </c>
      <c r="K17" s="620">
        <v>6106.058</v>
      </c>
      <c r="L17" s="620" t="s">
        <v>169</v>
      </c>
      <c r="M17" s="620" t="s">
        <v>169</v>
      </c>
      <c r="N17" s="620">
        <v>4309.9679999999998</v>
      </c>
      <c r="O17" s="620">
        <v>80</v>
      </c>
      <c r="P17" s="620">
        <v>234.327</v>
      </c>
      <c r="Q17" s="623">
        <v>10</v>
      </c>
      <c r="R17" s="623">
        <v>10755.439</v>
      </c>
      <c r="S17" s="617">
        <v>7.2</v>
      </c>
      <c r="T17" s="620">
        <v>6100</v>
      </c>
      <c r="U17" s="624" t="s">
        <v>169</v>
      </c>
      <c r="V17" s="618">
        <v>1400</v>
      </c>
      <c r="W17" s="618">
        <v>3386.9</v>
      </c>
      <c r="X17" s="618">
        <v>561.48900000000003</v>
      </c>
      <c r="Y17" s="625">
        <v>11455.589</v>
      </c>
      <c r="Z17" s="626">
        <v>2022.03</v>
      </c>
      <c r="AA17" s="627">
        <v>2.81</v>
      </c>
      <c r="AB17" s="618">
        <v>6044</v>
      </c>
      <c r="AC17" s="618" t="s">
        <v>169</v>
      </c>
      <c r="AD17" s="618">
        <v>5060.8450000000003</v>
      </c>
      <c r="AE17" s="618" t="s">
        <v>169</v>
      </c>
      <c r="AF17" s="620">
        <v>368.02</v>
      </c>
      <c r="AG17" s="621">
        <v>11475.674999999999</v>
      </c>
      <c r="AH17" s="622">
        <v>8.1980000000000004</v>
      </c>
      <c r="AI17" s="620">
        <v>400</v>
      </c>
      <c r="AJ17" s="620">
        <v>6040</v>
      </c>
      <c r="AK17" s="620" t="s">
        <v>169</v>
      </c>
      <c r="AL17" s="620">
        <v>2971.9</v>
      </c>
      <c r="AM17" s="620">
        <v>152.09800000000001</v>
      </c>
      <c r="AN17" s="623">
        <v>9572.1959999999999</v>
      </c>
      <c r="AO17" s="617">
        <v>5307.7</v>
      </c>
      <c r="AP17" s="620">
        <v>23250</v>
      </c>
      <c r="AQ17" s="620">
        <v>62.784999999999997</v>
      </c>
      <c r="AR17" s="621">
        <v>28620.485000000001</v>
      </c>
      <c r="AS17" s="617">
        <v>0.7</v>
      </c>
      <c r="AT17" s="620">
        <v>96.81</v>
      </c>
      <c r="AU17" s="628">
        <v>0.68799999999999994</v>
      </c>
      <c r="AV17" s="621">
        <v>52410.546000000002</v>
      </c>
    </row>
    <row r="18" spans="1:49" s="598" customFormat="1" ht="26.1" customHeight="1">
      <c r="A18" s="629">
        <v>2022.04</v>
      </c>
      <c r="B18" s="587">
        <v>17.599</v>
      </c>
      <c r="C18" s="599" t="s">
        <v>169</v>
      </c>
      <c r="D18" s="599">
        <v>7868.6</v>
      </c>
      <c r="E18" s="589" t="s">
        <v>169</v>
      </c>
      <c r="F18" s="588">
        <v>922.06399999999996</v>
      </c>
      <c r="G18" s="588">
        <v>483.94400000000002</v>
      </c>
      <c r="H18" s="590">
        <v>9292.2070000000003</v>
      </c>
      <c r="I18" s="593">
        <v>15.086</v>
      </c>
      <c r="J18" s="588" t="s">
        <v>169</v>
      </c>
      <c r="K18" s="588">
        <v>6106.058</v>
      </c>
      <c r="L18" s="588" t="s">
        <v>169</v>
      </c>
      <c r="M18" s="588" t="s">
        <v>169</v>
      </c>
      <c r="N18" s="588">
        <v>4309.9679999999998</v>
      </c>
      <c r="O18" s="588">
        <v>80</v>
      </c>
      <c r="P18" s="588">
        <v>234.327</v>
      </c>
      <c r="Q18" s="591">
        <v>10</v>
      </c>
      <c r="R18" s="591">
        <v>10755.439</v>
      </c>
      <c r="S18" s="587">
        <v>7.2</v>
      </c>
      <c r="T18" s="588">
        <v>6100</v>
      </c>
      <c r="U18" s="602" t="s">
        <v>169</v>
      </c>
      <c r="V18" s="599">
        <v>1400</v>
      </c>
      <c r="W18" s="599">
        <v>3386.9</v>
      </c>
      <c r="X18" s="599">
        <v>561.48900000000003</v>
      </c>
      <c r="Y18" s="600">
        <v>11455.589</v>
      </c>
      <c r="Z18" s="630">
        <v>2022.04</v>
      </c>
      <c r="AA18" s="601">
        <v>2.81</v>
      </c>
      <c r="AB18" s="599">
        <v>6044</v>
      </c>
      <c r="AC18" s="599" t="s">
        <v>169</v>
      </c>
      <c r="AD18" s="599">
        <v>5060.8450000000003</v>
      </c>
      <c r="AE18" s="599" t="s">
        <v>169</v>
      </c>
      <c r="AF18" s="588">
        <v>368.02</v>
      </c>
      <c r="AG18" s="590">
        <v>11475.674999999999</v>
      </c>
      <c r="AH18" s="593">
        <v>8.1980000000000004</v>
      </c>
      <c r="AI18" s="588">
        <v>400</v>
      </c>
      <c r="AJ18" s="588">
        <v>6040</v>
      </c>
      <c r="AK18" s="588" t="s">
        <v>169</v>
      </c>
      <c r="AL18" s="588">
        <v>2971.9</v>
      </c>
      <c r="AM18" s="588">
        <v>152.09800000000001</v>
      </c>
      <c r="AN18" s="591">
        <v>9572.1959999999999</v>
      </c>
      <c r="AO18" s="587">
        <v>5307.7</v>
      </c>
      <c r="AP18" s="588">
        <v>23250</v>
      </c>
      <c r="AQ18" s="588">
        <v>62.784999999999997</v>
      </c>
      <c r="AR18" s="590">
        <v>28620.485000000001</v>
      </c>
      <c r="AS18" s="587">
        <v>0.7</v>
      </c>
      <c r="AT18" s="588">
        <v>96.81</v>
      </c>
      <c r="AU18" s="595">
        <v>0.68799999999999994</v>
      </c>
      <c r="AV18" s="590">
        <v>52648.51</v>
      </c>
    </row>
    <row r="19" spans="1:49" s="598" customFormat="1" ht="26.1" customHeight="1">
      <c r="A19" s="629">
        <v>2022.05</v>
      </c>
      <c r="B19" s="587">
        <v>17.599</v>
      </c>
      <c r="C19" s="599" t="s">
        <v>169</v>
      </c>
      <c r="D19" s="599">
        <v>7868.6</v>
      </c>
      <c r="E19" s="589" t="s">
        <v>169</v>
      </c>
      <c r="F19" s="588">
        <v>922.06399999999996</v>
      </c>
      <c r="G19" s="588">
        <v>483.94400000000002</v>
      </c>
      <c r="H19" s="590">
        <v>9292.2070000000003</v>
      </c>
      <c r="I19" s="593">
        <v>15.086</v>
      </c>
      <c r="J19" s="588" t="s">
        <v>169</v>
      </c>
      <c r="K19" s="588">
        <v>6106.058</v>
      </c>
      <c r="L19" s="588" t="s">
        <v>169</v>
      </c>
      <c r="M19" s="588" t="s">
        <v>169</v>
      </c>
      <c r="N19" s="588">
        <v>4309.9679999999998</v>
      </c>
      <c r="O19" s="588">
        <v>80</v>
      </c>
      <c r="P19" s="588">
        <v>235.46199999999999</v>
      </c>
      <c r="Q19" s="591">
        <v>10</v>
      </c>
      <c r="R19" s="591">
        <v>10756.574000000001</v>
      </c>
      <c r="S19" s="587">
        <v>7.2</v>
      </c>
      <c r="T19" s="588">
        <v>6100</v>
      </c>
      <c r="U19" s="599" t="s">
        <v>169</v>
      </c>
      <c r="V19" s="599">
        <v>1400</v>
      </c>
      <c r="W19" s="599">
        <v>3386.9</v>
      </c>
      <c r="X19" s="599">
        <v>561.48900000000003</v>
      </c>
      <c r="Y19" s="600">
        <v>11455.589</v>
      </c>
      <c r="Z19" s="630">
        <v>2022.05</v>
      </c>
      <c r="AA19" s="601">
        <v>2.81</v>
      </c>
      <c r="AB19" s="599">
        <v>6044</v>
      </c>
      <c r="AC19" s="599" t="s">
        <v>169</v>
      </c>
      <c r="AD19" s="599">
        <v>5060.8450000000003</v>
      </c>
      <c r="AE19" s="599" t="s">
        <v>169</v>
      </c>
      <c r="AF19" s="588">
        <v>368.02</v>
      </c>
      <c r="AG19" s="590">
        <v>11475.674999999999</v>
      </c>
      <c r="AH19" s="593" t="s">
        <v>169</v>
      </c>
      <c r="AI19" s="588">
        <v>400</v>
      </c>
      <c r="AJ19" s="588">
        <v>6040</v>
      </c>
      <c r="AK19" s="588" t="s">
        <v>169</v>
      </c>
      <c r="AL19" s="588">
        <v>2971.9</v>
      </c>
      <c r="AM19" s="588">
        <v>152.09800000000001</v>
      </c>
      <c r="AN19" s="591">
        <v>9563.9979999999996</v>
      </c>
      <c r="AO19" s="587">
        <v>5307.7</v>
      </c>
      <c r="AP19" s="588">
        <v>23250</v>
      </c>
      <c r="AQ19" s="588">
        <v>62.784999999999997</v>
      </c>
      <c r="AR19" s="590">
        <v>28620.485000000001</v>
      </c>
      <c r="AS19" s="587">
        <v>0.7</v>
      </c>
      <c r="AT19" s="588">
        <v>96.81</v>
      </c>
      <c r="AU19" s="595">
        <v>0.68799999999999994</v>
      </c>
      <c r="AV19" s="590">
        <v>52798.696000000004</v>
      </c>
    </row>
    <row r="20" spans="1:49" s="598" customFormat="1" ht="26.1" customHeight="1">
      <c r="A20" s="629">
        <v>2022.06</v>
      </c>
      <c r="B20" s="587">
        <v>17.599</v>
      </c>
      <c r="C20" s="599" t="s">
        <v>169</v>
      </c>
      <c r="D20" s="599">
        <v>7868.6</v>
      </c>
      <c r="E20" s="589" t="s">
        <v>169</v>
      </c>
      <c r="F20" s="588">
        <v>922.06399999999996</v>
      </c>
      <c r="G20" s="588">
        <v>470.53</v>
      </c>
      <c r="H20" s="590">
        <v>9278.7929999999997</v>
      </c>
      <c r="I20" s="593">
        <v>15.086</v>
      </c>
      <c r="J20" s="588" t="s">
        <v>169</v>
      </c>
      <c r="K20" s="588">
        <v>6106.058</v>
      </c>
      <c r="L20" s="588" t="s">
        <v>169</v>
      </c>
      <c r="M20" s="588" t="s">
        <v>169</v>
      </c>
      <c r="N20" s="588">
        <v>4309.9679999999998</v>
      </c>
      <c r="O20" s="588">
        <v>80</v>
      </c>
      <c r="P20" s="588">
        <v>235.46199999999999</v>
      </c>
      <c r="Q20" s="591">
        <v>10</v>
      </c>
      <c r="R20" s="591">
        <v>10756.574000000001</v>
      </c>
      <c r="S20" s="587">
        <v>7.2</v>
      </c>
      <c r="T20" s="588">
        <v>6100</v>
      </c>
      <c r="U20" s="599" t="s">
        <v>169</v>
      </c>
      <c r="V20" s="599">
        <v>1400</v>
      </c>
      <c r="W20" s="599">
        <v>3386.9</v>
      </c>
      <c r="X20" s="599">
        <v>561.48900000000003</v>
      </c>
      <c r="Y20" s="600">
        <v>11455.589</v>
      </c>
      <c r="Z20" s="630">
        <v>2022.06</v>
      </c>
      <c r="AA20" s="601">
        <v>2.81</v>
      </c>
      <c r="AB20" s="599">
        <v>6044</v>
      </c>
      <c r="AC20" s="599" t="s">
        <v>169</v>
      </c>
      <c r="AD20" s="599">
        <v>5060.8450000000003</v>
      </c>
      <c r="AE20" s="599" t="s">
        <v>169</v>
      </c>
      <c r="AF20" s="588">
        <v>368.02</v>
      </c>
      <c r="AG20" s="590">
        <v>11475.674999999999</v>
      </c>
      <c r="AH20" s="593" t="s">
        <v>169</v>
      </c>
      <c r="AI20" s="588">
        <v>400</v>
      </c>
      <c r="AJ20" s="588">
        <v>6040</v>
      </c>
      <c r="AK20" s="599" t="s">
        <v>169</v>
      </c>
      <c r="AL20" s="588">
        <v>2971.9</v>
      </c>
      <c r="AM20" s="588">
        <v>152.09800000000001</v>
      </c>
      <c r="AN20" s="591">
        <v>9563.9979999999996</v>
      </c>
      <c r="AO20" s="587">
        <v>5307.7</v>
      </c>
      <c r="AP20" s="588">
        <v>23250</v>
      </c>
      <c r="AQ20" s="588">
        <v>63.529000000000003</v>
      </c>
      <c r="AR20" s="590">
        <v>28621.228999999999</v>
      </c>
      <c r="AS20" s="587">
        <v>0.7</v>
      </c>
      <c r="AT20" s="588">
        <v>96.81</v>
      </c>
      <c r="AU20" s="595">
        <v>0.68799999999999994</v>
      </c>
      <c r="AV20" s="590">
        <v>52988.09</v>
      </c>
    </row>
    <row r="21" spans="1:49" s="598" customFormat="1" ht="26.1" customHeight="1">
      <c r="A21" s="629">
        <v>2022.07</v>
      </c>
      <c r="B21" s="587">
        <v>17.599</v>
      </c>
      <c r="C21" s="599" t="s">
        <v>169</v>
      </c>
      <c r="D21" s="599">
        <v>7868.6</v>
      </c>
      <c r="E21" s="589" t="s">
        <v>169</v>
      </c>
      <c r="F21" s="588">
        <v>922.06399999999996</v>
      </c>
      <c r="G21" s="588">
        <v>470.53</v>
      </c>
      <c r="H21" s="590">
        <v>9278.7929999999997</v>
      </c>
      <c r="I21" s="593">
        <v>15.086</v>
      </c>
      <c r="J21" s="588" t="s">
        <v>169</v>
      </c>
      <c r="K21" s="588">
        <v>6106.058</v>
      </c>
      <c r="L21" s="588" t="s">
        <v>169</v>
      </c>
      <c r="M21" s="588" t="s">
        <v>169</v>
      </c>
      <c r="N21" s="588">
        <v>4309.9679999999998</v>
      </c>
      <c r="O21" s="588">
        <v>80</v>
      </c>
      <c r="P21" s="588">
        <v>235.46199999999999</v>
      </c>
      <c r="Q21" s="591">
        <v>10</v>
      </c>
      <c r="R21" s="591">
        <v>10756.574000000001</v>
      </c>
      <c r="S21" s="587">
        <v>7.2</v>
      </c>
      <c r="T21" s="588">
        <v>6100</v>
      </c>
      <c r="U21" s="599" t="s">
        <v>169</v>
      </c>
      <c r="V21" s="599">
        <v>1400</v>
      </c>
      <c r="W21" s="599">
        <v>3386.9</v>
      </c>
      <c r="X21" s="599">
        <v>561.48900000000003</v>
      </c>
      <c r="Y21" s="600">
        <v>11455.589</v>
      </c>
      <c r="Z21" s="630">
        <v>2022.07</v>
      </c>
      <c r="AA21" s="601">
        <v>2.81</v>
      </c>
      <c r="AB21" s="599">
        <v>6044</v>
      </c>
      <c r="AC21" s="599" t="s">
        <v>169</v>
      </c>
      <c r="AD21" s="599">
        <v>5060.8450000000003</v>
      </c>
      <c r="AE21" s="599" t="s">
        <v>169</v>
      </c>
      <c r="AF21" s="588">
        <v>368.02</v>
      </c>
      <c r="AG21" s="590">
        <v>11475.674999999999</v>
      </c>
      <c r="AH21" s="593" t="s">
        <v>169</v>
      </c>
      <c r="AI21" s="588">
        <v>400</v>
      </c>
      <c r="AJ21" s="588">
        <v>6040</v>
      </c>
      <c r="AK21" s="599" t="s">
        <v>169</v>
      </c>
      <c r="AL21" s="588">
        <v>2971.9</v>
      </c>
      <c r="AM21" s="588">
        <v>152.09800000000001</v>
      </c>
      <c r="AN21" s="591">
        <v>9563.9979999999996</v>
      </c>
      <c r="AO21" s="587">
        <v>5307.7</v>
      </c>
      <c r="AP21" s="588">
        <v>23250</v>
      </c>
      <c r="AQ21" s="588">
        <v>65.510000000000005</v>
      </c>
      <c r="AR21" s="590">
        <v>28623.21</v>
      </c>
      <c r="AS21" s="587">
        <v>0.7</v>
      </c>
      <c r="AT21" s="588">
        <v>96.81</v>
      </c>
      <c r="AU21" s="595">
        <v>0.68799999999999994</v>
      </c>
      <c r="AV21" s="590">
        <v>53040.160000000003</v>
      </c>
    </row>
    <row r="22" spans="1:49" s="598" customFormat="1" ht="26.1" customHeight="1">
      <c r="A22" s="629">
        <v>2022.08</v>
      </c>
      <c r="B22" s="587">
        <v>17.599</v>
      </c>
      <c r="C22" s="599" t="s">
        <v>169</v>
      </c>
      <c r="D22" s="599">
        <v>7868.6</v>
      </c>
      <c r="E22" s="589" t="s">
        <v>169</v>
      </c>
      <c r="F22" s="588">
        <v>922.06399999999996</v>
      </c>
      <c r="G22" s="588">
        <v>470.53</v>
      </c>
      <c r="H22" s="590">
        <v>9278.7929999999997</v>
      </c>
      <c r="I22" s="593">
        <v>15.086</v>
      </c>
      <c r="J22" s="588" t="s">
        <v>169</v>
      </c>
      <c r="K22" s="588">
        <v>6106.058</v>
      </c>
      <c r="L22" s="588" t="s">
        <v>169</v>
      </c>
      <c r="M22" s="588" t="s">
        <v>169</v>
      </c>
      <c r="N22" s="588">
        <v>4309.9679999999998</v>
      </c>
      <c r="O22" s="588">
        <v>40</v>
      </c>
      <c r="P22" s="588">
        <v>291.32900000000001</v>
      </c>
      <c r="Q22" s="591">
        <v>10</v>
      </c>
      <c r="R22" s="591">
        <v>10772.441000000001</v>
      </c>
      <c r="S22" s="587">
        <v>7.2</v>
      </c>
      <c r="T22" s="588">
        <v>6100</v>
      </c>
      <c r="U22" s="599" t="s">
        <v>169</v>
      </c>
      <c r="V22" s="599">
        <v>1400</v>
      </c>
      <c r="W22" s="599">
        <v>3386.9</v>
      </c>
      <c r="X22" s="599">
        <v>571.08900000000006</v>
      </c>
      <c r="Y22" s="600">
        <v>11465.189</v>
      </c>
      <c r="Z22" s="629">
        <v>2022.08</v>
      </c>
      <c r="AA22" s="601">
        <v>2.81</v>
      </c>
      <c r="AB22" s="599">
        <v>6044</v>
      </c>
      <c r="AC22" s="599" t="s">
        <v>169</v>
      </c>
      <c r="AD22" s="599">
        <v>5060.8450000000003</v>
      </c>
      <c r="AE22" s="599" t="s">
        <v>169</v>
      </c>
      <c r="AF22" s="588">
        <v>368.02</v>
      </c>
      <c r="AG22" s="590">
        <v>11475.674999999999</v>
      </c>
      <c r="AH22" s="593" t="s">
        <v>169</v>
      </c>
      <c r="AI22" s="588">
        <v>400</v>
      </c>
      <c r="AJ22" s="588">
        <v>6040</v>
      </c>
      <c r="AK22" s="599" t="s">
        <v>169</v>
      </c>
      <c r="AL22" s="588">
        <v>2971.9</v>
      </c>
      <c r="AM22" s="588">
        <v>152.09800000000001</v>
      </c>
      <c r="AN22" s="591">
        <v>9563.9979999999996</v>
      </c>
      <c r="AO22" s="587">
        <v>5307.7</v>
      </c>
      <c r="AP22" s="588">
        <v>23250</v>
      </c>
      <c r="AQ22" s="588">
        <v>69.561000000000007</v>
      </c>
      <c r="AR22" s="590">
        <v>28627.260999999999</v>
      </c>
      <c r="AS22" s="587">
        <v>0.7</v>
      </c>
      <c r="AT22" s="588">
        <v>96.81</v>
      </c>
      <c r="AU22" s="595">
        <v>0.68799999999999994</v>
      </c>
      <c r="AV22" s="590">
        <v>53414.432999999997</v>
      </c>
    </row>
    <row r="23" spans="1:49" s="598" customFormat="1" ht="26.1" customHeight="1">
      <c r="A23" s="629">
        <v>2022.09</v>
      </c>
      <c r="B23" s="587">
        <v>17.599</v>
      </c>
      <c r="C23" s="599" t="s">
        <v>169</v>
      </c>
      <c r="D23" s="599">
        <v>7868.6</v>
      </c>
      <c r="E23" s="589" t="s">
        <v>169</v>
      </c>
      <c r="F23" s="588">
        <v>922.06399999999996</v>
      </c>
      <c r="G23" s="588">
        <v>470.30700000000002</v>
      </c>
      <c r="H23" s="590">
        <v>9278.57</v>
      </c>
      <c r="I23" s="593">
        <v>15.086</v>
      </c>
      <c r="J23" s="588" t="s">
        <v>169</v>
      </c>
      <c r="K23" s="588">
        <v>6106.058</v>
      </c>
      <c r="L23" s="588" t="s">
        <v>169</v>
      </c>
      <c r="M23" s="588" t="s">
        <v>169</v>
      </c>
      <c r="N23" s="588">
        <v>4309.9679999999998</v>
      </c>
      <c r="O23" s="588">
        <v>40</v>
      </c>
      <c r="P23" s="588">
        <v>291.32900000000001</v>
      </c>
      <c r="Q23" s="591">
        <v>10</v>
      </c>
      <c r="R23" s="591">
        <v>10772.441000000001</v>
      </c>
      <c r="S23" s="587">
        <v>7.2</v>
      </c>
      <c r="T23" s="588">
        <v>6100</v>
      </c>
      <c r="U23" s="599" t="s">
        <v>169</v>
      </c>
      <c r="V23" s="599">
        <v>1400</v>
      </c>
      <c r="W23" s="599">
        <v>3386.9</v>
      </c>
      <c r="X23" s="599">
        <v>570.82399999999996</v>
      </c>
      <c r="Y23" s="600">
        <v>11464.924000000001</v>
      </c>
      <c r="Z23" s="629">
        <v>2022.09</v>
      </c>
      <c r="AA23" s="601">
        <v>2.81</v>
      </c>
      <c r="AB23" s="599">
        <v>6044</v>
      </c>
      <c r="AC23" s="599" t="s">
        <v>169</v>
      </c>
      <c r="AD23" s="599">
        <v>5060.8450000000003</v>
      </c>
      <c r="AE23" s="599" t="s">
        <v>169</v>
      </c>
      <c r="AF23" s="588">
        <v>368.02</v>
      </c>
      <c r="AG23" s="590">
        <v>11475.674999999999</v>
      </c>
      <c r="AH23" s="593" t="s">
        <v>169</v>
      </c>
      <c r="AI23" s="588">
        <v>400</v>
      </c>
      <c r="AJ23" s="588">
        <v>6040</v>
      </c>
      <c r="AK23" s="599" t="s">
        <v>169</v>
      </c>
      <c r="AL23" s="588">
        <v>2971.9</v>
      </c>
      <c r="AM23" s="588">
        <v>152.09800000000001</v>
      </c>
      <c r="AN23" s="591">
        <v>9563.9979999999996</v>
      </c>
      <c r="AO23" s="587">
        <v>5307.7</v>
      </c>
      <c r="AP23" s="588">
        <v>23250</v>
      </c>
      <c r="AQ23" s="588">
        <v>69.561000000000007</v>
      </c>
      <c r="AR23" s="590">
        <v>28627.260999999999</v>
      </c>
      <c r="AS23" s="587">
        <v>0.7</v>
      </c>
      <c r="AT23" s="588">
        <v>96.81</v>
      </c>
      <c r="AU23" s="595">
        <v>0.68799999999999994</v>
      </c>
      <c r="AV23" s="590">
        <v>53488.396999999997</v>
      </c>
    </row>
    <row r="24" spans="1:49" s="598" customFormat="1" ht="26.1" customHeight="1">
      <c r="A24" s="629">
        <v>2022.1</v>
      </c>
      <c r="B24" s="587">
        <v>17.599</v>
      </c>
      <c r="C24" s="599" t="s">
        <v>169</v>
      </c>
      <c r="D24" s="599">
        <v>7868.6</v>
      </c>
      <c r="E24" s="589" t="s">
        <v>169</v>
      </c>
      <c r="F24" s="588">
        <v>922.06399999999996</v>
      </c>
      <c r="G24" s="588">
        <v>470.20400000000001</v>
      </c>
      <c r="H24" s="590">
        <v>9278.4670000000006</v>
      </c>
      <c r="I24" s="593">
        <v>15.086</v>
      </c>
      <c r="J24" s="588" t="s">
        <v>169</v>
      </c>
      <c r="K24" s="588">
        <v>6106.058</v>
      </c>
      <c r="L24" s="588" t="s">
        <v>169</v>
      </c>
      <c r="M24" s="588" t="s">
        <v>169</v>
      </c>
      <c r="N24" s="588">
        <v>4309.9679999999998</v>
      </c>
      <c r="O24" s="588">
        <v>40</v>
      </c>
      <c r="P24" s="588">
        <v>291.32900000000001</v>
      </c>
      <c r="Q24" s="591">
        <v>10</v>
      </c>
      <c r="R24" s="591">
        <v>10772.441000000001</v>
      </c>
      <c r="S24" s="587">
        <v>7.2</v>
      </c>
      <c r="T24" s="588">
        <v>6100</v>
      </c>
      <c r="U24" s="599" t="s">
        <v>169</v>
      </c>
      <c r="V24" s="599">
        <v>1400</v>
      </c>
      <c r="W24" s="599">
        <v>3386.9</v>
      </c>
      <c r="X24" s="599">
        <v>580.42399999999998</v>
      </c>
      <c r="Y24" s="600">
        <v>11474.523999999999</v>
      </c>
      <c r="Z24" s="630">
        <v>2022.1</v>
      </c>
      <c r="AA24" s="601">
        <v>2.81</v>
      </c>
      <c r="AB24" s="599">
        <v>6044</v>
      </c>
      <c r="AC24" s="599" t="s">
        <v>169</v>
      </c>
      <c r="AD24" s="599">
        <v>5060.8450000000003</v>
      </c>
      <c r="AE24" s="599" t="s">
        <v>169</v>
      </c>
      <c r="AF24" s="588">
        <v>369.83100000000002</v>
      </c>
      <c r="AG24" s="590">
        <v>11477.486000000001</v>
      </c>
      <c r="AH24" s="593" t="s">
        <v>169</v>
      </c>
      <c r="AI24" s="588">
        <v>400</v>
      </c>
      <c r="AJ24" s="588">
        <v>6040</v>
      </c>
      <c r="AK24" s="599" t="s">
        <v>169</v>
      </c>
      <c r="AL24" s="588">
        <v>2971.9</v>
      </c>
      <c r="AM24" s="588">
        <v>149.298</v>
      </c>
      <c r="AN24" s="591">
        <v>9561.1980000000003</v>
      </c>
      <c r="AO24" s="587">
        <v>5307.7</v>
      </c>
      <c r="AP24" s="588">
        <v>23250</v>
      </c>
      <c r="AQ24" s="588">
        <v>69.561000000000007</v>
      </c>
      <c r="AR24" s="590">
        <v>28627.260999999999</v>
      </c>
      <c r="AS24" s="587">
        <v>0.7</v>
      </c>
      <c r="AT24" s="588">
        <v>96.81</v>
      </c>
      <c r="AU24" s="595">
        <v>0.68799999999999994</v>
      </c>
      <c r="AV24" s="590">
        <v>54742.665999999997</v>
      </c>
    </row>
    <row r="25" spans="1:49" s="598" customFormat="1" ht="26.1" customHeight="1">
      <c r="A25" s="629">
        <v>2022.11</v>
      </c>
      <c r="B25" s="587">
        <v>17.599</v>
      </c>
      <c r="C25" s="599" t="s">
        <v>169</v>
      </c>
      <c r="D25" s="599">
        <v>7868.6</v>
      </c>
      <c r="E25" s="589" t="s">
        <v>169</v>
      </c>
      <c r="F25" s="588">
        <v>922.06399999999996</v>
      </c>
      <c r="G25" s="588">
        <v>470.42700000000002</v>
      </c>
      <c r="H25" s="590">
        <v>9278.69</v>
      </c>
      <c r="I25" s="593">
        <v>15.086</v>
      </c>
      <c r="J25" s="588" t="s">
        <v>169</v>
      </c>
      <c r="K25" s="588">
        <v>6106.058</v>
      </c>
      <c r="L25" s="588" t="s">
        <v>169</v>
      </c>
      <c r="M25" s="588" t="s">
        <v>169</v>
      </c>
      <c r="N25" s="588">
        <v>4309.9679999999998</v>
      </c>
      <c r="O25" s="588">
        <v>40</v>
      </c>
      <c r="P25" s="588">
        <v>291.95499999999998</v>
      </c>
      <c r="Q25" s="591">
        <v>10</v>
      </c>
      <c r="R25" s="591">
        <v>10773.066999999999</v>
      </c>
      <c r="S25" s="587">
        <v>7.2</v>
      </c>
      <c r="T25" s="588">
        <v>6100</v>
      </c>
      <c r="U25" s="599" t="s">
        <v>169</v>
      </c>
      <c r="V25" s="599">
        <v>1400</v>
      </c>
      <c r="W25" s="599">
        <v>3386.9</v>
      </c>
      <c r="X25" s="599">
        <v>608.88900000000001</v>
      </c>
      <c r="Y25" s="600">
        <v>11502.989</v>
      </c>
      <c r="Z25" s="603">
        <v>2022.11</v>
      </c>
      <c r="AA25" s="601">
        <v>2.81</v>
      </c>
      <c r="AB25" s="599">
        <v>6044</v>
      </c>
      <c r="AC25" s="599" t="s">
        <v>169</v>
      </c>
      <c r="AD25" s="599">
        <v>5060.8450000000003</v>
      </c>
      <c r="AE25" s="599" t="s">
        <v>169</v>
      </c>
      <c r="AF25" s="588">
        <v>369.83100000000002</v>
      </c>
      <c r="AG25" s="590">
        <v>11477.486000000001</v>
      </c>
      <c r="AH25" s="593" t="s">
        <v>169</v>
      </c>
      <c r="AI25" s="588">
        <v>400</v>
      </c>
      <c r="AJ25" s="588">
        <v>6040</v>
      </c>
      <c r="AK25" s="599" t="s">
        <v>169</v>
      </c>
      <c r="AL25" s="588">
        <v>2971.9</v>
      </c>
      <c r="AM25" s="588">
        <v>149.298</v>
      </c>
      <c r="AN25" s="591">
        <v>9561.1980000000003</v>
      </c>
      <c r="AO25" s="587">
        <v>5307.7</v>
      </c>
      <c r="AP25" s="588">
        <v>23250</v>
      </c>
      <c r="AQ25" s="588">
        <v>69.561000000000007</v>
      </c>
      <c r="AR25" s="590">
        <v>28627.260999999999</v>
      </c>
      <c r="AS25" s="587">
        <v>0.7</v>
      </c>
      <c r="AT25" s="588">
        <v>96.81</v>
      </c>
      <c r="AU25" s="595">
        <v>0.68799999999999994</v>
      </c>
      <c r="AV25" s="590">
        <v>54950.624000000003</v>
      </c>
    </row>
    <row r="26" spans="1:49" s="598" customFormat="1" ht="26.1" customHeight="1">
      <c r="A26" s="629">
        <v>2022.12</v>
      </c>
      <c r="B26" s="587">
        <v>17.599</v>
      </c>
      <c r="C26" s="599" t="s">
        <v>169</v>
      </c>
      <c r="D26" s="599">
        <v>7868.6</v>
      </c>
      <c r="E26" s="589" t="s">
        <v>169</v>
      </c>
      <c r="F26" s="588">
        <v>922.06399999999996</v>
      </c>
      <c r="G26" s="588">
        <v>469.91800000000001</v>
      </c>
      <c r="H26" s="590">
        <v>9278.1810000000005</v>
      </c>
      <c r="I26" s="593">
        <v>15.086</v>
      </c>
      <c r="J26" s="588" t="s">
        <v>169</v>
      </c>
      <c r="K26" s="588">
        <v>6106.058</v>
      </c>
      <c r="L26" s="588" t="s">
        <v>169</v>
      </c>
      <c r="M26" s="588" t="s">
        <v>169</v>
      </c>
      <c r="N26" s="588">
        <v>4309.9679999999998</v>
      </c>
      <c r="O26" s="588">
        <v>40</v>
      </c>
      <c r="P26" s="588">
        <v>293.99299999999999</v>
      </c>
      <c r="Q26" s="591">
        <v>10</v>
      </c>
      <c r="R26" s="591">
        <v>10775.105</v>
      </c>
      <c r="S26" s="587">
        <v>7.2</v>
      </c>
      <c r="T26" s="588">
        <v>6100</v>
      </c>
      <c r="U26" s="599" t="s">
        <v>169</v>
      </c>
      <c r="V26" s="599">
        <v>1400</v>
      </c>
      <c r="W26" s="599">
        <v>3386.9</v>
      </c>
      <c r="X26" s="599">
        <v>608.88900000000001</v>
      </c>
      <c r="Y26" s="600">
        <v>11502.989</v>
      </c>
      <c r="Z26" s="629">
        <v>2022.12</v>
      </c>
      <c r="AA26" s="601">
        <v>2.81</v>
      </c>
      <c r="AB26" s="599">
        <v>6044</v>
      </c>
      <c r="AC26" s="599" t="s">
        <v>169</v>
      </c>
      <c r="AD26" s="599">
        <v>5060.8450000000003</v>
      </c>
      <c r="AE26" s="599" t="s">
        <v>169</v>
      </c>
      <c r="AF26" s="588">
        <v>369.83100000000002</v>
      </c>
      <c r="AG26" s="590">
        <v>11477.486000000001</v>
      </c>
      <c r="AH26" s="593" t="s">
        <v>169</v>
      </c>
      <c r="AI26" s="588">
        <v>400</v>
      </c>
      <c r="AJ26" s="588">
        <v>6040</v>
      </c>
      <c r="AK26" s="599" t="s">
        <v>169</v>
      </c>
      <c r="AL26" s="588">
        <v>2971.9</v>
      </c>
      <c r="AM26" s="588">
        <v>150.58699999999999</v>
      </c>
      <c r="AN26" s="591">
        <v>9562.4869999999992</v>
      </c>
      <c r="AO26" s="587">
        <v>5307.7</v>
      </c>
      <c r="AP26" s="588">
        <v>24650</v>
      </c>
      <c r="AQ26" s="588">
        <v>71.138999999999996</v>
      </c>
      <c r="AR26" s="590">
        <v>30028.839</v>
      </c>
      <c r="AS26" s="587">
        <v>0.7</v>
      </c>
      <c r="AT26" s="588">
        <v>96.81</v>
      </c>
      <c r="AU26" s="595">
        <v>0.68799999999999994</v>
      </c>
      <c r="AV26" s="590">
        <v>55471.47</v>
      </c>
    </row>
    <row r="27" spans="1:49" s="598" customFormat="1" ht="26.1" customHeight="1">
      <c r="A27" s="616">
        <v>2023.01</v>
      </c>
      <c r="B27" s="617">
        <v>17.599</v>
      </c>
      <c r="C27" s="618" t="s">
        <v>169</v>
      </c>
      <c r="D27" s="618">
        <v>7868.6</v>
      </c>
      <c r="E27" s="619" t="s">
        <v>169</v>
      </c>
      <c r="F27" s="620">
        <v>922.06399999999996</v>
      </c>
      <c r="G27" s="620">
        <v>469.91800000000001</v>
      </c>
      <c r="H27" s="621">
        <v>9278.1810000000005</v>
      </c>
      <c r="I27" s="622">
        <v>15.086</v>
      </c>
      <c r="J27" s="620" t="s">
        <v>169</v>
      </c>
      <c r="K27" s="620">
        <v>6106.058</v>
      </c>
      <c r="L27" s="620" t="s">
        <v>169</v>
      </c>
      <c r="M27" s="620" t="s">
        <v>169</v>
      </c>
      <c r="N27" s="620">
        <v>4309.9679999999998</v>
      </c>
      <c r="O27" s="620">
        <v>40</v>
      </c>
      <c r="P27" s="620">
        <v>293.99299999999999</v>
      </c>
      <c r="Q27" s="623">
        <v>10</v>
      </c>
      <c r="R27" s="623">
        <v>10775.105</v>
      </c>
      <c r="S27" s="617">
        <v>7.2</v>
      </c>
      <c r="T27" s="620">
        <v>6100</v>
      </c>
      <c r="U27" s="618" t="s">
        <v>169</v>
      </c>
      <c r="V27" s="618">
        <v>1400</v>
      </c>
      <c r="W27" s="618">
        <v>3386.9</v>
      </c>
      <c r="X27" s="618">
        <v>608.88900000000001</v>
      </c>
      <c r="Y27" s="625">
        <v>11502.989</v>
      </c>
      <c r="Z27" s="616">
        <v>2023.01</v>
      </c>
      <c r="AA27" s="627">
        <v>2.81</v>
      </c>
      <c r="AB27" s="618">
        <v>6044</v>
      </c>
      <c r="AC27" s="618" t="s">
        <v>169</v>
      </c>
      <c r="AD27" s="618">
        <v>5060.8450000000003</v>
      </c>
      <c r="AE27" s="618" t="s">
        <v>169</v>
      </c>
      <c r="AF27" s="620">
        <v>369.83199999999999</v>
      </c>
      <c r="AG27" s="621">
        <v>11477.486999999999</v>
      </c>
      <c r="AH27" s="622" t="s">
        <v>169</v>
      </c>
      <c r="AI27" s="620">
        <v>400</v>
      </c>
      <c r="AJ27" s="620">
        <v>6040</v>
      </c>
      <c r="AK27" s="618" t="s">
        <v>169</v>
      </c>
      <c r="AL27" s="620">
        <v>2971.9</v>
      </c>
      <c r="AM27" s="620">
        <v>151.88300000000001</v>
      </c>
      <c r="AN27" s="623">
        <v>9563.7829999999994</v>
      </c>
      <c r="AO27" s="617">
        <v>5307.7</v>
      </c>
      <c r="AP27" s="620">
        <v>24650</v>
      </c>
      <c r="AQ27" s="620">
        <v>72.266999999999996</v>
      </c>
      <c r="AR27" s="621">
        <v>30029.967000000001</v>
      </c>
      <c r="AS27" s="617">
        <v>0.7</v>
      </c>
      <c r="AT27" s="620">
        <v>96.55</v>
      </c>
      <c r="AU27" s="628">
        <v>0.57299999999999995</v>
      </c>
      <c r="AV27" s="621">
        <v>56091.572</v>
      </c>
    </row>
    <row r="28" spans="1:49" s="598" customFormat="1" ht="26.1" customHeight="1">
      <c r="A28" s="629">
        <v>2023.02</v>
      </c>
      <c r="B28" s="587">
        <v>17.599</v>
      </c>
      <c r="C28" s="599" t="s">
        <v>169</v>
      </c>
      <c r="D28" s="599">
        <v>7868.6</v>
      </c>
      <c r="E28" s="589" t="s">
        <v>169</v>
      </c>
      <c r="F28" s="588">
        <v>922.06399999999996</v>
      </c>
      <c r="G28" s="588">
        <v>469.91800000000001</v>
      </c>
      <c r="H28" s="590">
        <v>9278.1810000000005</v>
      </c>
      <c r="I28" s="593">
        <v>15.086</v>
      </c>
      <c r="J28" s="588" t="s">
        <v>169</v>
      </c>
      <c r="K28" s="588">
        <v>6106.058</v>
      </c>
      <c r="L28" s="588" t="s">
        <v>169</v>
      </c>
      <c r="M28" s="588" t="s">
        <v>169</v>
      </c>
      <c r="N28" s="588">
        <v>4309.9679999999998</v>
      </c>
      <c r="O28" s="588">
        <v>40</v>
      </c>
      <c r="P28" s="588">
        <v>293.99299999999999</v>
      </c>
      <c r="Q28" s="591">
        <v>10</v>
      </c>
      <c r="R28" s="591">
        <v>10775.105</v>
      </c>
      <c r="S28" s="587">
        <v>7.2</v>
      </c>
      <c r="T28" s="588">
        <v>6100</v>
      </c>
      <c r="U28" s="599" t="s">
        <v>169</v>
      </c>
      <c r="V28" s="599">
        <v>1400</v>
      </c>
      <c r="W28" s="599">
        <v>3386.9</v>
      </c>
      <c r="X28" s="599">
        <v>608.88900000000001</v>
      </c>
      <c r="Y28" s="600">
        <v>11502.989</v>
      </c>
      <c r="Z28" s="630">
        <v>2023.02</v>
      </c>
      <c r="AA28" s="601">
        <v>2.81</v>
      </c>
      <c r="AB28" s="599">
        <v>6044</v>
      </c>
      <c r="AC28" s="599" t="s">
        <v>169</v>
      </c>
      <c r="AD28" s="599">
        <v>5060.8450000000003</v>
      </c>
      <c r="AE28" s="599" t="s">
        <v>169</v>
      </c>
      <c r="AF28" s="588">
        <v>369.83199999999999</v>
      </c>
      <c r="AG28" s="590">
        <v>11477.486999999999</v>
      </c>
      <c r="AH28" s="593" t="s">
        <v>169</v>
      </c>
      <c r="AI28" s="588">
        <v>400</v>
      </c>
      <c r="AJ28" s="588">
        <v>6040</v>
      </c>
      <c r="AK28" s="599" t="s">
        <v>169</v>
      </c>
      <c r="AL28" s="588">
        <v>2971.9</v>
      </c>
      <c r="AM28" s="588">
        <v>152.07300000000001</v>
      </c>
      <c r="AN28" s="591">
        <v>9563.973</v>
      </c>
      <c r="AO28" s="587">
        <v>5307.7</v>
      </c>
      <c r="AP28" s="588">
        <v>24650</v>
      </c>
      <c r="AQ28" s="588">
        <v>76.259</v>
      </c>
      <c r="AR28" s="590">
        <v>30033.958999999999</v>
      </c>
      <c r="AS28" s="587">
        <v>0.7</v>
      </c>
      <c r="AT28" s="588">
        <v>96.55</v>
      </c>
      <c r="AU28" s="595">
        <v>0.57299999999999995</v>
      </c>
      <c r="AV28" s="590">
        <v>56136.84</v>
      </c>
    </row>
    <row r="29" spans="1:49" s="598" customFormat="1" ht="26.1" customHeight="1">
      <c r="A29" s="631">
        <v>2023.03</v>
      </c>
      <c r="B29" s="632">
        <v>17.599</v>
      </c>
      <c r="C29" s="633" t="s">
        <v>169</v>
      </c>
      <c r="D29" s="633">
        <v>7868.6</v>
      </c>
      <c r="E29" s="634" t="s">
        <v>169</v>
      </c>
      <c r="F29" s="635">
        <v>922.06399999999996</v>
      </c>
      <c r="G29" s="635">
        <v>469.91800000000001</v>
      </c>
      <c r="H29" s="636">
        <v>9278.1810000000005</v>
      </c>
      <c r="I29" s="637">
        <v>15.086</v>
      </c>
      <c r="J29" s="635" t="s">
        <v>169</v>
      </c>
      <c r="K29" s="635">
        <v>6106.058</v>
      </c>
      <c r="L29" s="635" t="s">
        <v>169</v>
      </c>
      <c r="M29" s="635" t="s">
        <v>169</v>
      </c>
      <c r="N29" s="635">
        <v>4309.9679999999998</v>
      </c>
      <c r="O29" s="635">
        <v>40</v>
      </c>
      <c r="P29" s="635">
        <v>293.99299999999999</v>
      </c>
      <c r="Q29" s="638">
        <v>10</v>
      </c>
      <c r="R29" s="638">
        <v>10775.105</v>
      </c>
      <c r="S29" s="632">
        <v>7.2</v>
      </c>
      <c r="T29" s="635">
        <v>6100</v>
      </c>
      <c r="U29" s="633" t="s">
        <v>169</v>
      </c>
      <c r="V29" s="633">
        <v>1400</v>
      </c>
      <c r="W29" s="633">
        <v>3386.9</v>
      </c>
      <c r="X29" s="633">
        <v>608.88900000000001</v>
      </c>
      <c r="Y29" s="639">
        <v>11502.989</v>
      </c>
      <c r="Z29" s="631">
        <v>2023.03</v>
      </c>
      <c r="AA29" s="640">
        <v>2.81</v>
      </c>
      <c r="AB29" s="633">
        <v>6044</v>
      </c>
      <c r="AC29" s="633" t="s">
        <v>169</v>
      </c>
      <c r="AD29" s="633">
        <v>5060.8450000000003</v>
      </c>
      <c r="AE29" s="633" t="s">
        <v>169</v>
      </c>
      <c r="AF29" s="635">
        <v>371.702</v>
      </c>
      <c r="AG29" s="636">
        <v>11479.357</v>
      </c>
      <c r="AH29" s="637" t="s">
        <v>169</v>
      </c>
      <c r="AI29" s="635">
        <v>400</v>
      </c>
      <c r="AJ29" s="635">
        <v>6040</v>
      </c>
      <c r="AK29" s="633" t="s">
        <v>169</v>
      </c>
      <c r="AL29" s="635">
        <v>2971.9</v>
      </c>
      <c r="AM29" s="635">
        <v>162.24700000000001</v>
      </c>
      <c r="AN29" s="638">
        <v>9574.1470000000008</v>
      </c>
      <c r="AO29" s="632">
        <v>5307.7</v>
      </c>
      <c r="AP29" s="635">
        <v>24650</v>
      </c>
      <c r="AQ29" s="635">
        <v>74.278000000000006</v>
      </c>
      <c r="AR29" s="636">
        <v>30031.977999999999</v>
      </c>
      <c r="AS29" s="632">
        <v>0.7</v>
      </c>
      <c r="AT29" s="635">
        <v>96.55</v>
      </c>
      <c r="AU29" s="641">
        <v>0.57299999999999995</v>
      </c>
      <c r="AV29" s="636">
        <v>56339.313999999998</v>
      </c>
      <c r="AW29" s="642"/>
    </row>
    <row r="30" spans="1:49" s="598" customFormat="1" ht="21.95" hidden="1" customHeight="1">
      <c r="A30" s="643"/>
      <c r="B30" s="644"/>
      <c r="C30" s="645"/>
      <c r="D30" s="645"/>
      <c r="E30" s="646"/>
      <c r="F30" s="644"/>
      <c r="G30" s="644"/>
      <c r="H30" s="644"/>
      <c r="I30" s="644"/>
      <c r="J30" s="644"/>
      <c r="K30" s="644"/>
      <c r="L30" s="644"/>
      <c r="M30" s="644"/>
      <c r="N30" s="644"/>
      <c r="O30" s="644"/>
      <c r="P30" s="644"/>
      <c r="Q30" s="644"/>
      <c r="R30" s="644"/>
      <c r="S30" s="644"/>
      <c r="T30" s="644"/>
      <c r="U30" s="645"/>
      <c r="V30" s="645"/>
      <c r="W30" s="645"/>
      <c r="X30" s="645"/>
      <c r="Y30" s="645"/>
      <c r="Z30" s="647"/>
      <c r="AA30" s="645"/>
      <c r="AB30" s="645"/>
      <c r="AC30" s="645"/>
      <c r="AD30" s="645"/>
      <c r="AE30" s="645"/>
      <c r="AF30" s="644"/>
      <c r="AG30" s="644"/>
      <c r="AH30" s="644"/>
      <c r="AI30" s="644"/>
      <c r="AJ30" s="644"/>
      <c r="AK30" s="644"/>
      <c r="AL30" s="644"/>
      <c r="AM30" s="644"/>
      <c r="AN30" s="644"/>
      <c r="AO30" s="644"/>
      <c r="AP30" s="644"/>
      <c r="AQ30" s="644"/>
      <c r="AR30" s="644"/>
      <c r="AS30" s="644"/>
      <c r="AT30" s="644"/>
      <c r="AU30" s="644"/>
      <c r="AV30" s="648"/>
    </row>
    <row r="31" spans="1:49" s="598" customFormat="1" ht="3" customHeight="1">
      <c r="A31" s="649"/>
      <c r="B31" s="649"/>
      <c r="C31" s="649"/>
      <c r="D31" s="649"/>
      <c r="E31" s="649"/>
      <c r="F31" s="649"/>
      <c r="G31" s="649"/>
      <c r="H31" s="649"/>
      <c r="I31" s="649"/>
      <c r="J31" s="649"/>
      <c r="K31" s="649"/>
      <c r="L31" s="649"/>
      <c r="M31" s="649"/>
      <c r="N31" s="649"/>
      <c r="O31" s="649"/>
      <c r="P31" s="649"/>
      <c r="Q31" s="649"/>
      <c r="R31" s="649"/>
      <c r="S31" s="649"/>
      <c r="T31" s="649"/>
      <c r="U31" s="649"/>
      <c r="V31" s="649"/>
      <c r="W31" s="649"/>
      <c r="X31" s="649"/>
      <c r="Y31" s="649"/>
      <c r="Z31" s="647"/>
      <c r="AA31" s="649"/>
      <c r="AB31" s="649"/>
      <c r="AC31" s="649"/>
      <c r="AD31" s="649"/>
      <c r="AE31" s="649"/>
      <c r="AF31" s="649"/>
      <c r="AG31" s="649"/>
      <c r="AH31" s="649"/>
      <c r="AI31" s="649"/>
      <c r="AJ31" s="649"/>
      <c r="AK31" s="649"/>
      <c r="AL31" s="649"/>
      <c r="AM31" s="649"/>
      <c r="AN31" s="649"/>
      <c r="AO31" s="649"/>
      <c r="AP31" s="649"/>
      <c r="AQ31" s="649"/>
      <c r="AR31" s="649"/>
      <c r="AS31" s="649"/>
      <c r="AT31" s="649"/>
      <c r="AU31" s="649"/>
      <c r="AV31" s="648"/>
    </row>
    <row r="32" spans="1:49" s="265" customFormat="1" ht="12.95" customHeight="1">
      <c r="A32" s="324" t="s">
        <v>475</v>
      </c>
      <c r="B32" s="650"/>
      <c r="C32" s="650"/>
      <c r="D32" s="650"/>
      <c r="E32" s="650"/>
      <c r="F32" s="650"/>
      <c r="G32" s="650"/>
      <c r="H32" s="650"/>
      <c r="I32" s="650"/>
      <c r="J32" s="650"/>
      <c r="K32" s="650"/>
      <c r="L32" s="651"/>
      <c r="M32" s="324" t="s">
        <v>476</v>
      </c>
      <c r="N32" s="652"/>
      <c r="O32" s="652"/>
      <c r="P32" s="652"/>
      <c r="Q32" s="652"/>
      <c r="R32" s="652"/>
      <c r="S32" s="12"/>
      <c r="T32" s="653"/>
      <c r="U32" s="653"/>
      <c r="V32" s="652"/>
      <c r="W32" s="652"/>
      <c r="X32" s="652"/>
      <c r="Y32" s="652"/>
      <c r="Z32" s="654"/>
      <c r="AA32" s="650"/>
      <c r="AB32" s="650"/>
      <c r="AC32" s="650"/>
      <c r="AD32" s="650"/>
      <c r="AE32" s="650"/>
      <c r="AF32" s="650"/>
      <c r="AG32" s="650"/>
      <c r="AH32" s="650"/>
      <c r="AI32" s="650"/>
      <c r="AJ32" s="324"/>
      <c r="AK32" s="324"/>
      <c r="AL32" s="650" t="s">
        <v>477</v>
      </c>
      <c r="AN32" s="324"/>
      <c r="AO32" s="324"/>
      <c r="AP32" s="324"/>
      <c r="AQ32" s="324"/>
      <c r="AR32" s="324"/>
      <c r="AS32" s="324"/>
      <c r="AT32" s="324"/>
      <c r="AU32" s="324"/>
    </row>
    <row r="33" spans="1:48" s="264" customFormat="1" ht="12.95" customHeight="1">
      <c r="A33" s="324" t="s">
        <v>478</v>
      </c>
      <c r="B33" s="650"/>
      <c r="C33" s="650"/>
      <c r="D33" s="650"/>
      <c r="E33" s="650"/>
      <c r="F33" s="650"/>
      <c r="G33" s="650"/>
      <c r="H33" s="650"/>
      <c r="I33" s="650"/>
      <c r="J33" s="650"/>
      <c r="K33" s="650"/>
      <c r="L33" s="324"/>
      <c r="M33" s="324" t="s">
        <v>479</v>
      </c>
      <c r="N33" s="655"/>
      <c r="O33" s="655"/>
      <c r="P33" s="655"/>
      <c r="Q33" s="655"/>
      <c r="R33" s="655"/>
      <c r="S33" s="655"/>
      <c r="T33" s="655"/>
      <c r="U33" s="655"/>
      <c r="V33" s="324"/>
      <c r="W33" s="324"/>
      <c r="X33" s="324"/>
      <c r="Y33" s="655"/>
      <c r="Z33" s="654"/>
      <c r="AA33" s="655"/>
      <c r="AB33" s="324"/>
      <c r="AC33" s="324"/>
      <c r="AD33" s="653"/>
      <c r="AE33" s="653"/>
      <c r="AF33" s="653"/>
      <c r="AG33" s="653"/>
      <c r="AH33" s="653"/>
      <c r="AI33" s="324"/>
      <c r="AJ33" s="324"/>
      <c r="AK33" s="324"/>
      <c r="AL33" s="324"/>
      <c r="AM33" s="324"/>
      <c r="AN33" s="324"/>
      <c r="AO33" s="324"/>
      <c r="AP33" s="324"/>
      <c r="AQ33" s="324"/>
      <c r="AR33" s="324"/>
      <c r="AS33" s="324"/>
      <c r="AT33" s="324"/>
      <c r="AU33" s="653"/>
    </row>
    <row r="34" spans="1:48" s="264" customFormat="1" ht="9.9499999999999993" hidden="1" customHeight="1">
      <c r="A34" s="650"/>
      <c r="B34" s="650"/>
      <c r="C34" s="650"/>
      <c r="D34" s="650"/>
      <c r="E34" s="650"/>
      <c r="F34" s="650"/>
      <c r="G34" s="650"/>
      <c r="H34" s="650"/>
      <c r="I34" s="650"/>
      <c r="J34" s="650"/>
      <c r="K34" s="650"/>
      <c r="L34" s="324"/>
      <c r="M34" s="656"/>
      <c r="N34" s="655"/>
      <c r="O34" s="655"/>
      <c r="P34" s="655"/>
      <c r="Q34" s="655"/>
      <c r="R34" s="655"/>
      <c r="S34" s="655"/>
      <c r="T34" s="655"/>
      <c r="U34" s="655"/>
      <c r="V34" s="324"/>
      <c r="W34" s="324"/>
      <c r="X34" s="324"/>
      <c r="Y34" s="655"/>
      <c r="Z34" s="657"/>
      <c r="AA34" s="655"/>
      <c r="AB34" s="324"/>
      <c r="AC34" s="324"/>
      <c r="AD34" s="653"/>
      <c r="AE34" s="653"/>
      <c r="AF34" s="653"/>
      <c r="AG34" s="653"/>
      <c r="AH34" s="653"/>
      <c r="AI34" s="324"/>
      <c r="AJ34" s="324"/>
      <c r="AK34" s="324"/>
      <c r="AL34" s="324"/>
      <c r="AM34" s="324"/>
      <c r="AN34" s="324"/>
      <c r="AO34" s="324"/>
      <c r="AP34" s="324"/>
      <c r="AQ34" s="324"/>
      <c r="AR34" s="324"/>
      <c r="AS34" s="324"/>
      <c r="AT34" s="324"/>
      <c r="AU34" s="324"/>
      <c r="AV34" s="324"/>
    </row>
    <row r="35" spans="1:48" s="662" customFormat="1" ht="12" customHeight="1">
      <c r="A35" s="658"/>
      <c r="B35" s="655"/>
      <c r="C35" s="659"/>
      <c r="D35" s="659"/>
      <c r="E35" s="659"/>
      <c r="F35" s="659"/>
      <c r="G35" s="659"/>
      <c r="H35" s="659"/>
      <c r="I35" s="659"/>
      <c r="J35" s="659"/>
      <c r="K35" s="659"/>
      <c r="L35" s="659"/>
      <c r="M35" s="659"/>
      <c r="N35" s="659"/>
      <c r="O35" s="659"/>
      <c r="P35" s="659"/>
      <c r="Q35" s="659"/>
      <c r="R35" s="324"/>
      <c r="S35" s="655"/>
      <c r="T35" s="324"/>
      <c r="U35" s="324"/>
      <c r="V35" s="655"/>
      <c r="W35" s="655"/>
      <c r="X35" s="655"/>
      <c r="Y35" s="660"/>
      <c r="Z35" s="657"/>
      <c r="AA35" s="659"/>
      <c r="AB35" s="659"/>
      <c r="AC35" s="659"/>
      <c r="AD35" s="659"/>
      <c r="AE35" s="659"/>
      <c r="AF35" s="659"/>
      <c r="AG35" s="659"/>
      <c r="AH35" s="659"/>
      <c r="AI35" s="659"/>
      <c r="AJ35" s="659"/>
      <c r="AK35" s="659"/>
      <c r="AL35" s="655"/>
      <c r="AM35" s="655"/>
      <c r="AN35" s="655"/>
      <c r="AO35" s="655"/>
      <c r="AP35" s="324"/>
      <c r="AQ35" s="324"/>
      <c r="AR35" s="324"/>
      <c r="AS35" s="324"/>
      <c r="AT35" s="324"/>
      <c r="AU35" s="324"/>
      <c r="AV35" s="661"/>
    </row>
    <row r="36" spans="1:48" ht="4.5" hidden="1" customHeight="1"/>
    <row r="37" spans="1:48" ht="4.5" hidden="1" customHeight="1"/>
    <row r="39" spans="1:48">
      <c r="H39" s="664"/>
    </row>
    <row r="40" spans="1:48">
      <c r="AT40" s="665"/>
    </row>
  </sheetData>
  <mergeCells count="10">
    <mergeCell ref="Z4:Z5"/>
    <mergeCell ref="AA4:AG4"/>
    <mergeCell ref="AO4:AR4"/>
    <mergeCell ref="AS4:AU4"/>
    <mergeCell ref="X3:Y3"/>
    <mergeCell ref="A4:A5"/>
    <mergeCell ref="B4:H4"/>
    <mergeCell ref="I4:L4"/>
    <mergeCell ref="M4:R4"/>
    <mergeCell ref="S4:Y4"/>
  </mergeCells>
  <phoneticPr fontId="2" type="noConversion"/>
  <printOptions horizontalCentered="1"/>
  <pageMargins left="0.78740157480314965" right="0.78740157480314965" top="1.1811023622047245" bottom="0.78740157480314965" header="0" footer="0"/>
  <pageSetup paperSize="9" scale="82" firstPageNumber="14" orientation="portrait" useFirstPageNumber="1" r:id="rId1"/>
  <headerFooter differentOddEven="1" scaleWithDoc="0" alignWithMargins="0">
    <firstFooter>&amp;R&amp;P</firstFooter>
  </headerFooter>
  <colBreaks count="3" manualBreakCount="3">
    <brk id="12" max="32" man="1"/>
    <brk id="25" max="32" man="1"/>
    <brk id="37" max="32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H88"/>
  <sheetViews>
    <sheetView showGridLines="0" view="pageBreakPreview" zoomScale="115" zoomScaleNormal="100" zoomScaleSheetLayoutView="115" workbookViewId="0"/>
  </sheetViews>
  <sheetFormatPr defaultColWidth="9" defaultRowHeight="17.25"/>
  <cols>
    <col min="1" max="1" width="4.125" style="932" customWidth="1"/>
    <col min="2" max="2" width="15.125" style="932" customWidth="1"/>
    <col min="3" max="3" width="2.625" style="931" customWidth="1"/>
    <col min="4" max="4" width="7.25" style="931" customWidth="1"/>
    <col min="5" max="5" width="1.875" style="933" customWidth="1"/>
    <col min="6" max="6" width="4.25" style="931" customWidth="1"/>
    <col min="7" max="7" width="11.625" style="931" customWidth="1"/>
    <col min="8" max="8" width="4.125" style="931" customWidth="1"/>
    <col min="9" max="9" width="15.125" style="931" customWidth="1"/>
    <col min="10" max="10" width="2" style="931" customWidth="1"/>
    <col min="11" max="11" width="7.625" style="931" customWidth="1"/>
    <col min="12" max="12" width="1.875" style="931" customWidth="1"/>
    <col min="13" max="13" width="4.25" style="931" customWidth="1"/>
    <col min="14" max="14" width="11.625" style="931" customWidth="1"/>
    <col min="15" max="15" width="2.125" style="931" hidden="1" customWidth="1"/>
    <col min="16" max="16" width="4.125" style="932" customWidth="1"/>
    <col min="17" max="17" width="13.25" style="932" customWidth="1"/>
    <col min="18" max="18" width="2.125" style="931" customWidth="1"/>
    <col min="19" max="19" width="9.375" style="931" customWidth="1"/>
    <col min="20" max="20" width="1.875" style="933" customWidth="1"/>
    <col min="21" max="21" width="4.25" style="931" customWidth="1"/>
    <col min="22" max="22" width="12.125" style="931" customWidth="1"/>
    <col min="23" max="23" width="4.125" style="931" customWidth="1"/>
    <col min="24" max="24" width="14.375" style="931" customWidth="1"/>
    <col min="25" max="25" width="10.125" style="931" customWidth="1"/>
    <col min="26" max="26" width="1.875" style="931" customWidth="1"/>
    <col min="27" max="27" width="4" style="931" customWidth="1"/>
    <col min="28" max="28" width="12.5" style="931" customWidth="1"/>
    <col min="29" max="29" width="9.25" style="931" bestFit="1" customWidth="1"/>
    <col min="30" max="30" width="10.75" style="931" bestFit="1" customWidth="1"/>
    <col min="31" max="31" width="10.875" style="931" customWidth="1"/>
    <col min="32" max="32" width="11.75" style="931" bestFit="1" customWidth="1"/>
    <col min="33" max="33" width="8.25" style="931" bestFit="1" customWidth="1"/>
    <col min="34" max="34" width="12.25" style="931" customWidth="1"/>
    <col min="35" max="16384" width="9" style="931"/>
  </cols>
  <sheetData>
    <row r="1" spans="1:32" s="673" customFormat="1" ht="20.25" customHeight="1">
      <c r="A1" s="666" t="s">
        <v>480</v>
      </c>
      <c r="B1" s="667"/>
      <c r="C1" s="668"/>
      <c r="D1" s="669"/>
      <c r="E1" s="668"/>
      <c r="F1" s="669"/>
      <c r="G1" s="670"/>
      <c r="H1" s="668"/>
      <c r="I1" s="668"/>
      <c r="J1" s="668"/>
      <c r="K1" s="668"/>
      <c r="L1" s="668"/>
      <c r="M1" s="668"/>
      <c r="N1" s="668"/>
      <c r="O1" s="668"/>
      <c r="P1" s="667"/>
      <c r="Q1" s="671"/>
      <c r="R1" s="669"/>
      <c r="S1" s="668"/>
      <c r="T1" s="669"/>
      <c r="U1" s="669"/>
      <c r="V1" s="672"/>
    </row>
    <row r="2" spans="1:32" s="682" customFormat="1" ht="17.25" customHeight="1">
      <c r="A2" s="672" t="s">
        <v>481</v>
      </c>
      <c r="B2" s="674"/>
      <c r="C2" s="675"/>
      <c r="D2" s="676"/>
      <c r="E2" s="675"/>
      <c r="F2" s="676"/>
      <c r="G2" s="675"/>
      <c r="H2" s="677"/>
      <c r="I2" s="677"/>
      <c r="J2" s="677"/>
      <c r="K2" s="677"/>
      <c r="L2" s="677"/>
      <c r="M2" s="677"/>
      <c r="N2" s="14"/>
      <c r="O2" s="677"/>
      <c r="P2" s="678"/>
      <c r="Q2" s="679"/>
      <c r="R2" s="680"/>
      <c r="S2" s="677"/>
      <c r="T2" s="680"/>
      <c r="U2" s="680"/>
      <c r="V2" s="681"/>
      <c r="AD2" s="2957"/>
      <c r="AE2" s="2957"/>
      <c r="AF2" s="2957"/>
    </row>
    <row r="3" spans="1:32" s="684" customFormat="1" ht="15" customHeight="1">
      <c r="A3" s="683" t="s">
        <v>228</v>
      </c>
      <c r="C3" s="685"/>
      <c r="D3" s="685"/>
      <c r="E3" s="685"/>
      <c r="F3" s="685"/>
      <c r="G3" s="686"/>
      <c r="H3" s="685"/>
      <c r="I3" s="685"/>
      <c r="J3" s="685"/>
      <c r="K3" s="685"/>
      <c r="L3" s="685"/>
      <c r="M3" s="685"/>
      <c r="N3" s="687"/>
      <c r="O3" s="685"/>
      <c r="P3" s="688"/>
      <c r="Q3" s="688"/>
      <c r="R3" s="689"/>
      <c r="S3" s="689"/>
      <c r="T3" s="685"/>
      <c r="U3" s="685"/>
      <c r="V3" s="690"/>
      <c r="W3" s="689"/>
      <c r="X3" s="689"/>
      <c r="Y3" s="689"/>
      <c r="Z3" s="689"/>
      <c r="AA3" s="689"/>
      <c r="AB3" s="691" t="s">
        <v>482</v>
      </c>
      <c r="AD3" s="2957"/>
      <c r="AE3" s="2957"/>
      <c r="AF3" s="2957"/>
    </row>
    <row r="4" spans="1:32" s="701" customFormat="1" ht="11.1" customHeight="1">
      <c r="A4" s="2955" t="s">
        <v>483</v>
      </c>
      <c r="B4" s="2956"/>
      <c r="C4" s="2956"/>
      <c r="D4" s="2956"/>
      <c r="E4" s="2956"/>
      <c r="F4" s="2956"/>
      <c r="G4" s="692">
        <v>6.6711636869421623E-2</v>
      </c>
      <c r="H4" s="2958" t="s">
        <v>484</v>
      </c>
      <c r="I4" s="2956"/>
      <c r="J4" s="2956"/>
      <c r="K4" s="2956"/>
      <c r="L4" s="2956"/>
      <c r="M4" s="2956"/>
      <c r="N4" s="693">
        <v>8.2538453195247954E-2</v>
      </c>
      <c r="O4" s="694"/>
      <c r="P4" s="2955" t="s">
        <v>485</v>
      </c>
      <c r="Q4" s="2956"/>
      <c r="R4" s="2956"/>
      <c r="S4" s="2956"/>
      <c r="T4" s="2956"/>
      <c r="U4" s="2956"/>
      <c r="V4" s="692">
        <v>0.21593483744777398</v>
      </c>
      <c r="W4" s="695"/>
      <c r="X4" s="696" t="s">
        <v>486</v>
      </c>
      <c r="Y4" s="697">
        <v>200</v>
      </c>
      <c r="Z4" s="698" t="s">
        <v>487</v>
      </c>
      <c r="AA4" s="699">
        <v>3</v>
      </c>
      <c r="AB4" s="700">
        <v>600</v>
      </c>
    </row>
    <row r="5" spans="1:32" s="714" customFormat="1" ht="11.1" customHeight="1">
      <c r="A5" s="2959" t="s">
        <v>488</v>
      </c>
      <c r="B5" s="2960"/>
      <c r="C5" s="2960" t="s">
        <v>489</v>
      </c>
      <c r="D5" s="2960"/>
      <c r="E5" s="2960"/>
      <c r="F5" s="2960"/>
      <c r="G5" s="702" t="s">
        <v>490</v>
      </c>
      <c r="H5" s="703" t="s">
        <v>488</v>
      </c>
      <c r="I5" s="704"/>
      <c r="J5" s="704" t="s">
        <v>491</v>
      </c>
      <c r="K5" s="704"/>
      <c r="L5" s="704"/>
      <c r="M5" s="704"/>
      <c r="N5" s="705" t="s">
        <v>490</v>
      </c>
      <c r="O5" s="706"/>
      <c r="P5" s="2959" t="s">
        <v>488</v>
      </c>
      <c r="Q5" s="2960"/>
      <c r="R5" s="2960" t="s">
        <v>491</v>
      </c>
      <c r="S5" s="2960"/>
      <c r="T5" s="2960"/>
      <c r="U5" s="2960"/>
      <c r="V5" s="707" t="s">
        <v>490</v>
      </c>
      <c r="W5" s="708"/>
      <c r="X5" s="709" t="s">
        <v>492</v>
      </c>
      <c r="Y5" s="710" t="s">
        <v>493</v>
      </c>
      <c r="Z5" s="711" t="s">
        <v>487</v>
      </c>
      <c r="AA5" s="712">
        <v>5</v>
      </c>
      <c r="AB5" s="713">
        <v>7700</v>
      </c>
    </row>
    <row r="6" spans="1:32" s="728" customFormat="1" ht="11.1" customHeight="1">
      <c r="A6" s="715"/>
      <c r="B6" s="706" t="s">
        <v>494</v>
      </c>
      <c r="C6" s="716"/>
      <c r="D6" s="717">
        <v>560000</v>
      </c>
      <c r="E6" s="718" t="s">
        <v>487</v>
      </c>
      <c r="F6" s="719">
        <v>2</v>
      </c>
      <c r="G6" s="717">
        <v>2120000</v>
      </c>
      <c r="H6" s="720" t="s">
        <v>495</v>
      </c>
      <c r="I6" s="721" t="s">
        <v>496</v>
      </c>
      <c r="J6" s="722"/>
      <c r="K6" s="723">
        <v>500000</v>
      </c>
      <c r="L6" s="711" t="s">
        <v>487</v>
      </c>
      <c r="M6" s="712">
        <v>8</v>
      </c>
      <c r="N6" s="724">
        <v>4000000</v>
      </c>
      <c r="O6" s="723"/>
      <c r="P6" s="725"/>
      <c r="Q6" s="726" t="s">
        <v>497</v>
      </c>
      <c r="R6" s="716"/>
      <c r="S6" s="717">
        <v>27000</v>
      </c>
      <c r="T6" s="718" t="s">
        <v>487</v>
      </c>
      <c r="U6" s="719">
        <v>4</v>
      </c>
      <c r="V6" s="727">
        <v>108000</v>
      </c>
      <c r="W6" s="708" t="s">
        <v>498</v>
      </c>
      <c r="X6" s="709" t="s">
        <v>499</v>
      </c>
      <c r="Y6" s="710">
        <v>80</v>
      </c>
      <c r="Z6" s="711" t="s">
        <v>487</v>
      </c>
      <c r="AA6" s="712">
        <v>3</v>
      </c>
      <c r="AB6" s="713">
        <v>240</v>
      </c>
    </row>
    <row r="7" spans="1:32" s="728" customFormat="1" ht="11.1" customHeight="1">
      <c r="A7" s="729" t="s">
        <v>495</v>
      </c>
      <c r="B7" s="717"/>
      <c r="C7" s="716"/>
      <c r="D7" s="717">
        <v>500000</v>
      </c>
      <c r="E7" s="718" t="s">
        <v>487</v>
      </c>
      <c r="F7" s="719">
        <v>2</v>
      </c>
      <c r="G7" s="717"/>
      <c r="H7" s="720"/>
      <c r="I7" s="730" t="s">
        <v>500</v>
      </c>
      <c r="J7" s="731"/>
      <c r="K7" s="723">
        <v>1022000</v>
      </c>
      <c r="L7" s="711" t="s">
        <v>487</v>
      </c>
      <c r="M7" s="712">
        <v>2</v>
      </c>
      <c r="N7" s="724">
        <v>2044000</v>
      </c>
      <c r="O7" s="723"/>
      <c r="P7" s="732"/>
      <c r="Q7" s="733" t="s">
        <v>501</v>
      </c>
      <c r="R7" s="716"/>
      <c r="S7" s="717">
        <v>31140</v>
      </c>
      <c r="T7" s="718" t="s">
        <v>487</v>
      </c>
      <c r="U7" s="719">
        <v>2</v>
      </c>
      <c r="V7" s="727">
        <v>62280</v>
      </c>
      <c r="W7" s="708"/>
      <c r="X7" s="709" t="s">
        <v>502</v>
      </c>
      <c r="Y7" s="710">
        <v>80</v>
      </c>
      <c r="Z7" s="711" t="s">
        <v>487</v>
      </c>
      <c r="AA7" s="712">
        <v>3</v>
      </c>
      <c r="AB7" s="713">
        <v>240</v>
      </c>
      <c r="AE7" s="734"/>
    </row>
    <row r="8" spans="1:32" s="728" customFormat="1" ht="11.1" customHeight="1">
      <c r="A8" s="729"/>
      <c r="B8" s="706" t="s">
        <v>503</v>
      </c>
      <c r="C8" s="716"/>
      <c r="D8" s="717">
        <v>800000</v>
      </c>
      <c r="E8" s="718" t="s">
        <v>487</v>
      </c>
      <c r="F8" s="719">
        <v>2</v>
      </c>
      <c r="G8" s="717">
        <v>5080000</v>
      </c>
      <c r="H8" s="720" t="s">
        <v>504</v>
      </c>
      <c r="I8" s="730"/>
      <c r="J8" s="731"/>
      <c r="K8" s="723"/>
      <c r="L8" s="711"/>
      <c r="M8" s="712"/>
      <c r="N8" s="724"/>
      <c r="O8" s="723"/>
      <c r="P8" s="732" t="s">
        <v>505</v>
      </c>
      <c r="Q8" s="733" t="s">
        <v>506</v>
      </c>
      <c r="R8" s="716"/>
      <c r="S8" s="717">
        <v>24000</v>
      </c>
      <c r="T8" s="718" t="s">
        <v>487</v>
      </c>
      <c r="U8" s="719">
        <v>2</v>
      </c>
      <c r="V8" s="727">
        <v>48000</v>
      </c>
      <c r="W8" s="708"/>
      <c r="X8" s="735" t="s">
        <v>507</v>
      </c>
      <c r="Y8" s="710" t="s">
        <v>508</v>
      </c>
      <c r="Z8" s="711" t="s">
        <v>487</v>
      </c>
      <c r="AA8" s="712">
        <v>3</v>
      </c>
      <c r="AB8" s="713">
        <v>220</v>
      </c>
      <c r="AE8" s="734"/>
    </row>
    <row r="9" spans="1:32" s="728" customFormat="1" ht="11.1" customHeight="1">
      <c r="A9" s="729"/>
      <c r="B9" s="706"/>
      <c r="C9" s="716"/>
      <c r="D9" s="717">
        <v>870000</v>
      </c>
      <c r="E9" s="718" t="s">
        <v>509</v>
      </c>
      <c r="F9" s="719">
        <v>4</v>
      </c>
      <c r="G9" s="717"/>
      <c r="H9" s="736"/>
      <c r="I9" s="737" t="s">
        <v>510</v>
      </c>
      <c r="J9" s="738" t="s">
        <v>511</v>
      </c>
      <c r="K9" s="739">
        <v>150000</v>
      </c>
      <c r="L9" s="740" t="s">
        <v>487</v>
      </c>
      <c r="M9" s="741">
        <v>8</v>
      </c>
      <c r="N9" s="742">
        <v>1800000</v>
      </c>
      <c r="O9" s="723"/>
      <c r="P9" s="732"/>
      <c r="Q9" s="733" t="s">
        <v>512</v>
      </c>
      <c r="R9" s="716"/>
      <c r="S9" s="717">
        <v>19800</v>
      </c>
      <c r="T9" s="718" t="s">
        <v>487</v>
      </c>
      <c r="U9" s="719">
        <v>2</v>
      </c>
      <c r="V9" s="727">
        <v>39600</v>
      </c>
      <c r="W9" s="708"/>
      <c r="X9" s="735" t="s">
        <v>513</v>
      </c>
      <c r="Y9" s="710" t="s">
        <v>514</v>
      </c>
      <c r="Z9" s="711" t="s">
        <v>487</v>
      </c>
      <c r="AA9" s="712">
        <v>4</v>
      </c>
      <c r="AB9" s="724">
        <v>750</v>
      </c>
      <c r="AE9" s="734"/>
    </row>
    <row r="10" spans="1:32" s="728" customFormat="1" ht="11.1" customHeight="1">
      <c r="A10" s="729" t="s">
        <v>504</v>
      </c>
      <c r="B10" s="717" t="s">
        <v>515</v>
      </c>
      <c r="C10" s="716"/>
      <c r="D10" s="717">
        <v>328600</v>
      </c>
      <c r="E10" s="718" t="s">
        <v>487</v>
      </c>
      <c r="F10" s="719">
        <v>1</v>
      </c>
      <c r="G10" s="717">
        <v>668600</v>
      </c>
      <c r="H10" s="743"/>
      <c r="I10" s="730"/>
      <c r="J10" s="731" t="s">
        <v>516</v>
      </c>
      <c r="K10" s="723">
        <v>150000</v>
      </c>
      <c r="L10" s="711" t="s">
        <v>487</v>
      </c>
      <c r="M10" s="712">
        <v>4</v>
      </c>
      <c r="N10" s="724"/>
      <c r="O10" s="723"/>
      <c r="P10" s="732"/>
      <c r="Q10" s="733"/>
      <c r="R10" s="716"/>
      <c r="S10" s="717">
        <v>40500</v>
      </c>
      <c r="T10" s="718" t="s">
        <v>487</v>
      </c>
      <c r="U10" s="719">
        <v>1</v>
      </c>
      <c r="V10" s="727">
        <v>40500</v>
      </c>
      <c r="W10" s="708" t="s">
        <v>328</v>
      </c>
      <c r="X10" s="735" t="s">
        <v>517</v>
      </c>
      <c r="Y10" s="710">
        <v>80</v>
      </c>
      <c r="Z10" s="711" t="s">
        <v>487</v>
      </c>
      <c r="AA10" s="712">
        <v>3</v>
      </c>
      <c r="AB10" s="724">
        <v>240</v>
      </c>
      <c r="AE10" s="734"/>
    </row>
    <row r="11" spans="1:32" s="728" customFormat="1" ht="11.1" customHeight="1">
      <c r="A11" s="729"/>
      <c r="B11" s="717"/>
      <c r="C11" s="716"/>
      <c r="D11" s="717">
        <v>340000</v>
      </c>
      <c r="E11" s="718" t="s">
        <v>487</v>
      </c>
      <c r="F11" s="719">
        <v>1</v>
      </c>
      <c r="G11" s="717"/>
      <c r="H11" s="743"/>
      <c r="I11" s="730" t="s">
        <v>518</v>
      </c>
      <c r="J11" s="731" t="s">
        <v>511</v>
      </c>
      <c r="K11" s="723">
        <v>35000</v>
      </c>
      <c r="L11" s="711" t="s">
        <v>487</v>
      </c>
      <c r="M11" s="712">
        <v>2</v>
      </c>
      <c r="N11" s="724">
        <v>105000</v>
      </c>
      <c r="O11" s="723"/>
      <c r="P11" s="732"/>
      <c r="Q11" s="733"/>
      <c r="R11" s="716"/>
      <c r="S11" s="717">
        <v>60000</v>
      </c>
      <c r="T11" s="718" t="s">
        <v>487</v>
      </c>
      <c r="U11" s="719">
        <v>1</v>
      </c>
      <c r="V11" s="727">
        <v>60000</v>
      </c>
      <c r="W11" s="708"/>
      <c r="X11" s="735" t="s">
        <v>519</v>
      </c>
      <c r="Y11" s="710" t="s">
        <v>520</v>
      </c>
      <c r="Z11" s="711" t="s">
        <v>487</v>
      </c>
      <c r="AA11" s="712">
        <v>2</v>
      </c>
      <c r="AB11" s="724">
        <v>1500</v>
      </c>
      <c r="AE11" s="734"/>
    </row>
    <row r="12" spans="1:32" s="728" customFormat="1" ht="11.1" customHeight="1">
      <c r="A12" s="729"/>
      <c r="B12" s="717"/>
      <c r="C12" s="716"/>
      <c r="D12" s="717"/>
      <c r="E12" s="718"/>
      <c r="F12" s="719"/>
      <c r="G12" s="717"/>
      <c r="H12" s="743"/>
      <c r="I12" s="730"/>
      <c r="J12" s="731" t="s">
        <v>516</v>
      </c>
      <c r="K12" s="723">
        <v>35000</v>
      </c>
      <c r="L12" s="711" t="s">
        <v>487</v>
      </c>
      <c r="M12" s="712">
        <v>1</v>
      </c>
      <c r="N12" s="724"/>
      <c r="O12" s="723"/>
      <c r="P12" s="732"/>
      <c r="Q12" s="733" t="s">
        <v>521</v>
      </c>
      <c r="R12" s="716"/>
      <c r="S12" s="717">
        <v>30000</v>
      </c>
      <c r="T12" s="718" t="s">
        <v>487</v>
      </c>
      <c r="U12" s="719">
        <v>4</v>
      </c>
      <c r="V12" s="727">
        <v>120000</v>
      </c>
      <c r="W12" s="708"/>
      <c r="X12" s="735"/>
      <c r="Y12" s="710">
        <v>450</v>
      </c>
      <c r="Z12" s="711" t="s">
        <v>487</v>
      </c>
      <c r="AA12" s="712">
        <v>3</v>
      </c>
      <c r="AB12" s="713">
        <v>1350</v>
      </c>
      <c r="AE12" s="734"/>
    </row>
    <row r="13" spans="1:32" s="728" customFormat="1" ht="11.1" customHeight="1">
      <c r="A13" s="744" t="s">
        <v>523</v>
      </c>
      <c r="B13" s="745" t="s">
        <v>524</v>
      </c>
      <c r="C13" s="746" t="s">
        <v>511</v>
      </c>
      <c r="D13" s="745">
        <v>77758</v>
      </c>
      <c r="E13" s="747" t="s">
        <v>487</v>
      </c>
      <c r="F13" s="748">
        <v>8</v>
      </c>
      <c r="G13" s="749">
        <v>922064</v>
      </c>
      <c r="H13" s="743" t="s">
        <v>523</v>
      </c>
      <c r="I13" s="730" t="s">
        <v>525</v>
      </c>
      <c r="J13" s="731" t="s">
        <v>526</v>
      </c>
      <c r="K13" s="723">
        <v>150000</v>
      </c>
      <c r="L13" s="711" t="s">
        <v>487</v>
      </c>
      <c r="M13" s="712">
        <v>8</v>
      </c>
      <c r="N13" s="724">
        <v>1800000</v>
      </c>
      <c r="O13" s="723"/>
      <c r="P13" s="732" t="s">
        <v>504</v>
      </c>
      <c r="Q13" s="733" t="s">
        <v>527</v>
      </c>
      <c r="R13" s="716"/>
      <c r="S13" s="717">
        <v>6000</v>
      </c>
      <c r="T13" s="718" t="s">
        <v>487</v>
      </c>
      <c r="U13" s="719">
        <v>1</v>
      </c>
      <c r="V13" s="727">
        <v>6000</v>
      </c>
      <c r="W13" s="708"/>
      <c r="X13" s="735" t="s">
        <v>528</v>
      </c>
      <c r="Y13" s="710">
        <v>95</v>
      </c>
      <c r="Z13" s="711" t="s">
        <v>487</v>
      </c>
      <c r="AA13" s="712">
        <v>1</v>
      </c>
      <c r="AB13" s="713">
        <v>95</v>
      </c>
    </row>
    <row r="14" spans="1:32" s="728" customFormat="1" ht="11.1" customHeight="1">
      <c r="A14" s="729"/>
      <c r="B14" s="717"/>
      <c r="C14" s="716" t="s">
        <v>516</v>
      </c>
      <c r="D14" s="717">
        <v>185000</v>
      </c>
      <c r="E14" s="718" t="s">
        <v>487</v>
      </c>
      <c r="F14" s="719">
        <v>1</v>
      </c>
      <c r="G14" s="717"/>
      <c r="H14" s="743"/>
      <c r="I14" s="730"/>
      <c r="J14" s="731" t="s">
        <v>516</v>
      </c>
      <c r="K14" s="723">
        <v>150000</v>
      </c>
      <c r="L14" s="711" t="s">
        <v>487</v>
      </c>
      <c r="M14" s="712">
        <v>4</v>
      </c>
      <c r="N14" s="724"/>
      <c r="O14" s="723"/>
      <c r="P14" s="732"/>
      <c r="Q14" s="733"/>
      <c r="R14" s="716"/>
      <c r="S14" s="718" t="s">
        <v>529</v>
      </c>
      <c r="T14" s="718" t="s">
        <v>487</v>
      </c>
      <c r="U14" s="719">
        <v>2</v>
      </c>
      <c r="V14" s="727">
        <v>29000</v>
      </c>
      <c r="W14" s="708" t="s">
        <v>530</v>
      </c>
      <c r="X14" s="735" t="s">
        <v>531</v>
      </c>
      <c r="Y14" s="710">
        <v>35</v>
      </c>
      <c r="Z14" s="711" t="s">
        <v>487</v>
      </c>
      <c r="AA14" s="712">
        <v>1</v>
      </c>
      <c r="AB14" s="713">
        <v>35</v>
      </c>
    </row>
    <row r="15" spans="1:32" s="728" customFormat="1" ht="11.1" customHeight="1">
      <c r="A15" s="708" t="s">
        <v>532</v>
      </c>
      <c r="B15" s="735"/>
      <c r="C15" s="716" t="s">
        <v>516</v>
      </c>
      <c r="D15" s="717">
        <v>115000</v>
      </c>
      <c r="E15" s="718" t="s">
        <v>487</v>
      </c>
      <c r="F15" s="719">
        <v>1</v>
      </c>
      <c r="G15" s="750"/>
      <c r="H15" s="743"/>
      <c r="I15" s="730" t="s">
        <v>533</v>
      </c>
      <c r="J15" s="731" t="s">
        <v>526</v>
      </c>
      <c r="K15" s="723">
        <v>183000</v>
      </c>
      <c r="L15" s="711" t="s">
        <v>487</v>
      </c>
      <c r="M15" s="712">
        <v>3</v>
      </c>
      <c r="N15" s="724">
        <v>848000</v>
      </c>
      <c r="O15" s="723"/>
      <c r="P15" s="732"/>
      <c r="Q15" s="733" t="s">
        <v>534</v>
      </c>
      <c r="R15" s="716"/>
      <c r="S15" s="717">
        <v>41000</v>
      </c>
      <c r="T15" s="718" t="s">
        <v>487</v>
      </c>
      <c r="U15" s="719">
        <v>2</v>
      </c>
      <c r="V15" s="727">
        <v>82000</v>
      </c>
      <c r="W15" s="708"/>
      <c r="X15" s="735" t="s">
        <v>535</v>
      </c>
      <c r="Y15" s="710" t="s">
        <v>536</v>
      </c>
      <c r="Z15" s="711" t="s">
        <v>487</v>
      </c>
      <c r="AA15" s="712">
        <v>4</v>
      </c>
      <c r="AB15" s="713">
        <v>1650</v>
      </c>
    </row>
    <row r="16" spans="1:32" s="714" customFormat="1" ht="11.1" customHeight="1">
      <c r="A16" s="751"/>
      <c r="B16" s="752"/>
      <c r="C16" s="753"/>
      <c r="D16" s="753"/>
      <c r="E16" s="754"/>
      <c r="F16" s="753"/>
      <c r="G16" s="755"/>
      <c r="H16" s="743" t="s">
        <v>532</v>
      </c>
      <c r="I16" s="730"/>
      <c r="J16" s="731" t="s">
        <v>516</v>
      </c>
      <c r="K16" s="723">
        <v>299000</v>
      </c>
      <c r="L16" s="711" t="s">
        <v>487</v>
      </c>
      <c r="M16" s="712">
        <v>1</v>
      </c>
      <c r="N16" s="724"/>
      <c r="O16" s="723"/>
      <c r="P16" s="756"/>
      <c r="Q16" s="757" t="s">
        <v>537</v>
      </c>
      <c r="R16" s="758"/>
      <c r="S16" s="759">
        <v>21</v>
      </c>
      <c r="T16" s="760"/>
      <c r="U16" s="761" t="s">
        <v>538</v>
      </c>
      <c r="V16" s="762">
        <v>595380</v>
      </c>
      <c r="W16" s="708"/>
      <c r="X16" s="735" t="s">
        <v>539</v>
      </c>
      <c r="Y16" s="710">
        <v>150</v>
      </c>
      <c r="Z16" s="711" t="s">
        <v>487</v>
      </c>
      <c r="AA16" s="712">
        <v>3</v>
      </c>
      <c r="AB16" s="713">
        <v>450</v>
      </c>
    </row>
    <row r="17" spans="1:28" s="714" customFormat="1" ht="11.1" customHeight="1">
      <c r="A17" s="708"/>
      <c r="B17" s="763" t="s">
        <v>540</v>
      </c>
      <c r="C17" s="731"/>
      <c r="D17" s="723"/>
      <c r="E17" s="711"/>
      <c r="F17" s="712">
        <v>2</v>
      </c>
      <c r="G17" s="723">
        <v>325000</v>
      </c>
      <c r="H17" s="764"/>
      <c r="I17" s="730" t="s">
        <v>541</v>
      </c>
      <c r="J17" s="731" t="s">
        <v>526</v>
      </c>
      <c r="K17" s="723">
        <v>234500</v>
      </c>
      <c r="L17" s="711" t="s">
        <v>487</v>
      </c>
      <c r="M17" s="712">
        <v>1</v>
      </c>
      <c r="N17" s="724">
        <v>361600</v>
      </c>
      <c r="O17" s="723"/>
      <c r="P17" s="765" t="s">
        <v>542</v>
      </c>
      <c r="Q17" s="726" t="s">
        <v>543</v>
      </c>
      <c r="R17" s="746"/>
      <c r="S17" s="745"/>
      <c r="T17" s="747"/>
      <c r="U17" s="748">
        <v>10</v>
      </c>
      <c r="V17" s="742">
        <v>12320</v>
      </c>
      <c r="W17" s="708"/>
      <c r="X17" s="735" t="s">
        <v>544</v>
      </c>
      <c r="Y17" s="710" t="s">
        <v>545</v>
      </c>
      <c r="Z17" s="711" t="s">
        <v>487</v>
      </c>
      <c r="AA17" s="712">
        <v>5</v>
      </c>
      <c r="AB17" s="713">
        <v>3400</v>
      </c>
    </row>
    <row r="18" spans="1:28" s="714" customFormat="1" ht="11.1" customHeight="1">
      <c r="A18" s="708" t="s">
        <v>542</v>
      </c>
      <c r="B18" s="766" t="s">
        <v>543</v>
      </c>
      <c r="C18" s="731"/>
      <c r="D18" s="723"/>
      <c r="E18" s="718"/>
      <c r="F18" s="712">
        <v>4</v>
      </c>
      <c r="G18" s="723">
        <v>17599</v>
      </c>
      <c r="H18" s="764"/>
      <c r="I18" s="730"/>
      <c r="J18" s="731" t="s">
        <v>546</v>
      </c>
      <c r="K18" s="723">
        <v>127100</v>
      </c>
      <c r="L18" s="711" t="s">
        <v>487</v>
      </c>
      <c r="M18" s="712">
        <v>1</v>
      </c>
      <c r="N18" s="713"/>
      <c r="O18" s="723"/>
      <c r="P18" s="767" t="s">
        <v>547</v>
      </c>
      <c r="Q18" s="730" t="s">
        <v>548</v>
      </c>
      <c r="R18" s="731"/>
      <c r="S18" s="723"/>
      <c r="T18" s="718"/>
      <c r="U18" s="712">
        <v>57</v>
      </c>
      <c r="V18" s="724">
        <v>73528.23</v>
      </c>
      <c r="W18" s="708" t="s">
        <v>461</v>
      </c>
      <c r="X18" s="735" t="s">
        <v>549</v>
      </c>
      <c r="Y18" s="710">
        <v>250</v>
      </c>
      <c r="Z18" s="711" t="s">
        <v>487</v>
      </c>
      <c r="AA18" s="712">
        <v>3</v>
      </c>
      <c r="AB18" s="713">
        <v>750</v>
      </c>
    </row>
    <row r="19" spans="1:28" s="728" customFormat="1" ht="11.1" customHeight="1">
      <c r="A19" s="708" t="s">
        <v>547</v>
      </c>
      <c r="B19" s="768" t="s">
        <v>548</v>
      </c>
      <c r="C19" s="731"/>
      <c r="D19" s="723"/>
      <c r="E19" s="718"/>
      <c r="F19" s="712">
        <v>23</v>
      </c>
      <c r="G19" s="723">
        <v>34707.629999999997</v>
      </c>
      <c r="H19" s="764"/>
      <c r="I19" s="730" t="s">
        <v>550</v>
      </c>
      <c r="J19" s="731" t="s">
        <v>526</v>
      </c>
      <c r="K19" s="723">
        <v>48514</v>
      </c>
      <c r="L19" s="711" t="s">
        <v>487</v>
      </c>
      <c r="M19" s="712">
        <v>2</v>
      </c>
      <c r="N19" s="724">
        <v>146245</v>
      </c>
      <c r="O19" s="717"/>
      <c r="P19" s="767" t="s">
        <v>551</v>
      </c>
      <c r="Q19" s="730" t="s">
        <v>552</v>
      </c>
      <c r="R19" s="731"/>
      <c r="S19" s="723"/>
      <c r="T19" s="718"/>
      <c r="U19" s="712">
        <v>1</v>
      </c>
      <c r="V19" s="724">
        <v>750</v>
      </c>
      <c r="W19" s="708"/>
      <c r="X19" s="735" t="s">
        <v>553</v>
      </c>
      <c r="Y19" s="710" t="s">
        <v>554</v>
      </c>
      <c r="Z19" s="711" t="s">
        <v>487</v>
      </c>
      <c r="AA19" s="712">
        <v>3</v>
      </c>
      <c r="AB19" s="713">
        <v>280</v>
      </c>
    </row>
    <row r="20" spans="1:28" s="728" customFormat="1" ht="11.1" customHeight="1">
      <c r="A20" s="769" t="s">
        <v>551</v>
      </c>
      <c r="B20" s="770" t="s">
        <v>552</v>
      </c>
      <c r="C20" s="731"/>
      <c r="D20" s="723"/>
      <c r="E20" s="718"/>
      <c r="F20" s="712">
        <v>4</v>
      </c>
      <c r="G20" s="723">
        <v>58300</v>
      </c>
      <c r="H20" s="771"/>
      <c r="I20" s="772"/>
      <c r="J20" s="773" t="s">
        <v>546</v>
      </c>
      <c r="K20" s="753">
        <v>49217</v>
      </c>
      <c r="L20" s="774" t="s">
        <v>487</v>
      </c>
      <c r="M20" s="775">
        <v>1</v>
      </c>
      <c r="N20" s="776"/>
      <c r="O20" s="717"/>
      <c r="P20" s="777"/>
      <c r="Q20" s="730"/>
      <c r="R20" s="731"/>
      <c r="S20" s="723"/>
      <c r="T20" s="718"/>
      <c r="U20" s="712"/>
      <c r="V20" s="724"/>
      <c r="W20" s="708"/>
      <c r="X20" s="735" t="s">
        <v>555</v>
      </c>
      <c r="Y20" s="710" t="s">
        <v>556</v>
      </c>
      <c r="Z20" s="711" t="s">
        <v>487</v>
      </c>
      <c r="AA20" s="712">
        <v>7</v>
      </c>
      <c r="AB20" s="713">
        <v>5500</v>
      </c>
    </row>
    <row r="21" spans="1:28" s="728" customFormat="1" ht="11.1" customHeight="1">
      <c r="A21" s="769"/>
      <c r="B21" s="770" t="s">
        <v>557</v>
      </c>
      <c r="C21" s="731"/>
      <c r="D21" s="723"/>
      <c r="E21" s="718"/>
      <c r="F21" s="712">
        <v>8</v>
      </c>
      <c r="G21" s="723">
        <v>51910</v>
      </c>
      <c r="H21" s="778"/>
      <c r="I21" s="779" t="s">
        <v>543</v>
      </c>
      <c r="J21" s="738"/>
      <c r="K21" s="739"/>
      <c r="L21" s="740"/>
      <c r="M21" s="741">
        <v>2</v>
      </c>
      <c r="N21" s="724">
        <v>2810</v>
      </c>
      <c r="O21" s="717"/>
      <c r="P21" s="780" t="s">
        <v>558</v>
      </c>
      <c r="Q21" s="707"/>
      <c r="R21" s="781"/>
      <c r="S21" s="782">
        <v>130</v>
      </c>
      <c r="T21" s="783"/>
      <c r="U21" s="784" t="s">
        <v>538</v>
      </c>
      <c r="V21" s="785">
        <v>30031978.23</v>
      </c>
      <c r="W21" s="708"/>
      <c r="X21" s="735" t="s">
        <v>559</v>
      </c>
      <c r="Y21" s="710">
        <v>80</v>
      </c>
      <c r="Z21" s="711" t="s">
        <v>487</v>
      </c>
      <c r="AA21" s="712">
        <v>3</v>
      </c>
      <c r="AB21" s="713">
        <v>240</v>
      </c>
    </row>
    <row r="22" spans="1:28" s="728" customFormat="1" ht="11.1" customHeight="1">
      <c r="A22" s="786" t="s">
        <v>560</v>
      </c>
      <c r="B22" s="787"/>
      <c r="C22" s="781"/>
      <c r="D22" s="782">
        <v>63</v>
      </c>
      <c r="E22" s="783"/>
      <c r="F22" s="784" t="s">
        <v>538</v>
      </c>
      <c r="G22" s="782">
        <v>9278180.6300000008</v>
      </c>
      <c r="H22" s="788" t="s">
        <v>542</v>
      </c>
      <c r="I22" s="768" t="s">
        <v>561</v>
      </c>
      <c r="J22" s="731"/>
      <c r="K22" s="723"/>
      <c r="L22" s="711"/>
      <c r="M22" s="712">
        <v>52</v>
      </c>
      <c r="N22" s="724">
        <v>38241.730000000003</v>
      </c>
      <c r="O22" s="717"/>
      <c r="P22" s="789" t="s">
        <v>562</v>
      </c>
      <c r="Q22" s="790"/>
      <c r="R22" s="790"/>
      <c r="S22" s="790"/>
      <c r="T22" s="790"/>
      <c r="U22" s="790"/>
      <c r="V22" s="693">
        <v>1.75135386558592E-3</v>
      </c>
      <c r="W22" s="708"/>
      <c r="X22" s="735" t="s">
        <v>563</v>
      </c>
      <c r="Y22" s="710">
        <v>73</v>
      </c>
      <c r="Z22" s="711" t="s">
        <v>487</v>
      </c>
      <c r="AA22" s="712">
        <v>1</v>
      </c>
      <c r="AB22" s="713">
        <v>73</v>
      </c>
    </row>
    <row r="23" spans="1:28" s="728" customFormat="1" ht="11.1" customHeight="1">
      <c r="A23" s="2955" t="s">
        <v>564</v>
      </c>
      <c r="B23" s="2956"/>
      <c r="C23" s="2956"/>
      <c r="D23" s="2956"/>
      <c r="E23" s="2956"/>
      <c r="F23" s="2956"/>
      <c r="G23" s="692">
        <v>7.7474768023554755E-2</v>
      </c>
      <c r="H23" s="791" t="s">
        <v>547</v>
      </c>
      <c r="I23" s="768" t="s">
        <v>191</v>
      </c>
      <c r="J23" s="731"/>
      <c r="K23" s="723"/>
      <c r="L23" s="711"/>
      <c r="M23" s="712">
        <v>4</v>
      </c>
      <c r="N23" s="724">
        <v>39500</v>
      </c>
      <c r="O23" s="717"/>
      <c r="P23" s="744" t="s">
        <v>565</v>
      </c>
      <c r="Q23" s="792" t="s">
        <v>566</v>
      </c>
      <c r="R23" s="716"/>
      <c r="S23" s="717">
        <v>3000</v>
      </c>
      <c r="T23" s="718" t="s">
        <v>487</v>
      </c>
      <c r="U23" s="748">
        <v>4</v>
      </c>
      <c r="V23" s="793">
        <v>19200</v>
      </c>
      <c r="W23" s="708"/>
      <c r="X23" s="735" t="s">
        <v>567</v>
      </c>
      <c r="Y23" s="710">
        <v>150</v>
      </c>
      <c r="Z23" s="711" t="s">
        <v>487</v>
      </c>
      <c r="AA23" s="712">
        <v>3</v>
      </c>
      <c r="AB23" s="713">
        <v>450</v>
      </c>
    </row>
    <row r="24" spans="1:28" s="728" customFormat="1" ht="11.1" customHeight="1">
      <c r="A24" s="767"/>
      <c r="B24" s="730" t="s">
        <v>568</v>
      </c>
      <c r="C24" s="731"/>
      <c r="D24" s="723">
        <v>500000</v>
      </c>
      <c r="E24" s="711" t="s">
        <v>487</v>
      </c>
      <c r="F24" s="712">
        <v>5</v>
      </c>
      <c r="G24" s="723">
        <v>3050000</v>
      </c>
      <c r="H24" s="791" t="s">
        <v>551</v>
      </c>
      <c r="I24" s="768" t="s">
        <v>113</v>
      </c>
      <c r="J24" s="731"/>
      <c r="K24" s="723"/>
      <c r="L24" s="711"/>
      <c r="M24" s="712">
        <v>2</v>
      </c>
      <c r="N24" s="724">
        <v>93960</v>
      </c>
      <c r="O24" s="717"/>
      <c r="P24" s="729" t="s">
        <v>569</v>
      </c>
      <c r="Q24" s="794"/>
      <c r="R24" s="716"/>
      <c r="S24" s="717">
        <v>1000</v>
      </c>
      <c r="T24" s="718" t="s">
        <v>487</v>
      </c>
      <c r="U24" s="719">
        <v>2</v>
      </c>
      <c r="V24" s="793"/>
      <c r="W24" s="708"/>
      <c r="X24" s="735" t="s">
        <v>570</v>
      </c>
      <c r="Y24" s="710">
        <v>100</v>
      </c>
      <c r="Z24" s="711" t="s">
        <v>487</v>
      </c>
      <c r="AA24" s="712">
        <v>1</v>
      </c>
      <c r="AB24" s="713">
        <v>100</v>
      </c>
    </row>
    <row r="25" spans="1:28" s="728" customFormat="1" ht="11.1" customHeight="1">
      <c r="A25" s="767" t="s">
        <v>495</v>
      </c>
      <c r="B25" s="730"/>
      <c r="C25" s="731"/>
      <c r="D25" s="723">
        <v>550000</v>
      </c>
      <c r="E25" s="711" t="s">
        <v>487</v>
      </c>
      <c r="F25" s="712">
        <v>1</v>
      </c>
      <c r="G25" s="723"/>
      <c r="H25" s="791"/>
      <c r="I25" s="768" t="s">
        <v>571</v>
      </c>
      <c r="J25" s="795"/>
      <c r="K25" s="796"/>
      <c r="L25" s="796"/>
      <c r="M25" s="712">
        <v>2</v>
      </c>
      <c r="N25" s="724">
        <v>200000</v>
      </c>
      <c r="O25" s="717"/>
      <c r="P25" s="729" t="s">
        <v>572</v>
      </c>
      <c r="Q25" s="797"/>
      <c r="R25" s="796"/>
      <c r="S25" s="717">
        <v>1500</v>
      </c>
      <c r="T25" s="718" t="s">
        <v>487</v>
      </c>
      <c r="U25" s="719">
        <v>3</v>
      </c>
      <c r="V25" s="798"/>
      <c r="W25" s="708"/>
      <c r="X25" s="735" t="s">
        <v>573</v>
      </c>
      <c r="Y25" s="710">
        <v>200</v>
      </c>
      <c r="Z25" s="711" t="s">
        <v>487</v>
      </c>
      <c r="AA25" s="712">
        <v>3</v>
      </c>
      <c r="AB25" s="713">
        <v>600</v>
      </c>
    </row>
    <row r="26" spans="1:28" s="714" customFormat="1" ht="11.1" customHeight="1">
      <c r="A26" s="767"/>
      <c r="B26" s="731" t="s">
        <v>574</v>
      </c>
      <c r="C26" s="731"/>
      <c r="D26" s="723">
        <v>1019029</v>
      </c>
      <c r="E26" s="711" t="s">
        <v>487</v>
      </c>
      <c r="F26" s="712">
        <v>1</v>
      </c>
      <c r="G26" s="723">
        <v>2038058</v>
      </c>
      <c r="H26" s="799" t="s">
        <v>558</v>
      </c>
      <c r="I26" s="800"/>
      <c r="J26" s="801"/>
      <c r="K26" s="802">
        <v>108</v>
      </c>
      <c r="L26" s="803"/>
      <c r="M26" s="784" t="s">
        <v>538</v>
      </c>
      <c r="N26" s="804">
        <v>11479356.73</v>
      </c>
      <c r="O26" s="717"/>
      <c r="P26" s="729"/>
      <c r="Q26" s="797"/>
      <c r="R26" s="796"/>
      <c r="S26" s="717">
        <v>600</v>
      </c>
      <c r="T26" s="711" t="s">
        <v>487</v>
      </c>
      <c r="U26" s="712">
        <v>1</v>
      </c>
      <c r="V26" s="798"/>
      <c r="W26" s="708"/>
      <c r="X26" s="735" t="s">
        <v>575</v>
      </c>
      <c r="Y26" s="710" t="s">
        <v>576</v>
      </c>
      <c r="Z26" s="711" t="s">
        <v>487</v>
      </c>
      <c r="AA26" s="712">
        <v>3</v>
      </c>
      <c r="AB26" s="713">
        <v>2100</v>
      </c>
    </row>
    <row r="27" spans="1:28" s="714" customFormat="1" ht="11.1" customHeight="1">
      <c r="A27" s="769" t="s">
        <v>504</v>
      </c>
      <c r="B27" s="731"/>
      <c r="C27" s="731"/>
      <c r="D27" s="723">
        <v>1019029</v>
      </c>
      <c r="E27" s="711" t="s">
        <v>487</v>
      </c>
      <c r="F27" s="712">
        <v>1</v>
      </c>
      <c r="G27" s="723"/>
      <c r="H27" s="2958" t="s">
        <v>577</v>
      </c>
      <c r="I27" s="2956"/>
      <c r="J27" s="2956"/>
      <c r="K27" s="2956"/>
      <c r="L27" s="2956"/>
      <c r="M27" s="2956"/>
      <c r="N27" s="693">
        <v>6.8839683820693845E-2</v>
      </c>
      <c r="O27" s="717"/>
      <c r="P27" s="729"/>
      <c r="Q27" s="805"/>
      <c r="R27" s="716"/>
      <c r="S27" s="717">
        <v>100</v>
      </c>
      <c r="T27" s="711" t="s">
        <v>487</v>
      </c>
      <c r="U27" s="712">
        <v>1</v>
      </c>
      <c r="V27" s="793"/>
      <c r="W27" s="708"/>
      <c r="X27" s="735"/>
      <c r="Y27" s="710">
        <v>250</v>
      </c>
      <c r="Z27" s="711" t="s">
        <v>487</v>
      </c>
      <c r="AA27" s="712">
        <v>1</v>
      </c>
      <c r="AB27" s="713">
        <v>250</v>
      </c>
    </row>
    <row r="28" spans="1:28" s="714" customFormat="1" ht="11.1" customHeight="1">
      <c r="A28" s="806"/>
      <c r="B28" s="773" t="s">
        <v>578</v>
      </c>
      <c r="C28" s="773"/>
      <c r="D28" s="753">
        <v>1018000</v>
      </c>
      <c r="E28" s="774" t="s">
        <v>487</v>
      </c>
      <c r="F28" s="775">
        <v>1</v>
      </c>
      <c r="G28" s="807">
        <v>1018000</v>
      </c>
      <c r="H28" s="808"/>
      <c r="I28" s="730" t="s">
        <v>579</v>
      </c>
      <c r="J28" s="738"/>
      <c r="K28" s="739">
        <v>500000</v>
      </c>
      <c r="L28" s="740" t="s">
        <v>487</v>
      </c>
      <c r="M28" s="741">
        <v>8</v>
      </c>
      <c r="N28" s="724">
        <v>4000000</v>
      </c>
      <c r="O28" s="717"/>
      <c r="P28" s="809"/>
      <c r="Q28" s="761" t="s">
        <v>580</v>
      </c>
      <c r="R28" s="758"/>
      <c r="S28" s="759">
        <v>11</v>
      </c>
      <c r="T28" s="759"/>
      <c r="U28" s="810" t="s">
        <v>581</v>
      </c>
      <c r="V28" s="811">
        <v>19200</v>
      </c>
      <c r="W28" s="708"/>
      <c r="X28" s="735" t="s">
        <v>582</v>
      </c>
      <c r="Y28" s="710">
        <v>80</v>
      </c>
      <c r="Z28" s="711" t="s">
        <v>487</v>
      </c>
      <c r="AA28" s="712">
        <v>3</v>
      </c>
      <c r="AB28" s="713">
        <v>240</v>
      </c>
    </row>
    <row r="29" spans="1:28" s="714" customFormat="1" ht="11.1" customHeight="1">
      <c r="A29" s="812"/>
      <c r="B29" s="738" t="s">
        <v>583</v>
      </c>
      <c r="C29" s="738"/>
      <c r="D29" s="739">
        <v>150000</v>
      </c>
      <c r="E29" s="740" t="s">
        <v>487</v>
      </c>
      <c r="F29" s="741">
        <v>9</v>
      </c>
      <c r="G29" s="813">
        <v>1350000</v>
      </c>
      <c r="H29" s="720" t="s">
        <v>498</v>
      </c>
      <c r="I29" s="730"/>
      <c r="J29" s="731"/>
      <c r="K29" s="723">
        <v>1020000</v>
      </c>
      <c r="L29" s="711" t="s">
        <v>487</v>
      </c>
      <c r="M29" s="712">
        <v>1</v>
      </c>
      <c r="N29" s="724">
        <v>1020000</v>
      </c>
      <c r="O29" s="717"/>
      <c r="P29" s="814"/>
      <c r="Q29" s="748" t="s">
        <v>584</v>
      </c>
      <c r="R29" s="738"/>
      <c r="S29" s="740" t="s">
        <v>585</v>
      </c>
      <c r="T29" s="718" t="s">
        <v>487</v>
      </c>
      <c r="U29" s="741">
        <v>4</v>
      </c>
      <c r="V29" s="742">
        <v>1800</v>
      </c>
      <c r="W29" s="708"/>
      <c r="X29" s="735" t="s">
        <v>586</v>
      </c>
      <c r="Y29" s="710">
        <v>60</v>
      </c>
      <c r="Z29" s="711" t="s">
        <v>487</v>
      </c>
      <c r="AA29" s="712">
        <v>1</v>
      </c>
      <c r="AB29" s="713">
        <v>60</v>
      </c>
    </row>
    <row r="30" spans="1:28" s="714" customFormat="1" ht="11.1" customHeight="1">
      <c r="A30" s="815"/>
      <c r="B30" s="816" t="s">
        <v>587</v>
      </c>
      <c r="C30" s="731" t="s">
        <v>511</v>
      </c>
      <c r="D30" s="723">
        <v>160729</v>
      </c>
      <c r="E30" s="711" t="s">
        <v>487</v>
      </c>
      <c r="F30" s="712">
        <v>2</v>
      </c>
      <c r="G30" s="817">
        <v>949416</v>
      </c>
      <c r="H30" s="720"/>
      <c r="I30" s="730"/>
      <c r="J30" s="731"/>
      <c r="K30" s="723">
        <v>1020000</v>
      </c>
      <c r="L30" s="711" t="s">
        <v>487</v>
      </c>
      <c r="M30" s="712">
        <v>1</v>
      </c>
      <c r="N30" s="724">
        <v>1020000</v>
      </c>
      <c r="O30" s="717"/>
      <c r="P30" s="815"/>
      <c r="Q30" s="719" t="s">
        <v>588</v>
      </c>
      <c r="R30" s="716"/>
      <c r="S30" s="717">
        <v>80</v>
      </c>
      <c r="T30" s="718" t="s">
        <v>487</v>
      </c>
      <c r="U30" s="719">
        <v>3</v>
      </c>
      <c r="V30" s="793">
        <v>240</v>
      </c>
      <c r="W30" s="708"/>
      <c r="X30" s="735" t="s">
        <v>589</v>
      </c>
      <c r="Y30" s="710" t="s">
        <v>590</v>
      </c>
      <c r="Z30" s="711" t="s">
        <v>487</v>
      </c>
      <c r="AA30" s="712">
        <v>4</v>
      </c>
      <c r="AB30" s="713">
        <v>3500</v>
      </c>
    </row>
    <row r="31" spans="1:28" s="714" customFormat="1" ht="11.1" customHeight="1">
      <c r="A31" s="818"/>
      <c r="B31" s="731"/>
      <c r="C31" s="731"/>
      <c r="D31" s="723">
        <v>163979</v>
      </c>
      <c r="E31" s="711" t="s">
        <v>487</v>
      </c>
      <c r="F31" s="712">
        <v>2</v>
      </c>
      <c r="G31" s="723"/>
      <c r="H31" s="720" t="s">
        <v>591</v>
      </c>
      <c r="I31" s="730" t="s">
        <v>592</v>
      </c>
      <c r="J31" s="731"/>
      <c r="K31" s="723">
        <v>200000</v>
      </c>
      <c r="L31" s="711" t="s">
        <v>487</v>
      </c>
      <c r="M31" s="712">
        <v>2</v>
      </c>
      <c r="N31" s="724">
        <v>400000</v>
      </c>
      <c r="O31" s="717"/>
      <c r="P31" s="819"/>
      <c r="Q31" s="719" t="s">
        <v>593</v>
      </c>
      <c r="R31" s="820"/>
      <c r="S31" s="718">
        <v>150</v>
      </c>
      <c r="T31" s="718" t="s">
        <v>487</v>
      </c>
      <c r="U31" s="719">
        <v>3</v>
      </c>
      <c r="V31" s="793">
        <v>450</v>
      </c>
      <c r="W31" s="708"/>
      <c r="X31" s="735"/>
      <c r="Y31" s="710">
        <v>500</v>
      </c>
      <c r="Z31" s="711" t="s">
        <v>487</v>
      </c>
      <c r="AA31" s="712">
        <v>1</v>
      </c>
      <c r="AB31" s="713">
        <v>500</v>
      </c>
    </row>
    <row r="32" spans="1:28" s="714" customFormat="1" ht="11.1" customHeight="1">
      <c r="A32" s="769" t="s">
        <v>523</v>
      </c>
      <c r="B32" s="731"/>
      <c r="C32" s="731"/>
      <c r="D32" s="723">
        <v>150000</v>
      </c>
      <c r="E32" s="711" t="s">
        <v>487</v>
      </c>
      <c r="F32" s="712">
        <v>2</v>
      </c>
      <c r="G32" s="723"/>
      <c r="H32" s="720"/>
      <c r="I32" s="721"/>
      <c r="J32" s="722"/>
      <c r="K32" s="723"/>
      <c r="L32" s="711"/>
      <c r="M32" s="712"/>
      <c r="N32" s="724"/>
      <c r="O32" s="717"/>
      <c r="P32" s="821"/>
      <c r="Q32" s="719" t="s">
        <v>594</v>
      </c>
      <c r="R32" s="716"/>
      <c r="S32" s="718" t="s">
        <v>595</v>
      </c>
      <c r="T32" s="718" t="s">
        <v>487</v>
      </c>
      <c r="U32" s="719">
        <v>4</v>
      </c>
      <c r="V32" s="793">
        <v>1500</v>
      </c>
      <c r="W32" s="708"/>
      <c r="X32" s="735"/>
      <c r="Y32" s="710"/>
      <c r="Z32" s="711"/>
      <c r="AA32" s="712"/>
      <c r="AB32" s="713"/>
    </row>
    <row r="33" spans="1:32" s="714" customFormat="1" ht="11.1" customHeight="1">
      <c r="A33" s="769"/>
      <c r="B33" s="731"/>
      <c r="C33" s="731" t="s">
        <v>516</v>
      </c>
      <c r="D33" s="723">
        <v>182081</v>
      </c>
      <c r="E33" s="711" t="s">
        <v>487</v>
      </c>
      <c r="F33" s="712">
        <v>1</v>
      </c>
      <c r="G33" s="723">
        <v>513031</v>
      </c>
      <c r="H33" s="822"/>
      <c r="I33" s="737" t="s">
        <v>596</v>
      </c>
      <c r="J33" s="823" t="s">
        <v>511</v>
      </c>
      <c r="K33" s="739">
        <v>100000</v>
      </c>
      <c r="L33" s="740" t="s">
        <v>487</v>
      </c>
      <c r="M33" s="741">
        <v>6</v>
      </c>
      <c r="N33" s="742">
        <v>900000</v>
      </c>
      <c r="O33" s="723"/>
      <c r="P33" s="821"/>
      <c r="Q33" s="824" t="s">
        <v>597</v>
      </c>
      <c r="R33" s="716"/>
      <c r="S33" s="711" t="s">
        <v>598</v>
      </c>
      <c r="T33" s="711" t="s">
        <v>487</v>
      </c>
      <c r="U33" s="712">
        <v>5</v>
      </c>
      <c r="V33" s="724">
        <v>4500</v>
      </c>
      <c r="W33" s="708"/>
      <c r="X33" s="735"/>
      <c r="Y33" s="710"/>
      <c r="Z33" s="711"/>
      <c r="AA33" s="712"/>
      <c r="AB33" s="713"/>
    </row>
    <row r="34" spans="1:32" s="728" customFormat="1" ht="11.1" customHeight="1">
      <c r="A34" s="769"/>
      <c r="B34" s="731"/>
      <c r="C34" s="731"/>
      <c r="D34" s="723">
        <v>180950</v>
      </c>
      <c r="E34" s="711" t="s">
        <v>487</v>
      </c>
      <c r="F34" s="712">
        <v>1</v>
      </c>
      <c r="G34" s="723"/>
      <c r="H34" s="825" t="s">
        <v>523</v>
      </c>
      <c r="I34" s="721"/>
      <c r="J34" s="722" t="s">
        <v>516</v>
      </c>
      <c r="K34" s="723">
        <v>200000</v>
      </c>
      <c r="L34" s="711" t="s">
        <v>487</v>
      </c>
      <c r="M34" s="712">
        <v>1</v>
      </c>
      <c r="N34" s="724"/>
      <c r="O34" s="723"/>
      <c r="P34" s="729" t="s">
        <v>495</v>
      </c>
      <c r="Q34" s="824" t="s">
        <v>599</v>
      </c>
      <c r="R34" s="716"/>
      <c r="S34" s="711" t="s">
        <v>600</v>
      </c>
      <c r="T34" s="711" t="s">
        <v>487</v>
      </c>
      <c r="U34" s="712">
        <v>3</v>
      </c>
      <c r="V34" s="724">
        <v>400</v>
      </c>
      <c r="W34" s="708"/>
      <c r="X34" s="735"/>
      <c r="Y34" s="710"/>
      <c r="Z34" s="711"/>
      <c r="AA34" s="712"/>
      <c r="AB34" s="713"/>
      <c r="AC34" s="826"/>
    </row>
    <row r="35" spans="1:32" s="728" customFormat="1" ht="11.1" customHeight="1">
      <c r="A35" s="769" t="s">
        <v>532</v>
      </c>
      <c r="B35" s="731"/>
      <c r="C35" s="731"/>
      <c r="D35" s="723">
        <v>150000</v>
      </c>
      <c r="E35" s="711" t="s">
        <v>487</v>
      </c>
      <c r="F35" s="712">
        <v>1</v>
      </c>
      <c r="G35" s="723"/>
      <c r="H35" s="808"/>
      <c r="I35" s="721"/>
      <c r="J35" s="722" t="s">
        <v>516</v>
      </c>
      <c r="K35" s="723">
        <v>100000</v>
      </c>
      <c r="L35" s="711" t="s">
        <v>487</v>
      </c>
      <c r="M35" s="712">
        <v>1</v>
      </c>
      <c r="N35" s="724"/>
      <c r="O35" s="723"/>
      <c r="P35" s="821"/>
      <c r="Q35" s="824" t="s">
        <v>601</v>
      </c>
      <c r="R35" s="716"/>
      <c r="S35" s="711">
        <v>45</v>
      </c>
      <c r="T35" s="711" t="s">
        <v>487</v>
      </c>
      <c r="U35" s="712">
        <v>1</v>
      </c>
      <c r="V35" s="724">
        <v>45</v>
      </c>
      <c r="W35" s="708"/>
      <c r="X35" s="827" t="s">
        <v>602</v>
      </c>
      <c r="Y35" s="781">
        <v>209</v>
      </c>
      <c r="Z35" s="783"/>
      <c r="AA35" s="800" t="s">
        <v>538</v>
      </c>
      <c r="AB35" s="828">
        <v>78623</v>
      </c>
      <c r="AC35" s="826"/>
    </row>
    <row r="36" spans="1:32" s="728" customFormat="1" ht="11.1" customHeight="1">
      <c r="A36" s="769"/>
      <c r="B36" s="731" t="s">
        <v>603</v>
      </c>
      <c r="C36" s="731" t="s">
        <v>511</v>
      </c>
      <c r="D36" s="723">
        <v>167104</v>
      </c>
      <c r="E36" s="711" t="s">
        <v>487</v>
      </c>
      <c r="F36" s="712">
        <v>2</v>
      </c>
      <c r="G36" s="723">
        <v>530441</v>
      </c>
      <c r="H36" s="825" t="s">
        <v>532</v>
      </c>
      <c r="I36" s="829" t="s">
        <v>604</v>
      </c>
      <c r="J36" s="722" t="s">
        <v>511</v>
      </c>
      <c r="K36" s="723">
        <v>100000</v>
      </c>
      <c r="L36" s="711" t="s">
        <v>487</v>
      </c>
      <c r="M36" s="712">
        <v>2</v>
      </c>
      <c r="N36" s="724">
        <v>2071900</v>
      </c>
      <c r="O36" s="723"/>
      <c r="P36" s="821"/>
      <c r="Q36" s="719" t="s">
        <v>605</v>
      </c>
      <c r="R36" s="716"/>
      <c r="S36" s="717">
        <v>80</v>
      </c>
      <c r="T36" s="718" t="s">
        <v>487</v>
      </c>
      <c r="U36" s="719">
        <v>3</v>
      </c>
      <c r="V36" s="793">
        <v>240</v>
      </c>
      <c r="W36" s="830" t="s">
        <v>1393</v>
      </c>
      <c r="X36" s="831"/>
      <c r="Y36" s="832">
        <v>220</v>
      </c>
      <c r="Z36" s="833"/>
      <c r="AA36" s="833" t="s">
        <v>538</v>
      </c>
      <c r="AB36" s="834">
        <v>97823</v>
      </c>
      <c r="AC36" s="826"/>
    </row>
    <row r="37" spans="1:32" s="728" customFormat="1" ht="11.1" customHeight="1">
      <c r="A37" s="769"/>
      <c r="B37" s="731"/>
      <c r="C37" s="731" t="s">
        <v>516</v>
      </c>
      <c r="D37" s="723">
        <v>196233</v>
      </c>
      <c r="E37" s="711" t="s">
        <v>606</v>
      </c>
      <c r="F37" s="712">
        <v>1</v>
      </c>
      <c r="G37" s="723"/>
      <c r="H37" s="835"/>
      <c r="I37" s="733" t="s">
        <v>607</v>
      </c>
      <c r="J37" s="716" t="s">
        <v>526</v>
      </c>
      <c r="K37" s="717">
        <v>150000</v>
      </c>
      <c r="L37" s="718" t="s">
        <v>487</v>
      </c>
      <c r="M37" s="719">
        <v>4</v>
      </c>
      <c r="N37" s="793"/>
      <c r="O37" s="723"/>
      <c r="P37" s="821"/>
      <c r="Q37" s="719" t="s">
        <v>608</v>
      </c>
      <c r="R37" s="716"/>
      <c r="S37" s="717">
        <v>250</v>
      </c>
      <c r="T37" s="718" t="s">
        <v>487</v>
      </c>
      <c r="U37" s="719">
        <v>3</v>
      </c>
      <c r="V37" s="793">
        <v>750</v>
      </c>
      <c r="W37" s="836" t="s">
        <v>1394</v>
      </c>
      <c r="X37" s="837"/>
      <c r="Y37" s="838">
        <v>558</v>
      </c>
      <c r="Z37" s="839"/>
      <c r="AA37" s="839" t="s">
        <v>538</v>
      </c>
      <c r="AB37" s="840">
        <v>82641756.745000005</v>
      </c>
      <c r="AC37" s="826"/>
      <c r="AF37" s="734"/>
    </row>
    <row r="38" spans="1:32" s="728" customFormat="1" ht="11.1" customHeight="1">
      <c r="A38" s="769"/>
      <c r="B38" s="731" t="s">
        <v>609</v>
      </c>
      <c r="C38" s="731" t="s">
        <v>511</v>
      </c>
      <c r="D38" s="723">
        <v>71893</v>
      </c>
      <c r="E38" s="711" t="s">
        <v>487</v>
      </c>
      <c r="F38" s="712">
        <v>2</v>
      </c>
      <c r="G38" s="841">
        <v>228734</v>
      </c>
      <c r="H38" s="825"/>
      <c r="I38" s="733"/>
      <c r="J38" s="716" t="s">
        <v>526</v>
      </c>
      <c r="K38" s="717">
        <v>286600</v>
      </c>
      <c r="L38" s="718" t="s">
        <v>487</v>
      </c>
      <c r="M38" s="719">
        <v>2</v>
      </c>
      <c r="N38" s="793"/>
      <c r="O38" s="723"/>
      <c r="P38" s="821"/>
      <c r="Q38" s="719" t="s">
        <v>610</v>
      </c>
      <c r="R38" s="716"/>
      <c r="S38" s="717">
        <v>60</v>
      </c>
      <c r="T38" s="711" t="s">
        <v>487</v>
      </c>
      <c r="U38" s="712">
        <v>1</v>
      </c>
      <c r="V38" s="793">
        <v>60</v>
      </c>
      <c r="W38" s="836" t="s">
        <v>1395</v>
      </c>
      <c r="X38" s="837"/>
      <c r="Y38" s="842">
        <v>778</v>
      </c>
      <c r="Z38" s="843"/>
      <c r="AA38" s="843" t="s">
        <v>538</v>
      </c>
      <c r="AB38" s="844">
        <v>82739579.745000005</v>
      </c>
      <c r="AC38" s="826"/>
      <c r="AF38" s="734"/>
    </row>
    <row r="39" spans="1:32" s="728" customFormat="1" ht="11.1" customHeight="1">
      <c r="A39" s="769"/>
      <c r="B39" s="730"/>
      <c r="C39" s="723" t="s">
        <v>516</v>
      </c>
      <c r="D39" s="723">
        <v>42474</v>
      </c>
      <c r="E39" s="711" t="s">
        <v>487</v>
      </c>
      <c r="F39" s="712">
        <v>2</v>
      </c>
      <c r="G39" s="841"/>
      <c r="H39" s="825"/>
      <c r="I39" s="733"/>
      <c r="J39" s="716" t="s">
        <v>546</v>
      </c>
      <c r="K39" s="717">
        <v>100000</v>
      </c>
      <c r="L39" s="718" t="s">
        <v>487</v>
      </c>
      <c r="M39" s="719">
        <v>1</v>
      </c>
      <c r="N39" s="793"/>
      <c r="O39" s="723"/>
      <c r="P39" s="821"/>
      <c r="Q39" s="719" t="s">
        <v>611</v>
      </c>
      <c r="R39" s="716"/>
      <c r="S39" s="718">
        <v>45</v>
      </c>
      <c r="T39" s="711" t="s">
        <v>487</v>
      </c>
      <c r="U39" s="712">
        <v>1</v>
      </c>
      <c r="V39" s="793">
        <v>45</v>
      </c>
      <c r="W39" s="845" t="s">
        <v>612</v>
      </c>
      <c r="X39" s="846"/>
      <c r="Y39" s="847">
        <v>88</v>
      </c>
      <c r="Z39" s="706"/>
      <c r="AA39" s="706" t="s">
        <v>538</v>
      </c>
      <c r="AB39" s="848">
        <v>21201616</v>
      </c>
      <c r="AC39" s="826"/>
      <c r="AF39" s="734"/>
    </row>
    <row r="40" spans="1:32" s="728" customFormat="1" ht="11.1" customHeight="1">
      <c r="A40" s="769"/>
      <c r="B40" s="731" t="s">
        <v>613</v>
      </c>
      <c r="C40" s="731" t="s">
        <v>511</v>
      </c>
      <c r="D40" s="723">
        <v>241298</v>
      </c>
      <c r="E40" s="711" t="s">
        <v>487</v>
      </c>
      <c r="F40" s="712">
        <v>2</v>
      </c>
      <c r="G40" s="817">
        <v>738346</v>
      </c>
      <c r="H40" s="764"/>
      <c r="I40" s="849"/>
      <c r="J40" s="731" t="s">
        <v>546</v>
      </c>
      <c r="K40" s="717">
        <v>150000</v>
      </c>
      <c r="L40" s="718" t="s">
        <v>487</v>
      </c>
      <c r="M40" s="712">
        <v>2</v>
      </c>
      <c r="N40" s="793"/>
      <c r="O40" s="723"/>
      <c r="P40" s="729" t="s">
        <v>328</v>
      </c>
      <c r="Q40" s="719" t="s">
        <v>614</v>
      </c>
      <c r="R40" s="716"/>
      <c r="S40" s="718">
        <v>60</v>
      </c>
      <c r="T40" s="711" t="s">
        <v>487</v>
      </c>
      <c r="U40" s="712">
        <v>1</v>
      </c>
      <c r="V40" s="793">
        <v>60</v>
      </c>
      <c r="W40" s="845" t="s">
        <v>615</v>
      </c>
      <c r="X40" s="846"/>
      <c r="Y40" s="847">
        <v>77</v>
      </c>
      <c r="Z40" s="706"/>
      <c r="AA40" s="735" t="s">
        <v>538</v>
      </c>
      <c r="AB40" s="850">
        <v>8384433</v>
      </c>
      <c r="AC40" s="826"/>
      <c r="AF40" s="734"/>
    </row>
    <row r="41" spans="1:32" s="728" customFormat="1" ht="11.1" customHeight="1">
      <c r="A41" s="769"/>
      <c r="B41" s="731"/>
      <c r="C41" s="731" t="s">
        <v>516</v>
      </c>
      <c r="D41" s="723">
        <v>127875</v>
      </c>
      <c r="E41" s="711" t="s">
        <v>487</v>
      </c>
      <c r="F41" s="712">
        <v>2</v>
      </c>
      <c r="G41" s="817"/>
      <c r="H41" s="851"/>
      <c r="I41" s="852"/>
      <c r="J41" s="753" t="s">
        <v>546</v>
      </c>
      <c r="K41" s="753">
        <v>298700</v>
      </c>
      <c r="L41" s="774" t="s">
        <v>487</v>
      </c>
      <c r="M41" s="775">
        <v>1</v>
      </c>
      <c r="N41" s="853"/>
      <c r="O41" s="723"/>
      <c r="P41" s="729"/>
      <c r="Q41" s="719" t="s">
        <v>616</v>
      </c>
      <c r="R41" s="716"/>
      <c r="S41" s="717">
        <v>1300</v>
      </c>
      <c r="T41" s="718" t="s">
        <v>487</v>
      </c>
      <c r="U41" s="719">
        <v>2</v>
      </c>
      <c r="V41" s="793">
        <v>2600</v>
      </c>
      <c r="W41" s="845" t="s">
        <v>617</v>
      </c>
      <c r="X41" s="846"/>
      <c r="Y41" s="854">
        <v>119526</v>
      </c>
      <c r="Z41" s="706"/>
      <c r="AA41" s="706" t="s">
        <v>581</v>
      </c>
      <c r="AB41" s="855">
        <v>26753264.614500344</v>
      </c>
      <c r="AC41" s="826"/>
      <c r="AF41" s="734"/>
    </row>
    <row r="42" spans="1:32" s="728" customFormat="1" ht="11.1" customHeight="1">
      <c r="A42" s="856" t="s">
        <v>473</v>
      </c>
      <c r="B42" s="758" t="s">
        <v>618</v>
      </c>
      <c r="C42" s="758"/>
      <c r="D42" s="759">
        <v>40000</v>
      </c>
      <c r="E42" s="857" t="s">
        <v>487</v>
      </c>
      <c r="F42" s="810">
        <v>1</v>
      </c>
      <c r="G42" s="858">
        <v>40000</v>
      </c>
      <c r="H42" s="859" t="s">
        <v>542</v>
      </c>
      <c r="I42" s="709" t="s">
        <v>561</v>
      </c>
      <c r="J42" s="860"/>
      <c r="K42" s="861"/>
      <c r="L42" s="711"/>
      <c r="M42" s="719">
        <v>55</v>
      </c>
      <c r="N42" s="793">
        <v>76467.044999999998</v>
      </c>
      <c r="O42" s="862"/>
      <c r="P42" s="818"/>
      <c r="Q42" s="712"/>
      <c r="R42" s="731"/>
      <c r="S42" s="711" t="s">
        <v>619</v>
      </c>
      <c r="T42" s="711" t="s">
        <v>487</v>
      </c>
      <c r="U42" s="712">
        <v>2</v>
      </c>
      <c r="V42" s="724">
        <v>950</v>
      </c>
      <c r="W42" s="863" t="s">
        <v>1396</v>
      </c>
      <c r="X42" s="864"/>
      <c r="Y42" s="865">
        <v>119691</v>
      </c>
      <c r="Z42" s="866"/>
      <c r="AA42" s="866" t="s">
        <v>538</v>
      </c>
      <c r="AB42" s="867">
        <v>56339313.614500344</v>
      </c>
      <c r="AC42" s="826"/>
      <c r="AF42" s="734"/>
    </row>
    <row r="43" spans="1:32" s="728" customFormat="1" ht="11.1" customHeight="1">
      <c r="A43" s="708"/>
      <c r="B43" s="731" t="s">
        <v>185</v>
      </c>
      <c r="C43" s="731"/>
      <c r="D43" s="723"/>
      <c r="E43" s="711"/>
      <c r="F43" s="712">
        <v>4</v>
      </c>
      <c r="G43" s="723">
        <v>15086</v>
      </c>
      <c r="H43" s="859" t="s">
        <v>547</v>
      </c>
      <c r="I43" s="868" t="s">
        <v>191</v>
      </c>
      <c r="J43" s="716"/>
      <c r="K43" s="717"/>
      <c r="L43" s="711"/>
      <c r="M43" s="719">
        <v>1</v>
      </c>
      <c r="N43" s="793">
        <v>3000</v>
      </c>
      <c r="O43" s="862"/>
      <c r="P43" s="818"/>
      <c r="Q43" s="712" t="s">
        <v>620</v>
      </c>
      <c r="R43" s="731"/>
      <c r="S43" s="711" t="s">
        <v>621</v>
      </c>
      <c r="T43" s="711" t="s">
        <v>487</v>
      </c>
      <c r="U43" s="712">
        <v>4</v>
      </c>
      <c r="V43" s="724">
        <v>390</v>
      </c>
      <c r="W43" s="869" t="s">
        <v>1397</v>
      </c>
      <c r="X43" s="870"/>
      <c r="Y43" s="871">
        <v>120469</v>
      </c>
      <c r="Z43" s="704"/>
      <c r="AA43" s="704" t="s">
        <v>581</v>
      </c>
      <c r="AB43" s="872">
        <v>139078893.35950035</v>
      </c>
      <c r="AF43" s="734"/>
    </row>
    <row r="44" spans="1:32" s="728" customFormat="1" ht="11.1" customHeight="1">
      <c r="A44" s="708" t="s">
        <v>622</v>
      </c>
      <c r="B44" s="731" t="s">
        <v>561</v>
      </c>
      <c r="C44" s="731"/>
      <c r="D44" s="723"/>
      <c r="E44" s="711"/>
      <c r="F44" s="712">
        <v>21</v>
      </c>
      <c r="G44" s="723">
        <v>20753</v>
      </c>
      <c r="H44" s="859" t="s">
        <v>551</v>
      </c>
      <c r="I44" s="706" t="s">
        <v>118</v>
      </c>
      <c r="J44" s="716"/>
      <c r="K44" s="717"/>
      <c r="L44" s="711"/>
      <c r="M44" s="719">
        <v>8</v>
      </c>
      <c r="N44" s="793">
        <v>82780</v>
      </c>
      <c r="O44" s="873"/>
      <c r="P44" s="818"/>
      <c r="Q44" s="712" t="s">
        <v>623</v>
      </c>
      <c r="R44" s="731"/>
      <c r="S44" s="711" t="s">
        <v>624</v>
      </c>
      <c r="T44" s="711" t="s">
        <v>487</v>
      </c>
      <c r="U44" s="712">
        <v>7</v>
      </c>
      <c r="V44" s="724">
        <v>2900</v>
      </c>
      <c r="W44" s="2961" t="s">
        <v>625</v>
      </c>
      <c r="X44" s="2962"/>
      <c r="Y44" s="2962"/>
      <c r="Z44" s="2962"/>
      <c r="AA44" s="2962"/>
      <c r="AB44" s="2963"/>
      <c r="AF44" s="734"/>
    </row>
    <row r="45" spans="1:32" s="728" customFormat="1" ht="11.1" customHeight="1">
      <c r="A45" s="769" t="s">
        <v>626</v>
      </c>
      <c r="B45" s="723" t="s">
        <v>191</v>
      </c>
      <c r="C45" s="731"/>
      <c r="D45" s="723"/>
      <c r="E45" s="711"/>
      <c r="F45" s="712">
        <v>4</v>
      </c>
      <c r="G45" s="723">
        <v>32800</v>
      </c>
      <c r="H45" s="874"/>
      <c r="I45" s="706"/>
      <c r="J45" s="875"/>
      <c r="K45" s="876"/>
      <c r="L45" s="711"/>
      <c r="M45" s="719"/>
      <c r="N45" s="793"/>
      <c r="O45" s="723"/>
      <c r="P45" s="818"/>
      <c r="Q45" s="712" t="s">
        <v>627</v>
      </c>
      <c r="R45" s="731"/>
      <c r="S45" s="711" t="s">
        <v>628</v>
      </c>
      <c r="T45" s="711" t="s">
        <v>487</v>
      </c>
      <c r="U45" s="712">
        <v>3</v>
      </c>
      <c r="V45" s="724">
        <v>160</v>
      </c>
      <c r="W45" s="877" t="s">
        <v>629</v>
      </c>
      <c r="X45" s="878"/>
      <c r="Y45" s="878"/>
      <c r="Z45" s="878"/>
      <c r="AA45" s="878"/>
      <c r="AB45" s="879"/>
    </row>
    <row r="46" spans="1:32" s="728" customFormat="1" ht="11.1" customHeight="1">
      <c r="A46" s="769" t="s">
        <v>630</v>
      </c>
      <c r="B46" s="763" t="s">
        <v>118</v>
      </c>
      <c r="C46" s="731"/>
      <c r="D46" s="723"/>
      <c r="E46" s="711"/>
      <c r="F46" s="712">
        <v>4</v>
      </c>
      <c r="G46" s="723">
        <v>50440</v>
      </c>
      <c r="H46" s="2964" t="s">
        <v>558</v>
      </c>
      <c r="I46" s="2965"/>
      <c r="J46" s="781"/>
      <c r="K46" s="782">
        <v>96</v>
      </c>
      <c r="L46" s="783"/>
      <c r="M46" s="784" t="s">
        <v>538</v>
      </c>
      <c r="N46" s="804">
        <v>9574147.0449999999</v>
      </c>
      <c r="O46" s="723"/>
      <c r="P46" s="818"/>
      <c r="Q46" s="712" t="s">
        <v>631</v>
      </c>
      <c r="R46" s="731"/>
      <c r="S46" s="723">
        <v>100</v>
      </c>
      <c r="T46" s="711" t="s">
        <v>487</v>
      </c>
      <c r="U46" s="712">
        <v>3</v>
      </c>
      <c r="V46" s="724">
        <v>300</v>
      </c>
      <c r="W46" s="877" t="s">
        <v>632</v>
      </c>
      <c r="X46" s="878"/>
      <c r="Y46" s="878"/>
      <c r="Z46" s="878"/>
      <c r="AA46" s="878"/>
      <c r="AB46" s="879"/>
    </row>
    <row r="47" spans="1:32" s="728" customFormat="1" ht="11.1" customHeight="1">
      <c r="A47" s="769"/>
      <c r="B47" s="763" t="s">
        <v>633</v>
      </c>
      <c r="C47" s="731"/>
      <c r="D47" s="723">
        <v>75000</v>
      </c>
      <c r="E47" s="711" t="s">
        <v>487</v>
      </c>
      <c r="F47" s="712">
        <v>2</v>
      </c>
      <c r="G47" s="723">
        <v>150000</v>
      </c>
      <c r="H47" s="2958" t="s">
        <v>485</v>
      </c>
      <c r="I47" s="2956"/>
      <c r="J47" s="2956"/>
      <c r="K47" s="2956"/>
      <c r="L47" s="2956"/>
      <c r="M47" s="2956"/>
      <c r="N47" s="880">
        <v>0.21593483744777398</v>
      </c>
      <c r="O47" s="717"/>
      <c r="P47" s="818"/>
      <c r="Q47" s="824" t="s">
        <v>634</v>
      </c>
      <c r="R47" s="731"/>
      <c r="S47" s="711" t="s">
        <v>635</v>
      </c>
      <c r="T47" s="711" t="s">
        <v>487</v>
      </c>
      <c r="U47" s="712">
        <v>3</v>
      </c>
      <c r="V47" s="724">
        <v>700</v>
      </c>
      <c r="W47" s="877" t="s">
        <v>636</v>
      </c>
      <c r="X47" s="878"/>
      <c r="Y47" s="878"/>
      <c r="Z47" s="878"/>
      <c r="AA47" s="878"/>
      <c r="AB47" s="879"/>
    </row>
    <row r="48" spans="1:32" s="728" customFormat="1" ht="11.1" customHeight="1">
      <c r="A48" s="806"/>
      <c r="B48" s="881" t="s">
        <v>637</v>
      </c>
      <c r="C48" s="731"/>
      <c r="D48" s="723">
        <v>40000</v>
      </c>
      <c r="E48" s="711" t="s">
        <v>487</v>
      </c>
      <c r="F48" s="712">
        <v>1</v>
      </c>
      <c r="G48" s="723">
        <v>40000</v>
      </c>
      <c r="H48" s="882"/>
      <c r="I48" s="719" t="s">
        <v>638</v>
      </c>
      <c r="J48" s="731"/>
      <c r="K48" s="723">
        <v>650000</v>
      </c>
      <c r="L48" s="723" t="s">
        <v>487</v>
      </c>
      <c r="M48" s="712">
        <v>1</v>
      </c>
      <c r="N48" s="724">
        <v>2550000</v>
      </c>
      <c r="O48" s="717"/>
      <c r="P48" s="729" t="s">
        <v>530</v>
      </c>
      <c r="Q48" s="824" t="s">
        <v>639</v>
      </c>
      <c r="R48" s="731"/>
      <c r="S48" s="723">
        <v>150</v>
      </c>
      <c r="T48" s="711" t="s">
        <v>487</v>
      </c>
      <c r="U48" s="712">
        <v>3</v>
      </c>
      <c r="V48" s="724">
        <v>450</v>
      </c>
      <c r="W48" s="877" t="s">
        <v>640</v>
      </c>
      <c r="X48" s="878"/>
      <c r="Y48" s="878"/>
      <c r="Z48" s="878"/>
      <c r="AA48" s="878"/>
      <c r="AB48" s="879"/>
    </row>
    <row r="49" spans="1:29" s="714" customFormat="1" ht="11.1" customHeight="1">
      <c r="A49" s="765" t="s">
        <v>495</v>
      </c>
      <c r="B49" s="738" t="s">
        <v>429</v>
      </c>
      <c r="C49" s="738"/>
      <c r="D49" s="739"/>
      <c r="E49" s="740"/>
      <c r="F49" s="741">
        <v>1</v>
      </c>
      <c r="G49" s="813">
        <v>10000</v>
      </c>
      <c r="H49" s="743" t="s">
        <v>641</v>
      </c>
      <c r="I49" s="712"/>
      <c r="J49" s="731"/>
      <c r="K49" s="723">
        <v>950000</v>
      </c>
      <c r="L49" s="723" t="s">
        <v>487</v>
      </c>
      <c r="M49" s="712">
        <v>2</v>
      </c>
      <c r="N49" s="724"/>
      <c r="O49" s="717"/>
      <c r="P49" s="729"/>
      <c r="Q49" s="824" t="s">
        <v>642</v>
      </c>
      <c r="R49" s="731"/>
      <c r="S49" s="723">
        <v>80</v>
      </c>
      <c r="T49" s="711" t="s">
        <v>487</v>
      </c>
      <c r="U49" s="712">
        <v>3</v>
      </c>
      <c r="V49" s="724">
        <v>240</v>
      </c>
      <c r="W49" s="877" t="s">
        <v>643</v>
      </c>
      <c r="X49" s="796"/>
      <c r="Y49" s="796"/>
      <c r="Z49" s="796"/>
      <c r="AA49" s="796"/>
      <c r="AB49" s="798"/>
    </row>
    <row r="50" spans="1:29" s="714" customFormat="1" ht="11.1" customHeight="1">
      <c r="A50" s="883" t="s">
        <v>328</v>
      </c>
      <c r="B50" s="773"/>
      <c r="C50" s="773"/>
      <c r="D50" s="753"/>
      <c r="E50" s="774"/>
      <c r="F50" s="775"/>
      <c r="G50" s="807"/>
      <c r="H50" s="743"/>
      <c r="I50" s="712" t="s">
        <v>644</v>
      </c>
      <c r="J50" s="731"/>
      <c r="K50" s="723">
        <v>1000000</v>
      </c>
      <c r="L50" s="723" t="s">
        <v>487</v>
      </c>
      <c r="M50" s="712">
        <v>2</v>
      </c>
      <c r="N50" s="724">
        <v>4800000</v>
      </c>
      <c r="O50" s="717"/>
      <c r="P50" s="729"/>
      <c r="Q50" s="824" t="s">
        <v>645</v>
      </c>
      <c r="R50" s="731"/>
      <c r="S50" s="711" t="s">
        <v>646</v>
      </c>
      <c r="T50" s="711" t="s">
        <v>487</v>
      </c>
      <c r="U50" s="712">
        <v>8</v>
      </c>
      <c r="V50" s="724">
        <v>15000</v>
      </c>
      <c r="W50" s="877" t="s">
        <v>647</v>
      </c>
      <c r="X50" s="796"/>
      <c r="Y50" s="796"/>
      <c r="Z50" s="796"/>
      <c r="AA50" s="796"/>
      <c r="AB50" s="798"/>
    </row>
    <row r="51" spans="1:29" s="728" customFormat="1" ht="11.1" customHeight="1">
      <c r="A51" s="780" t="s">
        <v>558</v>
      </c>
      <c r="B51" s="800"/>
      <c r="C51" s="781"/>
      <c r="D51" s="782">
        <v>76</v>
      </c>
      <c r="E51" s="783"/>
      <c r="F51" s="784" t="s">
        <v>538</v>
      </c>
      <c r="G51" s="781">
        <v>10775105</v>
      </c>
      <c r="H51" s="743" t="s">
        <v>384</v>
      </c>
      <c r="I51" s="712"/>
      <c r="J51" s="731"/>
      <c r="K51" s="723">
        <v>1400000</v>
      </c>
      <c r="L51" s="723" t="s">
        <v>487</v>
      </c>
      <c r="M51" s="712">
        <v>2</v>
      </c>
      <c r="N51" s="724"/>
      <c r="O51" s="884"/>
      <c r="P51" s="885"/>
      <c r="Q51" s="824" t="s">
        <v>648</v>
      </c>
      <c r="R51" s="731"/>
      <c r="S51" s="711">
        <v>150</v>
      </c>
      <c r="T51" s="711" t="s">
        <v>487</v>
      </c>
      <c r="U51" s="712">
        <v>3</v>
      </c>
      <c r="V51" s="724">
        <v>450</v>
      </c>
      <c r="W51" s="886" t="s">
        <v>649</v>
      </c>
      <c r="AB51" s="798"/>
      <c r="AC51" s="887"/>
    </row>
    <row r="52" spans="1:29" s="728" customFormat="1" ht="11.1" customHeight="1">
      <c r="A52" s="2955" t="s">
        <v>650</v>
      </c>
      <c r="B52" s="2956"/>
      <c r="C52" s="2956"/>
      <c r="D52" s="2956"/>
      <c r="E52" s="2956"/>
      <c r="F52" s="2956"/>
      <c r="G52" s="692">
        <v>8.2708373874289545E-2</v>
      </c>
      <c r="H52" s="743"/>
      <c r="I52" s="712" t="s">
        <v>651</v>
      </c>
      <c r="J52" s="731"/>
      <c r="K52" s="723">
        <v>700000</v>
      </c>
      <c r="L52" s="723" t="s">
        <v>487</v>
      </c>
      <c r="M52" s="712">
        <v>3</v>
      </c>
      <c r="N52" s="724">
        <v>2100000</v>
      </c>
      <c r="O52" s="862"/>
      <c r="P52" s="885"/>
      <c r="Q52" s="824" t="s">
        <v>652</v>
      </c>
      <c r="R52" s="723"/>
      <c r="S52" s="723">
        <v>80</v>
      </c>
      <c r="T52" s="711" t="s">
        <v>487</v>
      </c>
      <c r="U52" s="712">
        <v>3</v>
      </c>
      <c r="V52" s="724">
        <v>240</v>
      </c>
      <c r="W52" s="886" t="s">
        <v>653</v>
      </c>
      <c r="AB52" s="798"/>
    </row>
    <row r="53" spans="1:29" s="728" customFormat="1" ht="11.1" customHeight="1">
      <c r="A53" s="767" t="s">
        <v>495</v>
      </c>
      <c r="B53" s="730" t="s">
        <v>654</v>
      </c>
      <c r="C53" s="731"/>
      <c r="D53" s="723">
        <v>500000</v>
      </c>
      <c r="E53" s="711" t="s">
        <v>487</v>
      </c>
      <c r="F53" s="712">
        <v>8</v>
      </c>
      <c r="G53" s="888">
        <v>4000000</v>
      </c>
      <c r="H53" s="743" t="s">
        <v>504</v>
      </c>
      <c r="I53" s="712"/>
      <c r="J53" s="731"/>
      <c r="K53" s="723"/>
      <c r="L53" s="723"/>
      <c r="M53" s="712"/>
      <c r="N53" s="724"/>
      <c r="O53" s="727"/>
      <c r="P53" s="729"/>
      <c r="Q53" s="824" t="s">
        <v>655</v>
      </c>
      <c r="R53" s="706"/>
      <c r="S53" s="889" t="s">
        <v>656</v>
      </c>
      <c r="T53" s="711" t="s">
        <v>487</v>
      </c>
      <c r="U53" s="712">
        <v>4</v>
      </c>
      <c r="V53" s="724">
        <v>1600</v>
      </c>
      <c r="W53" s="886" t="s">
        <v>657</v>
      </c>
      <c r="AB53" s="798"/>
    </row>
    <row r="54" spans="1:29" s="728" customFormat="1" ht="11.1" customHeight="1">
      <c r="A54" s="767"/>
      <c r="B54" s="730"/>
      <c r="C54" s="731"/>
      <c r="D54" s="723">
        <v>1050000</v>
      </c>
      <c r="E54" s="711" t="s">
        <v>487</v>
      </c>
      <c r="F54" s="712">
        <v>2</v>
      </c>
      <c r="G54" s="841">
        <v>2100000</v>
      </c>
      <c r="H54" s="743"/>
      <c r="I54" s="712" t="s">
        <v>658</v>
      </c>
      <c r="J54" s="731"/>
      <c r="K54" s="723">
        <v>1000000</v>
      </c>
      <c r="L54" s="723" t="s">
        <v>487</v>
      </c>
      <c r="M54" s="712">
        <v>2</v>
      </c>
      <c r="N54" s="724">
        <v>2000000</v>
      </c>
      <c r="O54" s="727"/>
      <c r="P54" s="729" t="s">
        <v>461</v>
      </c>
      <c r="Q54" s="824" t="s">
        <v>659</v>
      </c>
      <c r="R54" s="731"/>
      <c r="S54" s="723">
        <v>80</v>
      </c>
      <c r="T54" s="711" t="s">
        <v>487</v>
      </c>
      <c r="U54" s="712">
        <v>3</v>
      </c>
      <c r="V54" s="713">
        <v>240</v>
      </c>
      <c r="W54" s="886" t="s">
        <v>660</v>
      </c>
      <c r="AB54" s="798"/>
    </row>
    <row r="55" spans="1:29" s="728" customFormat="1" ht="11.1" customHeight="1">
      <c r="A55" s="883" t="s">
        <v>504</v>
      </c>
      <c r="B55" s="772" t="s">
        <v>661</v>
      </c>
      <c r="C55" s="773"/>
      <c r="D55" s="753">
        <v>350000</v>
      </c>
      <c r="E55" s="774" t="s">
        <v>487</v>
      </c>
      <c r="F55" s="775">
        <v>4</v>
      </c>
      <c r="G55" s="753">
        <v>1400000</v>
      </c>
      <c r="H55" s="743"/>
      <c r="I55" s="712" t="s">
        <v>662</v>
      </c>
      <c r="J55" s="731"/>
      <c r="K55" s="723">
        <v>950000</v>
      </c>
      <c r="L55" s="723" t="s">
        <v>487</v>
      </c>
      <c r="M55" s="712">
        <v>2</v>
      </c>
      <c r="N55" s="724">
        <v>5900000</v>
      </c>
      <c r="O55" s="727"/>
      <c r="P55" s="729"/>
      <c r="Q55" s="824" t="s">
        <v>663</v>
      </c>
      <c r="R55" s="731"/>
      <c r="S55" s="711" t="s">
        <v>664</v>
      </c>
      <c r="T55" s="711" t="s">
        <v>487</v>
      </c>
      <c r="U55" s="712">
        <v>3</v>
      </c>
      <c r="V55" s="713">
        <v>160</v>
      </c>
      <c r="W55" s="886" t="s">
        <v>665</v>
      </c>
      <c r="AB55" s="798"/>
    </row>
    <row r="56" spans="1:29" s="728" customFormat="1" ht="11.1" customHeight="1">
      <c r="A56" s="767"/>
      <c r="B56" s="730" t="s">
        <v>661</v>
      </c>
      <c r="C56" s="731" t="s">
        <v>511</v>
      </c>
      <c r="D56" s="723">
        <v>286300</v>
      </c>
      <c r="E56" s="711" t="s">
        <v>487</v>
      </c>
      <c r="F56" s="712">
        <v>2</v>
      </c>
      <c r="G56" s="723">
        <v>868500</v>
      </c>
      <c r="H56" s="764"/>
      <c r="I56" s="712"/>
      <c r="J56" s="731"/>
      <c r="K56" s="723">
        <v>1000000</v>
      </c>
      <c r="L56" s="723" t="s">
        <v>487</v>
      </c>
      <c r="M56" s="712">
        <v>4</v>
      </c>
      <c r="N56" s="724"/>
      <c r="O56" s="727"/>
      <c r="P56" s="885"/>
      <c r="Q56" s="824" t="s">
        <v>666</v>
      </c>
      <c r="R56" s="706"/>
      <c r="S56" s="711" t="s">
        <v>667</v>
      </c>
      <c r="T56" s="711" t="s">
        <v>487</v>
      </c>
      <c r="U56" s="712">
        <v>3</v>
      </c>
      <c r="V56" s="724">
        <v>600</v>
      </c>
      <c r="W56" s="886" t="s">
        <v>668</v>
      </c>
      <c r="AB56" s="798"/>
    </row>
    <row r="57" spans="1:29" s="728" customFormat="1" ht="11.1" customHeight="1">
      <c r="A57" s="767" t="s">
        <v>523</v>
      </c>
      <c r="B57" s="730"/>
      <c r="C57" s="731" t="s">
        <v>516</v>
      </c>
      <c r="D57" s="723">
        <v>295900</v>
      </c>
      <c r="E57" s="711" t="s">
        <v>487</v>
      </c>
      <c r="F57" s="712">
        <v>1</v>
      </c>
      <c r="G57" s="723"/>
      <c r="H57" s="764"/>
      <c r="I57" s="712" t="s">
        <v>669</v>
      </c>
      <c r="J57" s="731"/>
      <c r="K57" s="723">
        <v>950000</v>
      </c>
      <c r="L57" s="723" t="s">
        <v>487</v>
      </c>
      <c r="M57" s="712">
        <v>2</v>
      </c>
      <c r="N57" s="724">
        <v>5900000</v>
      </c>
      <c r="O57" s="727"/>
      <c r="P57" s="729"/>
      <c r="Q57" s="824" t="s">
        <v>670</v>
      </c>
      <c r="R57" s="701"/>
      <c r="S57" s="723">
        <v>800</v>
      </c>
      <c r="T57" s="711" t="s">
        <v>487</v>
      </c>
      <c r="U57" s="712">
        <v>3</v>
      </c>
      <c r="V57" s="724">
        <v>2400</v>
      </c>
      <c r="W57" s="886" t="s">
        <v>671</v>
      </c>
      <c r="AB57" s="798"/>
    </row>
    <row r="58" spans="1:29" s="728" customFormat="1" ht="11.1" customHeight="1">
      <c r="A58" s="767"/>
      <c r="B58" s="730" t="s">
        <v>672</v>
      </c>
      <c r="C58" s="731" t="s">
        <v>511</v>
      </c>
      <c r="D58" s="723">
        <v>150000</v>
      </c>
      <c r="E58" s="711" t="s">
        <v>487</v>
      </c>
      <c r="F58" s="712">
        <v>8</v>
      </c>
      <c r="G58" s="817">
        <v>1800000</v>
      </c>
      <c r="H58" s="764"/>
      <c r="I58" s="712"/>
      <c r="J58" s="731"/>
      <c r="K58" s="723">
        <v>1000000</v>
      </c>
      <c r="L58" s="723" t="s">
        <v>487</v>
      </c>
      <c r="M58" s="712">
        <v>4</v>
      </c>
      <c r="N58" s="724"/>
      <c r="O58" s="706"/>
      <c r="P58" s="729"/>
      <c r="Q58" s="824" t="s">
        <v>673</v>
      </c>
      <c r="R58" s="701"/>
      <c r="S58" s="723">
        <v>100</v>
      </c>
      <c r="T58" s="711" t="s">
        <v>487</v>
      </c>
      <c r="U58" s="712">
        <v>3</v>
      </c>
      <c r="V58" s="724">
        <v>300</v>
      </c>
      <c r="W58" s="886" t="s">
        <v>674</v>
      </c>
      <c r="AB58" s="798"/>
    </row>
    <row r="59" spans="1:29" s="728" customFormat="1" ht="11.1" customHeight="1">
      <c r="A59" s="890"/>
      <c r="B59" s="730"/>
      <c r="C59" s="731" t="s">
        <v>516</v>
      </c>
      <c r="D59" s="723">
        <v>75000</v>
      </c>
      <c r="E59" s="711" t="s">
        <v>487</v>
      </c>
      <c r="F59" s="712">
        <v>8</v>
      </c>
      <c r="G59" s="817"/>
      <c r="H59" s="764"/>
      <c r="I59" s="712" t="s">
        <v>675</v>
      </c>
      <c r="J59" s="731"/>
      <c r="K59" s="723">
        <v>1400000</v>
      </c>
      <c r="L59" s="723" t="s">
        <v>676</v>
      </c>
      <c r="M59" s="712">
        <v>1</v>
      </c>
      <c r="N59" s="724">
        <v>1400000</v>
      </c>
      <c r="O59" s="706"/>
      <c r="P59" s="729"/>
      <c r="Q59" s="735" t="s">
        <v>677</v>
      </c>
      <c r="R59" s="731"/>
      <c r="S59" s="889">
        <v>100</v>
      </c>
      <c r="T59" s="711" t="s">
        <v>487</v>
      </c>
      <c r="U59" s="712">
        <v>3</v>
      </c>
      <c r="V59" s="724">
        <v>300</v>
      </c>
      <c r="W59" s="886"/>
      <c r="AB59" s="798"/>
    </row>
    <row r="60" spans="1:29" s="728" customFormat="1" ht="11.1" customHeight="1">
      <c r="A60" s="767" t="s">
        <v>532</v>
      </c>
      <c r="B60" s="730" t="s">
        <v>678</v>
      </c>
      <c r="C60" s="731" t="s">
        <v>511</v>
      </c>
      <c r="D60" s="723">
        <v>233300</v>
      </c>
      <c r="E60" s="711" t="s">
        <v>487</v>
      </c>
      <c r="F60" s="712">
        <v>2</v>
      </c>
      <c r="G60" s="723">
        <v>718400</v>
      </c>
      <c r="H60" s="764"/>
      <c r="I60" s="712"/>
      <c r="J60" s="731"/>
      <c r="K60" s="723"/>
      <c r="L60" s="723"/>
      <c r="M60" s="712"/>
      <c r="N60" s="724"/>
      <c r="O60" s="727"/>
      <c r="P60" s="895"/>
      <c r="Q60" s="824" t="s">
        <v>680</v>
      </c>
      <c r="R60" s="706"/>
      <c r="S60" s="711" t="s">
        <v>664</v>
      </c>
      <c r="T60" s="711" t="s">
        <v>487</v>
      </c>
      <c r="U60" s="712">
        <v>3</v>
      </c>
      <c r="V60" s="724">
        <v>160</v>
      </c>
      <c r="W60" s="886"/>
      <c r="AB60" s="798"/>
    </row>
    <row r="61" spans="1:29" s="728" customFormat="1" ht="11.1" customHeight="1">
      <c r="A61" s="896"/>
      <c r="B61" s="772"/>
      <c r="C61" s="773" t="s">
        <v>516</v>
      </c>
      <c r="D61" s="753">
        <v>251800</v>
      </c>
      <c r="E61" s="774" t="s">
        <v>487</v>
      </c>
      <c r="F61" s="775">
        <v>1</v>
      </c>
      <c r="G61" s="753"/>
      <c r="H61" s="771"/>
      <c r="I61" s="891" t="s">
        <v>679</v>
      </c>
      <c r="J61" s="892"/>
      <c r="K61" s="893">
        <v>25</v>
      </c>
      <c r="L61" s="893"/>
      <c r="M61" s="810" t="s">
        <v>538</v>
      </c>
      <c r="N61" s="894">
        <v>24650000</v>
      </c>
      <c r="O61" s="727"/>
      <c r="P61" s="900"/>
      <c r="Q61" s="735" t="s">
        <v>682</v>
      </c>
      <c r="R61" s="701"/>
      <c r="S61" s="718">
        <v>80</v>
      </c>
      <c r="T61" s="711" t="s">
        <v>487</v>
      </c>
      <c r="U61" s="719">
        <v>3</v>
      </c>
      <c r="V61" s="793">
        <v>240</v>
      </c>
      <c r="W61" s="886"/>
      <c r="AB61" s="798"/>
    </row>
    <row r="62" spans="1:29" s="728" customFormat="1" ht="11.1" customHeight="1">
      <c r="A62" s="901"/>
      <c r="B62" s="737" t="s">
        <v>683</v>
      </c>
      <c r="C62" s="738"/>
      <c r="D62" s="739">
        <v>346330</v>
      </c>
      <c r="E62" s="740" t="s">
        <v>487</v>
      </c>
      <c r="F62" s="741">
        <v>1</v>
      </c>
      <c r="G62" s="813">
        <v>346330</v>
      </c>
      <c r="H62" s="897"/>
      <c r="I62" s="723" t="s">
        <v>681</v>
      </c>
      <c r="J62" s="898"/>
      <c r="K62" s="739">
        <v>300000</v>
      </c>
      <c r="L62" s="747" t="s">
        <v>487</v>
      </c>
      <c r="M62" s="741">
        <v>2</v>
      </c>
      <c r="N62" s="899">
        <v>600000</v>
      </c>
      <c r="O62" s="727"/>
      <c r="P62" s="895"/>
      <c r="Q62" s="735" t="s">
        <v>685</v>
      </c>
      <c r="R62" s="701"/>
      <c r="S62" s="718" t="s">
        <v>686</v>
      </c>
      <c r="T62" s="711" t="s">
        <v>487</v>
      </c>
      <c r="U62" s="719">
        <v>6</v>
      </c>
      <c r="V62" s="793">
        <v>1950</v>
      </c>
      <c r="W62" s="886"/>
      <c r="AB62" s="798"/>
    </row>
    <row r="63" spans="1:29" s="714" customFormat="1" ht="11.1" customHeight="1">
      <c r="A63" s="708"/>
      <c r="B63" s="730"/>
      <c r="C63" s="731"/>
      <c r="D63" s="723"/>
      <c r="E63" s="711"/>
      <c r="F63" s="712"/>
      <c r="G63" s="817"/>
      <c r="H63" s="859"/>
      <c r="I63" s="723" t="s">
        <v>684</v>
      </c>
      <c r="J63" s="868"/>
      <c r="K63" s="723">
        <v>250000</v>
      </c>
      <c r="L63" s="718" t="s">
        <v>487</v>
      </c>
      <c r="M63" s="712">
        <v>4</v>
      </c>
      <c r="N63" s="899">
        <v>1000000</v>
      </c>
      <c r="O63" s="727"/>
      <c r="P63" s="895"/>
      <c r="Q63" s="735" t="s">
        <v>689</v>
      </c>
      <c r="R63" s="795"/>
      <c r="S63" s="718">
        <v>250</v>
      </c>
      <c r="T63" s="711" t="s">
        <v>487</v>
      </c>
      <c r="U63" s="719">
        <v>3</v>
      </c>
      <c r="V63" s="793">
        <v>750</v>
      </c>
      <c r="W63" s="886"/>
      <c r="X63" s="728"/>
      <c r="Y63" s="728"/>
      <c r="Z63" s="728"/>
      <c r="AA63" s="728"/>
      <c r="AB63" s="798"/>
    </row>
    <row r="64" spans="1:29" s="714" customFormat="1" ht="11.1" customHeight="1">
      <c r="A64" s="708" t="s">
        <v>622</v>
      </c>
      <c r="B64" s="730" t="s">
        <v>690</v>
      </c>
      <c r="C64" s="731"/>
      <c r="D64" s="723"/>
      <c r="E64" s="711"/>
      <c r="F64" s="712">
        <v>2</v>
      </c>
      <c r="G64" s="817">
        <v>7200</v>
      </c>
      <c r="H64" s="743" t="s">
        <v>687</v>
      </c>
      <c r="I64" s="723" t="s">
        <v>688</v>
      </c>
      <c r="J64" s="731"/>
      <c r="K64" s="723">
        <v>300000</v>
      </c>
      <c r="L64" s="718" t="s">
        <v>487</v>
      </c>
      <c r="M64" s="712">
        <v>2</v>
      </c>
      <c r="N64" s="899">
        <v>600000</v>
      </c>
      <c r="O64" s="727"/>
      <c r="P64" s="900"/>
      <c r="Q64" s="735" t="s">
        <v>692</v>
      </c>
      <c r="R64" s="903"/>
      <c r="S64" s="718">
        <v>80</v>
      </c>
      <c r="T64" s="711" t="s">
        <v>487</v>
      </c>
      <c r="U64" s="719">
        <v>3</v>
      </c>
      <c r="V64" s="793">
        <v>240</v>
      </c>
      <c r="W64" s="886"/>
      <c r="X64" s="728"/>
      <c r="Y64" s="728"/>
      <c r="Z64" s="728"/>
      <c r="AA64" s="728"/>
      <c r="AB64" s="798"/>
    </row>
    <row r="65" spans="1:34" s="728" customFormat="1" ht="11.1" customHeight="1">
      <c r="A65" s="708" t="s">
        <v>626</v>
      </c>
      <c r="B65" s="904" t="s">
        <v>561</v>
      </c>
      <c r="C65" s="731"/>
      <c r="D65" s="723"/>
      <c r="E65" s="711"/>
      <c r="F65" s="712">
        <v>32</v>
      </c>
      <c r="G65" s="723">
        <v>48099.11</v>
      </c>
      <c r="H65" s="859"/>
      <c r="I65" s="730" t="s">
        <v>691</v>
      </c>
      <c r="J65" s="902"/>
      <c r="K65" s="723">
        <v>300000</v>
      </c>
      <c r="L65" s="718" t="s">
        <v>487</v>
      </c>
      <c r="M65" s="712">
        <v>2</v>
      </c>
      <c r="N65" s="899">
        <v>600000</v>
      </c>
      <c r="O65" s="727"/>
      <c r="P65" s="900"/>
      <c r="Q65" s="709" t="s">
        <v>694</v>
      </c>
      <c r="R65" s="903"/>
      <c r="S65" s="718" t="s">
        <v>664</v>
      </c>
      <c r="T65" s="711" t="s">
        <v>487</v>
      </c>
      <c r="U65" s="719">
        <v>3</v>
      </c>
      <c r="V65" s="793">
        <v>160</v>
      </c>
      <c r="W65" s="886"/>
      <c r="AB65" s="798"/>
    </row>
    <row r="66" spans="1:34" s="714" customFormat="1" ht="11.1" customHeight="1">
      <c r="A66" s="708" t="s">
        <v>630</v>
      </c>
      <c r="B66" s="768" t="s">
        <v>191</v>
      </c>
      <c r="C66" s="731"/>
      <c r="D66" s="723"/>
      <c r="E66" s="711"/>
      <c r="F66" s="712">
        <v>2</v>
      </c>
      <c r="G66" s="841">
        <v>34000</v>
      </c>
      <c r="H66" s="905"/>
      <c r="I66" s="730" t="s">
        <v>693</v>
      </c>
      <c r="J66" s="706"/>
      <c r="K66" s="723">
        <v>350000</v>
      </c>
      <c r="L66" s="718" t="s">
        <v>487</v>
      </c>
      <c r="M66" s="712">
        <v>2</v>
      </c>
      <c r="N66" s="899">
        <v>700000</v>
      </c>
      <c r="O66" s="727"/>
      <c r="P66" s="895"/>
      <c r="Q66" s="735" t="s">
        <v>696</v>
      </c>
      <c r="R66" s="795"/>
      <c r="S66" s="718" t="s">
        <v>697</v>
      </c>
      <c r="T66" s="711" t="s">
        <v>487</v>
      </c>
      <c r="U66" s="712">
        <v>3</v>
      </c>
      <c r="V66" s="724">
        <v>1100</v>
      </c>
      <c r="W66" s="886"/>
      <c r="X66" s="728"/>
      <c r="Y66" s="728"/>
      <c r="Z66" s="728"/>
      <c r="AA66" s="728"/>
      <c r="AB66" s="798"/>
    </row>
    <row r="67" spans="1:34" s="714" customFormat="1" ht="11.1" customHeight="1">
      <c r="A67" s="815"/>
      <c r="B67" s="768" t="s">
        <v>118</v>
      </c>
      <c r="C67" s="731"/>
      <c r="D67" s="723"/>
      <c r="E67" s="711"/>
      <c r="F67" s="712">
        <v>12</v>
      </c>
      <c r="G67" s="841">
        <v>180460</v>
      </c>
      <c r="H67" s="905" t="s">
        <v>505</v>
      </c>
      <c r="I67" s="730" t="s">
        <v>695</v>
      </c>
      <c r="J67" s="868"/>
      <c r="K67" s="723">
        <v>200000</v>
      </c>
      <c r="L67" s="718" t="s">
        <v>487</v>
      </c>
      <c r="M67" s="712">
        <v>2</v>
      </c>
      <c r="N67" s="899">
        <v>400000</v>
      </c>
      <c r="O67" s="727"/>
      <c r="P67" s="900"/>
      <c r="Q67" s="735"/>
      <c r="R67" s="903"/>
      <c r="S67" s="718">
        <v>150</v>
      </c>
      <c r="T67" s="711" t="s">
        <v>487</v>
      </c>
      <c r="U67" s="712">
        <v>1</v>
      </c>
      <c r="V67" s="724">
        <v>150</v>
      </c>
      <c r="W67" s="886"/>
      <c r="X67" s="728"/>
      <c r="Y67" s="728"/>
      <c r="Z67" s="728"/>
      <c r="AA67" s="728"/>
      <c r="AB67" s="798"/>
    </row>
    <row r="68" spans="1:34" s="714" customFormat="1" ht="11.1" customHeight="1">
      <c r="A68" s="815"/>
      <c r="B68" s="766"/>
      <c r="C68" s="731"/>
      <c r="D68" s="723"/>
      <c r="E68" s="711"/>
      <c r="F68" s="712"/>
      <c r="G68" s="841"/>
      <c r="H68" s="905"/>
      <c r="I68" s="730" t="s">
        <v>698</v>
      </c>
      <c r="J68" s="868"/>
      <c r="K68" s="723">
        <v>400000</v>
      </c>
      <c r="L68" s="718" t="s">
        <v>487</v>
      </c>
      <c r="M68" s="712">
        <v>2</v>
      </c>
      <c r="N68" s="899">
        <v>800000</v>
      </c>
      <c r="O68" s="727"/>
      <c r="P68" s="900"/>
      <c r="Q68" s="735" t="s">
        <v>699</v>
      </c>
      <c r="R68" s="903"/>
      <c r="S68" s="718">
        <v>80</v>
      </c>
      <c r="T68" s="711" t="s">
        <v>487</v>
      </c>
      <c r="U68" s="712">
        <v>3</v>
      </c>
      <c r="V68" s="724">
        <v>240</v>
      </c>
      <c r="W68" s="886"/>
      <c r="X68" s="728"/>
      <c r="Y68" s="728"/>
      <c r="Z68" s="728"/>
      <c r="AA68" s="728"/>
      <c r="AB68" s="798"/>
    </row>
    <row r="69" spans="1:34" s="714" customFormat="1" ht="11.1" customHeight="1">
      <c r="A69" s="906"/>
      <c r="B69" s="766"/>
      <c r="C69" s="731"/>
      <c r="D69" s="723"/>
      <c r="E69" s="711"/>
      <c r="F69" s="712"/>
      <c r="G69" s="841"/>
      <c r="H69" s="861"/>
      <c r="I69" s="731"/>
      <c r="J69" s="868"/>
      <c r="K69" s="723"/>
      <c r="L69" s="718"/>
      <c r="M69" s="712"/>
      <c r="N69" s="899"/>
      <c r="O69" s="910"/>
      <c r="P69" s="900"/>
      <c r="Q69" s="735" t="s">
        <v>701</v>
      </c>
      <c r="R69" s="903"/>
      <c r="S69" s="718">
        <v>150</v>
      </c>
      <c r="T69" s="711" t="s">
        <v>487</v>
      </c>
      <c r="U69" s="712">
        <v>3</v>
      </c>
      <c r="V69" s="724">
        <v>450</v>
      </c>
      <c r="W69" s="886"/>
      <c r="X69" s="728"/>
      <c r="Y69" s="728"/>
      <c r="Z69" s="728"/>
      <c r="AA69" s="728"/>
      <c r="AB69" s="798"/>
      <c r="AH69" s="913"/>
    </row>
    <row r="70" spans="1:34" s="714" customFormat="1" ht="10.35" customHeight="1">
      <c r="A70" s="780" t="s">
        <v>558</v>
      </c>
      <c r="B70" s="800"/>
      <c r="C70" s="781"/>
      <c r="D70" s="782">
        <v>85</v>
      </c>
      <c r="E70" s="783"/>
      <c r="F70" s="784" t="s">
        <v>538</v>
      </c>
      <c r="G70" s="914">
        <v>11502989.109999999</v>
      </c>
      <c r="H70" s="703"/>
      <c r="I70" s="907" t="s">
        <v>700</v>
      </c>
      <c r="J70" s="907"/>
      <c r="K70" s="782">
        <v>16</v>
      </c>
      <c r="L70" s="803"/>
      <c r="M70" s="908" t="s">
        <v>538</v>
      </c>
      <c r="N70" s="909">
        <v>4700000</v>
      </c>
      <c r="O70" s="727"/>
      <c r="P70" s="900"/>
      <c r="Q70" s="735"/>
      <c r="R70" s="795"/>
      <c r="S70" s="718"/>
      <c r="T70" s="711"/>
      <c r="U70" s="712"/>
      <c r="V70" s="724"/>
      <c r="W70" s="911"/>
      <c r="X70" s="912"/>
      <c r="Y70" s="728"/>
      <c r="Z70" s="728"/>
      <c r="AA70" s="728"/>
      <c r="AB70" s="2828"/>
      <c r="AH70" s="913"/>
    </row>
    <row r="71" spans="1:34" s="728" customFormat="1" ht="10.35" customHeight="1">
      <c r="A71" s="564"/>
      <c r="B71" s="920"/>
      <c r="C71" s="921"/>
      <c r="D71" s="921"/>
      <c r="E71" s="922"/>
      <c r="F71" s="921"/>
      <c r="G71" s="921"/>
      <c r="H71" s="723"/>
      <c r="I71" s="723"/>
      <c r="J71" s="723"/>
      <c r="K71" s="723"/>
      <c r="L71" s="723"/>
      <c r="M71" s="723"/>
      <c r="N71" s="723"/>
      <c r="O71" s="910"/>
      <c r="P71" s="915"/>
      <c r="Q71" s="694"/>
      <c r="R71" s="915"/>
      <c r="S71" s="916"/>
      <c r="T71" s="698"/>
      <c r="U71" s="917"/>
      <c r="V71" s="917"/>
      <c r="W71" s="714"/>
      <c r="X71" s="918"/>
      <c r="Y71" s="919"/>
      <c r="Z71" s="919"/>
      <c r="AA71" s="919"/>
      <c r="AB71" s="919"/>
      <c r="AH71" s="913"/>
    </row>
    <row r="72" spans="1:34">
      <c r="A72" s="923"/>
      <c r="B72" s="924"/>
      <c r="C72" s="925"/>
      <c r="D72" s="925"/>
      <c r="E72" s="926"/>
      <c r="F72" s="925"/>
      <c r="G72" s="925"/>
      <c r="H72" s="723"/>
      <c r="I72" s="723"/>
      <c r="J72" s="723"/>
      <c r="K72" s="723"/>
      <c r="L72" s="723"/>
      <c r="M72" s="723"/>
      <c r="N72" s="723"/>
      <c r="O72" s="925"/>
      <c r="P72" s="873"/>
      <c r="Q72" s="706"/>
      <c r="R72" s="701"/>
      <c r="S72" s="718"/>
      <c r="T72" s="711"/>
      <c r="U72" s="718"/>
      <c r="V72" s="718"/>
      <c r="W72" s="718"/>
      <c r="X72" s="918"/>
      <c r="Y72" s="918"/>
      <c r="Z72" s="918"/>
      <c r="AA72" s="918"/>
      <c r="AB72" s="918"/>
    </row>
    <row r="73" spans="1:34">
      <c r="H73" s="927"/>
      <c r="I73" s="928"/>
      <c r="J73" s="928"/>
      <c r="K73" s="928"/>
      <c r="L73" s="929"/>
      <c r="M73" s="928"/>
      <c r="N73" s="930"/>
      <c r="O73" s="925"/>
      <c r="P73" s="873"/>
      <c r="Q73" s="735"/>
      <c r="R73" s="903"/>
      <c r="S73" s="718"/>
      <c r="T73" s="711"/>
      <c r="U73" s="718"/>
      <c r="V73" s="718"/>
      <c r="W73" s="718"/>
    </row>
    <row r="74" spans="1:34">
      <c r="H74" s="927"/>
      <c r="I74" s="928"/>
      <c r="J74" s="928"/>
      <c r="K74" s="928"/>
      <c r="L74" s="929"/>
      <c r="M74" s="928"/>
      <c r="N74" s="930"/>
      <c r="O74" s="925"/>
      <c r="P74" s="873"/>
      <c r="Q74" s="735"/>
      <c r="R74" s="903"/>
      <c r="S74" s="718"/>
      <c r="T74" s="718"/>
      <c r="U74" s="718"/>
      <c r="V74" s="718"/>
      <c r="W74" s="718"/>
    </row>
    <row r="75" spans="1:34">
      <c r="H75" s="927"/>
      <c r="I75" s="927"/>
      <c r="J75" s="927"/>
      <c r="K75" s="927"/>
      <c r="L75" s="929"/>
      <c r="M75" s="927"/>
      <c r="N75" s="927"/>
      <c r="O75" s="925"/>
      <c r="P75" s="873"/>
      <c r="Q75" s="735"/>
      <c r="R75" s="903"/>
      <c r="S75" s="718"/>
      <c r="T75" s="718"/>
      <c r="U75" s="718"/>
      <c r="V75" s="718"/>
      <c r="W75" s="718"/>
    </row>
    <row r="76" spans="1:34">
      <c r="H76" s="934"/>
      <c r="I76" s="925"/>
      <c r="J76" s="927"/>
      <c r="K76" s="927"/>
      <c r="L76" s="935"/>
      <c r="M76" s="927"/>
      <c r="N76" s="927"/>
      <c r="O76" s="925"/>
      <c r="P76" s="936"/>
      <c r="Q76" s="706"/>
      <c r="R76" s="903"/>
      <c r="S76" s="718"/>
      <c r="T76" s="718"/>
      <c r="U76" s="718"/>
      <c r="V76" s="718"/>
      <c r="W76" s="718"/>
    </row>
    <row r="77" spans="1:34">
      <c r="H77" s="925"/>
      <c r="I77" s="925"/>
      <c r="J77" s="925"/>
      <c r="K77" s="925"/>
      <c r="L77" s="925"/>
      <c r="M77" s="925"/>
      <c r="N77" s="925"/>
      <c r="O77" s="925"/>
      <c r="P77" s="927"/>
      <c r="Q77" s="937"/>
      <c r="R77" s="928"/>
      <c r="S77" s="928"/>
      <c r="T77" s="935"/>
      <c r="U77" s="928"/>
      <c r="V77" s="928"/>
    </row>
    <row r="78" spans="1:34">
      <c r="H78" s="925"/>
      <c r="I78" s="925"/>
      <c r="J78" s="925"/>
      <c r="K78" s="925"/>
      <c r="L78" s="925"/>
      <c r="M78" s="925"/>
      <c r="N78" s="925"/>
      <c r="O78" s="925"/>
      <c r="P78" s="927"/>
      <c r="Q78" s="938"/>
      <c r="R78" s="928"/>
      <c r="S78" s="939"/>
      <c r="T78" s="935"/>
      <c r="U78" s="928"/>
      <c r="V78" s="928"/>
    </row>
    <row r="79" spans="1:34">
      <c r="H79" s="925"/>
      <c r="I79" s="925"/>
      <c r="J79" s="925"/>
      <c r="K79" s="925"/>
      <c r="L79" s="925"/>
      <c r="M79" s="925"/>
      <c r="N79" s="925"/>
      <c r="O79" s="925"/>
      <c r="P79" s="927"/>
      <c r="Q79" s="938"/>
      <c r="R79" s="927"/>
      <c r="S79" s="939"/>
      <c r="T79" s="935"/>
      <c r="U79" s="927"/>
      <c r="V79" s="927"/>
    </row>
    <row r="80" spans="1:34">
      <c r="H80" s="925"/>
      <c r="I80" s="925"/>
      <c r="J80" s="925"/>
      <c r="K80" s="925"/>
      <c r="L80" s="925"/>
      <c r="M80" s="925"/>
      <c r="N80" s="925"/>
      <c r="O80" s="925"/>
      <c r="P80" s="927"/>
      <c r="Q80" s="938"/>
      <c r="R80" s="927"/>
      <c r="S80" s="939"/>
      <c r="T80" s="935"/>
      <c r="U80" s="927"/>
      <c r="V80" s="927"/>
    </row>
    <row r="81" spans="8:22">
      <c r="H81" s="925"/>
      <c r="I81" s="925"/>
      <c r="J81" s="925"/>
      <c r="K81" s="925"/>
      <c r="L81" s="925"/>
      <c r="M81" s="925"/>
      <c r="N81" s="701"/>
      <c r="O81" s="925"/>
      <c r="P81" s="927"/>
      <c r="Q81" s="938"/>
      <c r="R81" s="927"/>
      <c r="S81" s="939"/>
      <c r="T81" s="935"/>
      <c r="U81" s="927"/>
      <c r="V81" s="927"/>
    </row>
    <row r="82" spans="8:22">
      <c r="H82" s="925"/>
      <c r="I82" s="925"/>
      <c r="J82" s="925"/>
      <c r="K82" s="925"/>
      <c r="L82" s="925"/>
      <c r="M82" s="925"/>
      <c r="N82" s="925"/>
      <c r="O82" s="925"/>
      <c r="P82" s="927"/>
      <c r="Q82" s="938"/>
      <c r="R82" s="927"/>
      <c r="S82" s="939"/>
      <c r="T82" s="935"/>
      <c r="U82" s="927"/>
      <c r="V82" s="927"/>
    </row>
    <row r="83" spans="8:22">
      <c r="H83" s="925"/>
      <c r="I83" s="925"/>
      <c r="J83" s="925"/>
      <c r="K83" s="925"/>
      <c r="L83" s="925"/>
      <c r="M83" s="925"/>
      <c r="N83" s="925"/>
      <c r="P83" s="927"/>
      <c r="Q83" s="940"/>
      <c r="R83" s="927"/>
      <c r="S83" s="939"/>
      <c r="T83" s="935"/>
      <c r="U83" s="927"/>
      <c r="V83" s="927"/>
    </row>
    <row r="84" spans="8:22">
      <c r="H84" s="925"/>
      <c r="I84" s="925"/>
      <c r="J84" s="925"/>
      <c r="K84" s="925"/>
      <c r="L84" s="925"/>
      <c r="M84" s="925"/>
      <c r="N84" s="941"/>
      <c r="Q84" s="940"/>
      <c r="R84" s="927"/>
      <c r="S84" s="939"/>
      <c r="T84" s="935"/>
      <c r="U84" s="927"/>
      <c r="V84" s="927"/>
    </row>
    <row r="85" spans="8:22">
      <c r="H85" s="925"/>
      <c r="I85" s="925"/>
      <c r="J85" s="925"/>
      <c r="K85" s="925"/>
      <c r="L85" s="925"/>
      <c r="M85" s="925"/>
      <c r="N85" s="925"/>
      <c r="Q85" s="940"/>
      <c r="R85" s="927"/>
      <c r="S85" s="939"/>
      <c r="T85" s="935"/>
      <c r="U85" s="927"/>
      <c r="V85" s="927"/>
    </row>
    <row r="86" spans="8:22">
      <c r="H86" s="925"/>
      <c r="I86" s="925"/>
      <c r="J86" s="925"/>
      <c r="K86" s="925"/>
      <c r="L86" s="925"/>
      <c r="M86" s="925"/>
      <c r="N86" s="925"/>
      <c r="Q86" s="940"/>
      <c r="R86" s="927"/>
      <c r="S86" s="939"/>
      <c r="T86" s="935"/>
      <c r="U86" s="927"/>
      <c r="V86" s="927"/>
    </row>
    <row r="87" spans="8:22">
      <c r="R87" s="927"/>
      <c r="S87" s="939"/>
      <c r="T87" s="935"/>
      <c r="U87" s="927"/>
      <c r="V87" s="927"/>
    </row>
    <row r="88" spans="8:22">
      <c r="R88" s="927"/>
      <c r="S88" s="939"/>
      <c r="T88" s="935"/>
      <c r="U88" s="927"/>
      <c r="V88" s="927"/>
    </row>
  </sheetData>
  <mergeCells count="14">
    <mergeCell ref="A52:F52"/>
    <mergeCell ref="AD2:AF3"/>
    <mergeCell ref="A4:F4"/>
    <mergeCell ref="H4:M4"/>
    <mergeCell ref="P4:U4"/>
    <mergeCell ref="A5:B5"/>
    <mergeCell ref="C5:F5"/>
    <mergeCell ref="P5:Q5"/>
    <mergeCell ref="R5:U5"/>
    <mergeCell ref="A23:F23"/>
    <mergeCell ref="H27:M27"/>
    <mergeCell ref="W44:AB44"/>
    <mergeCell ref="H46:I46"/>
    <mergeCell ref="H47:M47"/>
  </mergeCells>
  <phoneticPr fontId="2" type="noConversion"/>
  <printOptions horizontalCentered="1"/>
  <pageMargins left="0.78740157480314965" right="0.78740157480314965" top="1.1811023622047245" bottom="0.78740157480314965" header="0" footer="0"/>
  <pageSetup paperSize="9" scale="83" firstPageNumber="18" orientation="portrait" useFirstPageNumber="1" r:id="rId1"/>
  <headerFooter differentOddEven="1" scaleWithDoc="0" alignWithMargins="0">
    <firstFooter>&amp;R&amp;P</firstFooter>
  </headerFooter>
  <colBreaks count="1" manualBreakCount="1">
    <brk id="14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36"/>
  <sheetViews>
    <sheetView view="pageBreakPreview" zoomScale="85" zoomScaleNormal="100" zoomScaleSheetLayoutView="85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10" defaultRowHeight="13.5"/>
  <cols>
    <col min="1" max="1" width="9.875" style="332" customWidth="1"/>
    <col min="2" max="8" width="10.5" style="332" customWidth="1"/>
    <col min="9" max="9" width="11" style="332" customWidth="1"/>
    <col min="10" max="16384" width="10" style="332"/>
  </cols>
  <sheetData>
    <row r="1" spans="1:9" s="944" customFormat="1" ht="26.25">
      <c r="A1" s="942" t="s">
        <v>702</v>
      </c>
      <c r="B1" s="942"/>
      <c r="C1" s="942"/>
      <c r="D1" s="942"/>
      <c r="E1" s="942"/>
      <c r="F1" s="942"/>
      <c r="G1" s="942"/>
      <c r="H1" s="942"/>
      <c r="I1" s="943"/>
    </row>
    <row r="2" spans="1:9" ht="17.25">
      <c r="A2" s="945" t="s">
        <v>703</v>
      </c>
      <c r="B2" s="945"/>
      <c r="C2" s="945"/>
      <c r="D2" s="945"/>
      <c r="E2" s="945"/>
      <c r="F2" s="945"/>
      <c r="G2" s="945"/>
      <c r="H2" s="945"/>
      <c r="I2" s="946"/>
    </row>
    <row r="3" spans="1:9" s="948" customFormat="1" ht="15" customHeight="1">
      <c r="A3" s="273"/>
      <c r="B3" s="273"/>
      <c r="C3" s="273"/>
      <c r="D3" s="273"/>
      <c r="E3" s="273"/>
      <c r="F3" s="273"/>
      <c r="G3" s="273"/>
      <c r="H3" s="273"/>
      <c r="I3" s="947" t="s">
        <v>704</v>
      </c>
    </row>
    <row r="4" spans="1:9" s="334" customFormat="1" ht="24.95" customHeight="1">
      <c r="A4" s="949" t="s">
        <v>705</v>
      </c>
      <c r="B4" s="950" t="s">
        <v>12</v>
      </c>
      <c r="C4" s="951" t="s">
        <v>443</v>
      </c>
      <c r="D4" s="951" t="s">
        <v>706</v>
      </c>
      <c r="E4" s="951" t="s">
        <v>117</v>
      </c>
      <c r="F4" s="951" t="s">
        <v>186</v>
      </c>
      <c r="G4" s="952" t="s">
        <v>442</v>
      </c>
      <c r="H4" s="953" t="s">
        <v>113</v>
      </c>
      <c r="I4" s="954" t="s">
        <v>160</v>
      </c>
    </row>
    <row r="5" spans="1:9" s="275" customFormat="1" ht="24.95" customHeight="1">
      <c r="A5" s="955">
        <v>2012</v>
      </c>
      <c r="B5" s="956">
        <v>20715.683000000001</v>
      </c>
      <c r="C5" s="957">
        <v>25128.11</v>
      </c>
      <c r="D5" s="957">
        <v>21764.275000000001</v>
      </c>
      <c r="E5" s="957">
        <v>4228.8680000000004</v>
      </c>
      <c r="F5" s="957">
        <v>5268.64</v>
      </c>
      <c r="G5" s="958">
        <v>4700</v>
      </c>
      <c r="H5" s="959" t="s">
        <v>169</v>
      </c>
      <c r="I5" s="960">
        <v>81805.576000000001</v>
      </c>
    </row>
    <row r="6" spans="1:9" s="275" customFormat="1" ht="24.95" customHeight="1">
      <c r="A6" s="955">
        <v>2013</v>
      </c>
      <c r="B6" s="956">
        <v>20715.683000000001</v>
      </c>
      <c r="C6" s="957">
        <v>25235.51</v>
      </c>
      <c r="D6" s="957">
        <v>25813.59</v>
      </c>
      <c r="E6" s="957">
        <v>5273.1639999999998</v>
      </c>
      <c r="F6" s="957">
        <v>5230.99</v>
      </c>
      <c r="G6" s="958">
        <v>4700</v>
      </c>
      <c r="H6" s="959" t="s">
        <v>169</v>
      </c>
      <c r="I6" s="960">
        <v>86968.937000000005</v>
      </c>
    </row>
    <row r="7" spans="1:9" s="275" customFormat="1" ht="24.95" customHeight="1">
      <c r="A7" s="955">
        <v>2014</v>
      </c>
      <c r="B7" s="956">
        <v>20715.683000000001</v>
      </c>
      <c r="C7" s="957">
        <v>27035.51</v>
      </c>
      <c r="D7" s="957">
        <v>30292.69</v>
      </c>
      <c r="E7" s="957">
        <v>6240.8810000000003</v>
      </c>
      <c r="F7" s="957">
        <v>4230.99</v>
      </c>
      <c r="G7" s="958">
        <v>4700</v>
      </c>
      <c r="H7" s="959" t="s">
        <v>169</v>
      </c>
      <c r="I7" s="960">
        <v>93215.754000000001</v>
      </c>
    </row>
    <row r="8" spans="1:9" s="275" customFormat="1" ht="24.95" customHeight="1">
      <c r="A8" s="955">
        <v>2015</v>
      </c>
      <c r="B8" s="956">
        <v>21715.683000000001</v>
      </c>
      <c r="C8" s="957">
        <v>27338.51</v>
      </c>
      <c r="D8" s="957">
        <v>32243.501</v>
      </c>
      <c r="E8" s="957">
        <v>7420.076</v>
      </c>
      <c r="F8" s="957">
        <v>4230.99</v>
      </c>
      <c r="G8" s="958">
        <v>4700</v>
      </c>
      <c r="H8" s="959" t="s">
        <v>169</v>
      </c>
      <c r="I8" s="960">
        <v>97648.76</v>
      </c>
    </row>
    <row r="9" spans="1:9" s="275" customFormat="1" ht="24.95" customHeight="1">
      <c r="A9" s="955">
        <v>2016</v>
      </c>
      <c r="B9" s="956">
        <v>23115.683000000001</v>
      </c>
      <c r="C9" s="957">
        <v>32035.024000000001</v>
      </c>
      <c r="D9" s="957">
        <v>32623.611000000001</v>
      </c>
      <c r="E9" s="957">
        <v>9262.2990000000009</v>
      </c>
      <c r="F9" s="957">
        <v>4128.9399999999996</v>
      </c>
      <c r="G9" s="958">
        <v>4700</v>
      </c>
      <c r="H9" s="959">
        <v>0</v>
      </c>
      <c r="I9" s="960">
        <v>105865.557</v>
      </c>
    </row>
    <row r="10" spans="1:9" s="275" customFormat="1" ht="24.95" customHeight="1">
      <c r="A10" s="955">
        <v>2017</v>
      </c>
      <c r="B10" s="956">
        <v>22528.683000000001</v>
      </c>
      <c r="C10" s="957">
        <v>36709.402000000002</v>
      </c>
      <c r="D10" s="957">
        <v>37854.207000000002</v>
      </c>
      <c r="E10" s="957">
        <v>10976.379000000001</v>
      </c>
      <c r="F10" s="957">
        <v>4138.97</v>
      </c>
      <c r="G10" s="958">
        <v>4700</v>
      </c>
      <c r="H10" s="959">
        <v>0</v>
      </c>
      <c r="I10" s="960">
        <v>116907.641</v>
      </c>
    </row>
    <row r="11" spans="1:9" s="275" customFormat="1" ht="24.95" customHeight="1">
      <c r="A11" s="955">
        <v>2018</v>
      </c>
      <c r="B11" s="956">
        <v>21850</v>
      </c>
      <c r="C11" s="957">
        <v>36970.337</v>
      </c>
      <c r="D11" s="957">
        <v>37851.087</v>
      </c>
      <c r="E11" s="957">
        <v>13413.22</v>
      </c>
      <c r="F11" s="957">
        <v>4307.0159999999996</v>
      </c>
      <c r="G11" s="958">
        <v>4700</v>
      </c>
      <c r="H11" s="959">
        <v>0</v>
      </c>
      <c r="I11" s="960">
        <v>119091.66</v>
      </c>
    </row>
    <row r="12" spans="1:9" s="275" customFormat="1" ht="24.95" customHeight="1">
      <c r="A12" s="955">
        <v>2019</v>
      </c>
      <c r="B12" s="961">
        <v>23250</v>
      </c>
      <c r="C12" s="957">
        <v>37003.381999999998</v>
      </c>
      <c r="D12" s="957">
        <v>39550.400000000001</v>
      </c>
      <c r="E12" s="957">
        <v>16057.656999999999</v>
      </c>
      <c r="F12" s="957">
        <v>3864.44</v>
      </c>
      <c r="G12" s="958">
        <v>4700</v>
      </c>
      <c r="H12" s="959">
        <v>911.79</v>
      </c>
      <c r="I12" s="962">
        <v>125337.66899999999</v>
      </c>
    </row>
    <row r="13" spans="1:9" s="275" customFormat="1" ht="24.95" customHeight="1">
      <c r="A13" s="955">
        <v>2020</v>
      </c>
      <c r="B13" s="961">
        <v>23250</v>
      </c>
      <c r="C13" s="963">
        <v>36853.381999999998</v>
      </c>
      <c r="D13" s="963">
        <v>41169.767</v>
      </c>
      <c r="E13" s="963">
        <v>20544.895</v>
      </c>
      <c r="F13" s="963">
        <v>2247.0250000000001</v>
      </c>
      <c r="G13" s="958">
        <v>4700</v>
      </c>
      <c r="H13" s="959">
        <v>426.20400000000001</v>
      </c>
      <c r="I13" s="962">
        <v>129191.273</v>
      </c>
    </row>
    <row r="14" spans="1:9" s="275" customFormat="1" ht="24.95" customHeight="1">
      <c r="A14" s="955">
        <v>2021</v>
      </c>
      <c r="B14" s="956">
        <v>23250</v>
      </c>
      <c r="C14" s="964">
        <v>37337.881999999998</v>
      </c>
      <c r="D14" s="964">
        <v>41201.457000000002</v>
      </c>
      <c r="E14" s="964">
        <v>24855.496999999999</v>
      </c>
      <c r="F14" s="964">
        <v>2160.1550000000002</v>
      </c>
      <c r="G14" s="965">
        <v>4700</v>
      </c>
      <c r="H14" s="959">
        <v>514.78399999999999</v>
      </c>
      <c r="I14" s="960">
        <v>134019.77499999999</v>
      </c>
    </row>
    <row r="15" spans="1:9" s="275" customFormat="1" ht="24.95" customHeight="1">
      <c r="A15" s="966">
        <v>2022</v>
      </c>
      <c r="B15" s="967">
        <v>24650</v>
      </c>
      <c r="C15" s="968">
        <v>38127.881999999998</v>
      </c>
      <c r="D15" s="968">
        <v>41201.457000000002</v>
      </c>
      <c r="E15" s="968">
        <v>28138.666000000001</v>
      </c>
      <c r="F15" s="968">
        <v>920.15499999999997</v>
      </c>
      <c r="G15" s="969">
        <v>4700</v>
      </c>
      <c r="H15" s="970">
        <v>456.59500000000003</v>
      </c>
      <c r="I15" s="971">
        <v>138194.755</v>
      </c>
    </row>
    <row r="16" spans="1:9" s="275" customFormat="1" ht="26.1" customHeight="1">
      <c r="A16" s="972">
        <v>2022.03</v>
      </c>
      <c r="B16" s="973">
        <v>23250</v>
      </c>
      <c r="C16" s="974">
        <v>37337.881999999998</v>
      </c>
      <c r="D16" s="974">
        <v>41201.457000000002</v>
      </c>
      <c r="E16" s="974">
        <v>25714.251</v>
      </c>
      <c r="F16" s="974">
        <v>960.15499999999997</v>
      </c>
      <c r="G16" s="975">
        <v>4700</v>
      </c>
      <c r="H16" s="976">
        <v>517.60199999999998</v>
      </c>
      <c r="I16" s="977">
        <v>133681.34700000001</v>
      </c>
    </row>
    <row r="17" spans="1:9" s="275" customFormat="1" ht="26.1" customHeight="1">
      <c r="A17" s="978">
        <v>2022.04</v>
      </c>
      <c r="B17" s="961">
        <v>23250</v>
      </c>
      <c r="C17" s="963">
        <v>37337.881999999998</v>
      </c>
      <c r="D17" s="963">
        <v>41201.457000000002</v>
      </c>
      <c r="E17" s="963">
        <v>25951.302</v>
      </c>
      <c r="F17" s="963">
        <v>960.15499999999997</v>
      </c>
      <c r="G17" s="979">
        <v>4700</v>
      </c>
      <c r="H17" s="980">
        <v>517.50400000000002</v>
      </c>
      <c r="I17" s="962">
        <v>133918.29999999999</v>
      </c>
    </row>
    <row r="18" spans="1:9" s="275" customFormat="1" ht="26.1" customHeight="1">
      <c r="A18" s="978">
        <v>2022.05</v>
      </c>
      <c r="B18" s="961">
        <v>23250</v>
      </c>
      <c r="C18" s="963">
        <v>37087.881999999998</v>
      </c>
      <c r="D18" s="963">
        <v>41201.457000000002</v>
      </c>
      <c r="E18" s="963">
        <v>26404.424999999999</v>
      </c>
      <c r="F18" s="963">
        <v>960.15499999999997</v>
      </c>
      <c r="G18" s="979">
        <v>4700</v>
      </c>
      <c r="H18" s="980">
        <v>457.50400000000002</v>
      </c>
      <c r="I18" s="962">
        <v>134061.42300000001</v>
      </c>
    </row>
    <row r="19" spans="1:9" s="275" customFormat="1" ht="26.1" customHeight="1">
      <c r="A19" s="978">
        <v>2022.06</v>
      </c>
      <c r="B19" s="961">
        <v>23250</v>
      </c>
      <c r="C19" s="963">
        <v>37087.881999999998</v>
      </c>
      <c r="D19" s="963">
        <v>41201.457000000002</v>
      </c>
      <c r="E19" s="963">
        <v>26581.983</v>
      </c>
      <c r="F19" s="963">
        <v>960.15499999999997</v>
      </c>
      <c r="G19" s="979">
        <v>4700</v>
      </c>
      <c r="H19" s="980">
        <v>456.67</v>
      </c>
      <c r="I19" s="962">
        <v>134238.147</v>
      </c>
    </row>
    <row r="20" spans="1:9" s="275" customFormat="1" ht="26.1" customHeight="1">
      <c r="A20" s="978">
        <v>2022.07</v>
      </c>
      <c r="B20" s="961">
        <v>23250</v>
      </c>
      <c r="C20" s="963">
        <v>37087.881999999998</v>
      </c>
      <c r="D20" s="963">
        <v>41201.457000000002</v>
      </c>
      <c r="E20" s="963">
        <v>26636.11</v>
      </c>
      <c r="F20" s="963">
        <v>960.15499999999997</v>
      </c>
      <c r="G20" s="979">
        <v>4700</v>
      </c>
      <c r="H20" s="980">
        <v>456.59500000000003</v>
      </c>
      <c r="I20" s="962">
        <v>134292.19899999999</v>
      </c>
    </row>
    <row r="21" spans="1:9" s="275" customFormat="1" ht="26.1" customHeight="1">
      <c r="A21" s="978">
        <v>2022.08</v>
      </c>
      <c r="B21" s="961">
        <v>23250</v>
      </c>
      <c r="C21" s="963">
        <v>37087.881999999998</v>
      </c>
      <c r="D21" s="963">
        <v>41201.457000000002</v>
      </c>
      <c r="E21" s="963">
        <v>27079.901000000002</v>
      </c>
      <c r="F21" s="963">
        <v>920.15499999999997</v>
      </c>
      <c r="G21" s="979">
        <v>4700</v>
      </c>
      <c r="H21" s="980">
        <v>456.59500000000003</v>
      </c>
      <c r="I21" s="962">
        <v>134695.99</v>
      </c>
    </row>
    <row r="22" spans="1:9" s="275" customFormat="1" ht="26.1" customHeight="1">
      <c r="A22" s="978">
        <v>2022.09</v>
      </c>
      <c r="B22" s="961">
        <v>23250</v>
      </c>
      <c r="C22" s="963">
        <v>37087.881999999998</v>
      </c>
      <c r="D22" s="963">
        <v>41201.457000000002</v>
      </c>
      <c r="E22" s="963">
        <v>27154.135999999999</v>
      </c>
      <c r="F22" s="963">
        <v>920.15499999999997</v>
      </c>
      <c r="G22" s="979">
        <v>4700</v>
      </c>
      <c r="H22" s="980">
        <v>455.83499999999998</v>
      </c>
      <c r="I22" s="962">
        <v>134769.465</v>
      </c>
    </row>
    <row r="23" spans="1:9" s="275" customFormat="1" ht="26.1" customHeight="1">
      <c r="A23" s="978">
        <v>2022.1</v>
      </c>
      <c r="B23" s="961">
        <v>23250</v>
      </c>
      <c r="C23" s="963">
        <v>38127.881999999998</v>
      </c>
      <c r="D23" s="963">
        <v>41201.457000000002</v>
      </c>
      <c r="E23" s="963">
        <v>27376.912</v>
      </c>
      <c r="F23" s="963">
        <v>920.15499999999997</v>
      </c>
      <c r="G23" s="979">
        <v>4700</v>
      </c>
      <c r="H23" s="980">
        <v>455.83499999999998</v>
      </c>
      <c r="I23" s="962">
        <v>136032.24100000001</v>
      </c>
    </row>
    <row r="24" spans="1:9" s="275" customFormat="1" ht="26.1" customHeight="1">
      <c r="A24" s="978">
        <v>2022.11</v>
      </c>
      <c r="B24" s="961">
        <v>23250</v>
      </c>
      <c r="C24" s="963">
        <v>38127.881999999998</v>
      </c>
      <c r="D24" s="963">
        <v>41201.457000000002</v>
      </c>
      <c r="E24" s="963">
        <v>27613.324000000001</v>
      </c>
      <c r="F24" s="963">
        <v>920.15499999999997</v>
      </c>
      <c r="G24" s="979">
        <v>4700</v>
      </c>
      <c r="H24" s="980">
        <v>456.69400000000002</v>
      </c>
      <c r="I24" s="962">
        <v>136269.51300000001</v>
      </c>
    </row>
    <row r="25" spans="1:9" s="275" customFormat="1" ht="26.1" customHeight="1">
      <c r="A25" s="978">
        <v>2022.12</v>
      </c>
      <c r="B25" s="961">
        <v>24650</v>
      </c>
      <c r="C25" s="963">
        <v>38127.881999999998</v>
      </c>
      <c r="D25" s="963">
        <v>41201.457000000002</v>
      </c>
      <c r="E25" s="963">
        <v>28138.666000000001</v>
      </c>
      <c r="F25" s="963">
        <v>920.15499999999997</v>
      </c>
      <c r="G25" s="979">
        <v>4700</v>
      </c>
      <c r="H25" s="980">
        <v>456.59500000000003</v>
      </c>
      <c r="I25" s="962">
        <v>138194.755</v>
      </c>
    </row>
    <row r="26" spans="1:9" s="275" customFormat="1" ht="26.1" customHeight="1">
      <c r="A26" s="972">
        <v>2023.01</v>
      </c>
      <c r="B26" s="973">
        <v>24650</v>
      </c>
      <c r="C26" s="974">
        <v>38127.881999999998</v>
      </c>
      <c r="D26" s="974">
        <v>41201.457000000002</v>
      </c>
      <c r="E26" s="974">
        <v>28765.108</v>
      </c>
      <c r="F26" s="974">
        <v>915.59500000000003</v>
      </c>
      <c r="G26" s="975">
        <v>4700</v>
      </c>
      <c r="H26" s="976">
        <v>456.86500000000001</v>
      </c>
      <c r="I26" s="977">
        <v>138816.90700000001</v>
      </c>
    </row>
    <row r="27" spans="1:9" s="275" customFormat="1" ht="26.1" customHeight="1">
      <c r="A27" s="978">
        <v>2023.02</v>
      </c>
      <c r="B27" s="961">
        <v>24650</v>
      </c>
      <c r="C27" s="963">
        <v>38127.881999999998</v>
      </c>
      <c r="D27" s="963">
        <v>41201.457000000002</v>
      </c>
      <c r="E27" s="963">
        <v>28814.559000000001</v>
      </c>
      <c r="F27" s="963">
        <v>915.59500000000003</v>
      </c>
      <c r="G27" s="979">
        <v>4700</v>
      </c>
      <c r="H27" s="980">
        <v>456.86500000000001</v>
      </c>
      <c r="I27" s="962">
        <v>138866.35800000001</v>
      </c>
    </row>
    <row r="28" spans="1:9" s="275" customFormat="1" ht="26.1" customHeight="1">
      <c r="A28" s="981">
        <v>2023.03</v>
      </c>
      <c r="B28" s="982">
        <v>24650</v>
      </c>
      <c r="C28" s="983">
        <v>38127.881999999998</v>
      </c>
      <c r="D28" s="983">
        <v>41201.457000000002</v>
      </c>
      <c r="E28" s="983">
        <v>29027.394</v>
      </c>
      <c r="F28" s="983">
        <v>915.59500000000003</v>
      </c>
      <c r="G28" s="984">
        <v>4700</v>
      </c>
      <c r="H28" s="985">
        <v>456.565</v>
      </c>
      <c r="I28" s="986">
        <v>139078.89300000001</v>
      </c>
    </row>
    <row r="29" spans="1:9" s="275" customFormat="1" ht="3" customHeight="1">
      <c r="A29" s="987"/>
      <c r="B29" s="987"/>
      <c r="C29" s="987"/>
      <c r="D29" s="987"/>
      <c r="E29" s="987"/>
      <c r="F29" s="987"/>
      <c r="G29" s="987"/>
      <c r="H29" s="987"/>
      <c r="I29" s="988"/>
    </row>
    <row r="30" spans="1:9" s="275" customFormat="1" ht="15" customHeight="1">
      <c r="A30" s="989" t="s">
        <v>707</v>
      </c>
      <c r="B30" s="989"/>
      <c r="C30" s="989"/>
      <c r="D30" s="989"/>
      <c r="E30" s="989"/>
      <c r="F30" s="989"/>
      <c r="G30" s="989"/>
      <c r="H30" s="989"/>
      <c r="I30" s="990"/>
    </row>
    <row r="31" spans="1:9" s="275" customFormat="1" ht="15" customHeight="1">
      <c r="A31" s="650" t="s">
        <v>708</v>
      </c>
      <c r="B31" s="989"/>
      <c r="C31" s="989"/>
      <c r="D31" s="989"/>
      <c r="E31" s="989"/>
      <c r="F31" s="989"/>
      <c r="G31" s="989"/>
      <c r="H31" s="989"/>
      <c r="I31" s="990"/>
    </row>
    <row r="32" spans="1:9" s="275" customFormat="1" ht="15" customHeight="1">
      <c r="A32" s="650" t="s">
        <v>709</v>
      </c>
      <c r="I32" s="989"/>
    </row>
    <row r="33" spans="1:9" s="275" customFormat="1" ht="15" customHeight="1">
      <c r="A33" s="650"/>
      <c r="B33" s="991"/>
      <c r="C33" s="991"/>
      <c r="D33" s="991"/>
      <c r="E33" s="991"/>
      <c r="F33" s="991"/>
      <c r="G33" s="991"/>
      <c r="H33" s="991"/>
      <c r="I33" s="989"/>
    </row>
    <row r="34" spans="1:9" s="994" customFormat="1" ht="12" customHeight="1">
      <c r="A34" s="991"/>
      <c r="B34" s="992"/>
      <c r="C34" s="992"/>
      <c r="D34" s="992"/>
      <c r="E34" s="992"/>
      <c r="F34" s="992"/>
      <c r="G34" s="992"/>
      <c r="H34" s="992"/>
      <c r="I34" s="993"/>
    </row>
    <row r="35" spans="1:9" s="994" customFormat="1" ht="12.75" customHeight="1">
      <c r="A35" s="992"/>
      <c r="B35" s="995"/>
      <c r="C35" s="995"/>
      <c r="D35" s="995"/>
      <c r="E35" s="995"/>
      <c r="F35" s="995"/>
      <c r="G35" s="995"/>
      <c r="H35" s="995"/>
      <c r="I35" s="996"/>
    </row>
    <row r="36" spans="1:9">
      <c r="A36" s="995"/>
    </row>
  </sheetData>
  <phoneticPr fontId="2" type="noConversion"/>
  <printOptions horizontalCentered="1"/>
  <pageMargins left="0.78740157480314965" right="0.78740157480314965" top="1.1811023622047245" bottom="0.78740157480314965" header="0" footer="0"/>
  <pageSetup paperSize="9" scale="84" firstPageNumber="20" orientation="portrait" useFirstPageNumber="1" r:id="rId1"/>
  <headerFooter differentOddEven="1" scaleWithDoc="0" alignWithMargins="0">
    <firstFooter>&amp;R&amp;P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8"/>
  <sheetViews>
    <sheetView view="pageBreakPreview" zoomScale="85" zoomScaleNormal="100" zoomScaleSheetLayoutView="85"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1" width="7.125" style="14" customWidth="1"/>
    <col min="2" max="12" width="7.25" style="14" customWidth="1"/>
    <col min="13" max="13" width="7.625" style="14" customWidth="1"/>
    <col min="14" max="16384" width="10" style="1026"/>
  </cols>
  <sheetData>
    <row r="1" spans="1:13" s="998" customFormat="1" ht="20.25" customHeight="1">
      <c r="A1" s="997" t="s">
        <v>710</v>
      </c>
      <c r="B1" s="997"/>
      <c r="C1" s="997"/>
      <c r="D1" s="997"/>
      <c r="E1" s="997"/>
      <c r="F1" s="997"/>
      <c r="G1" s="997"/>
      <c r="H1" s="997"/>
      <c r="I1" s="997"/>
      <c r="J1" s="997"/>
      <c r="K1" s="997"/>
      <c r="L1" s="997"/>
      <c r="M1" s="997"/>
    </row>
    <row r="2" spans="1:13" s="999" customFormat="1" ht="17.25" customHeight="1">
      <c r="A2" s="543" t="s">
        <v>711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</row>
    <row r="3" spans="1:13" s="1002" customFormat="1" ht="15" customHeight="1">
      <c r="A3" s="1000" t="str">
        <f>'3-1. 발전설비용량(한전 및 발전자회사 상세) '!A3</f>
        <v>2023년 3월</v>
      </c>
      <c r="B3" s="402"/>
      <c r="C3" s="1001"/>
      <c r="D3" s="402"/>
      <c r="E3" s="402"/>
      <c r="F3" s="1001"/>
      <c r="G3" s="1001"/>
      <c r="H3" s="1001"/>
      <c r="I3" s="1001"/>
      <c r="J3" s="1001"/>
      <c r="K3" s="2966" t="s">
        <v>712</v>
      </c>
      <c r="L3" s="2966"/>
      <c r="M3" s="2966"/>
    </row>
    <row r="4" spans="1:13" s="1003" customFormat="1" ht="30" customHeight="1">
      <c r="A4" s="2967" t="s">
        <v>200</v>
      </c>
      <c r="B4" s="2969" t="s">
        <v>154</v>
      </c>
      <c r="C4" s="2920" t="s">
        <v>164</v>
      </c>
      <c r="D4" s="2920"/>
      <c r="E4" s="2920"/>
      <c r="F4" s="2920"/>
      <c r="G4" s="2970"/>
      <c r="H4" s="2971" t="s">
        <v>163</v>
      </c>
      <c r="I4" s="2971" t="s">
        <v>157</v>
      </c>
      <c r="J4" s="2972" t="s">
        <v>12</v>
      </c>
      <c r="K4" s="2973" t="s">
        <v>158</v>
      </c>
      <c r="L4" s="2974" t="s">
        <v>159</v>
      </c>
      <c r="M4" s="2917" t="s">
        <v>160</v>
      </c>
    </row>
    <row r="5" spans="1:13" s="1003" customFormat="1" ht="30" customHeight="1">
      <c r="A5" s="2968"/>
      <c r="B5" s="2912"/>
      <c r="C5" s="581" t="s">
        <v>109</v>
      </c>
      <c r="D5" s="276" t="s">
        <v>108</v>
      </c>
      <c r="E5" s="276" t="s">
        <v>186</v>
      </c>
      <c r="F5" s="276" t="s">
        <v>187</v>
      </c>
      <c r="G5" s="276" t="s">
        <v>160</v>
      </c>
      <c r="H5" s="2903"/>
      <c r="I5" s="2903"/>
      <c r="J5" s="2901"/>
      <c r="K5" s="2901"/>
      <c r="L5" s="2975"/>
      <c r="M5" s="2919"/>
    </row>
    <row r="6" spans="1:13" s="1003" customFormat="1" ht="33.6" customHeight="1">
      <c r="A6" s="1004" t="s">
        <v>713</v>
      </c>
      <c r="B6" s="1005">
        <v>0.316</v>
      </c>
      <c r="C6" s="1006" t="s">
        <v>169</v>
      </c>
      <c r="D6" s="1007" t="s">
        <v>169</v>
      </c>
      <c r="E6" s="1007" t="s">
        <v>169</v>
      </c>
      <c r="F6" s="1007">
        <v>64</v>
      </c>
      <c r="G6" s="1007">
        <v>64</v>
      </c>
      <c r="H6" s="1007">
        <v>738.346</v>
      </c>
      <c r="I6" s="1007" t="s">
        <v>169</v>
      </c>
      <c r="J6" s="1007" t="s">
        <v>169</v>
      </c>
      <c r="K6" s="1007">
        <v>117.783</v>
      </c>
      <c r="L6" s="1008">
        <v>27.95</v>
      </c>
      <c r="M6" s="1009">
        <v>948.39499999999998</v>
      </c>
    </row>
    <row r="7" spans="1:13" s="1003" customFormat="1" ht="33.6" customHeight="1">
      <c r="A7" s="1010" t="s">
        <v>714</v>
      </c>
      <c r="B7" s="1011">
        <v>0.02</v>
      </c>
      <c r="C7" s="1012" t="s">
        <v>169</v>
      </c>
      <c r="D7" s="1013">
        <v>19</v>
      </c>
      <c r="E7" s="1013" t="s">
        <v>169</v>
      </c>
      <c r="F7" s="1013" t="s">
        <v>169</v>
      </c>
      <c r="G7" s="1013">
        <v>19</v>
      </c>
      <c r="H7" s="1013">
        <v>1845.836</v>
      </c>
      <c r="I7" s="1013" t="s">
        <v>169</v>
      </c>
      <c r="J7" s="1013">
        <v>4550</v>
      </c>
      <c r="K7" s="1013">
        <v>232.38800000000001</v>
      </c>
      <c r="L7" s="1014">
        <v>33.9</v>
      </c>
      <c r="M7" s="1015">
        <v>6681.1440000000002</v>
      </c>
    </row>
    <row r="8" spans="1:13" s="1003" customFormat="1" ht="33.6" customHeight="1">
      <c r="A8" s="1010" t="s">
        <v>715</v>
      </c>
      <c r="B8" s="1011">
        <v>3.56</v>
      </c>
      <c r="C8" s="1012" t="s">
        <v>169</v>
      </c>
      <c r="D8" s="1013">
        <v>72.900000000000006</v>
      </c>
      <c r="E8" s="1013">
        <v>43.5</v>
      </c>
      <c r="F8" s="1013" t="s">
        <v>169</v>
      </c>
      <c r="G8" s="1013">
        <v>116.4</v>
      </c>
      <c r="H8" s="1013">
        <v>370.7</v>
      </c>
      <c r="I8" s="1013" t="s">
        <v>169</v>
      </c>
      <c r="J8" s="1013" t="s">
        <v>169</v>
      </c>
      <c r="K8" s="1013">
        <v>145.149</v>
      </c>
      <c r="L8" s="1014">
        <v>9.9</v>
      </c>
      <c r="M8" s="1015">
        <v>645.70899999999995</v>
      </c>
    </row>
    <row r="9" spans="1:13" s="1003" customFormat="1" ht="33.6" customHeight="1">
      <c r="A9" s="1010" t="s">
        <v>716</v>
      </c>
      <c r="B9" s="1011">
        <v>12.599</v>
      </c>
      <c r="C9" s="1012" t="s">
        <v>169</v>
      </c>
      <c r="D9" s="1013">
        <v>5080</v>
      </c>
      <c r="E9" s="1013" t="s">
        <v>169</v>
      </c>
      <c r="F9" s="1013">
        <v>24</v>
      </c>
      <c r="G9" s="1013">
        <v>5104</v>
      </c>
      <c r="H9" s="1013">
        <v>8552.7469999999994</v>
      </c>
      <c r="I9" s="1013">
        <v>36.229999999999997</v>
      </c>
      <c r="J9" s="1013" t="s">
        <v>169</v>
      </c>
      <c r="K9" s="1013">
        <v>464.423</v>
      </c>
      <c r="L9" s="1014">
        <v>33.28</v>
      </c>
      <c r="M9" s="1015">
        <v>14203.279</v>
      </c>
    </row>
    <row r="10" spans="1:13" s="1003" customFormat="1" ht="33.6" customHeight="1">
      <c r="A10" s="1010" t="s">
        <v>717</v>
      </c>
      <c r="B10" s="1011">
        <v>1.83</v>
      </c>
      <c r="C10" s="1012" t="s">
        <v>169</v>
      </c>
      <c r="D10" s="1013" t="s">
        <v>169</v>
      </c>
      <c r="E10" s="1013" t="s">
        <v>169</v>
      </c>
      <c r="F10" s="1013" t="s">
        <v>169</v>
      </c>
      <c r="G10" s="1013" t="s">
        <v>169</v>
      </c>
      <c r="H10" s="1013">
        <v>115.246</v>
      </c>
      <c r="I10" s="1013" t="s">
        <v>169</v>
      </c>
      <c r="J10" s="1013" t="s">
        <v>169</v>
      </c>
      <c r="K10" s="1013">
        <v>273.238</v>
      </c>
      <c r="L10" s="1014">
        <v>4.3600000000000003</v>
      </c>
      <c r="M10" s="1015">
        <v>394.67399999999998</v>
      </c>
    </row>
    <row r="11" spans="1:13" s="1003" customFormat="1" ht="33.6" customHeight="1">
      <c r="A11" s="1010" t="s">
        <v>718</v>
      </c>
      <c r="B11" s="1011" t="s">
        <v>169</v>
      </c>
      <c r="C11" s="1012" t="s">
        <v>169</v>
      </c>
      <c r="D11" s="1013" t="s">
        <v>169</v>
      </c>
      <c r="E11" s="1013" t="s">
        <v>169</v>
      </c>
      <c r="F11" s="1013">
        <v>48.3</v>
      </c>
      <c r="G11" s="1013">
        <v>48.3</v>
      </c>
      <c r="H11" s="1013" t="s">
        <v>169</v>
      </c>
      <c r="I11" s="1013" t="s">
        <v>169</v>
      </c>
      <c r="J11" s="1013" t="s">
        <v>169</v>
      </c>
      <c r="K11" s="1013">
        <v>54.069000000000003</v>
      </c>
      <c r="L11" s="1014">
        <v>88</v>
      </c>
      <c r="M11" s="1015">
        <v>190.369</v>
      </c>
    </row>
    <row r="12" spans="1:13" s="1003" customFormat="1" ht="33.6" customHeight="1">
      <c r="A12" s="1010" t="s">
        <v>719</v>
      </c>
      <c r="B12" s="1011">
        <v>0.3</v>
      </c>
      <c r="C12" s="1012" t="s">
        <v>169</v>
      </c>
      <c r="D12" s="1013" t="s">
        <v>169</v>
      </c>
      <c r="E12" s="1013" t="s">
        <v>169</v>
      </c>
      <c r="F12" s="1013" t="s">
        <v>169</v>
      </c>
      <c r="G12" s="1013" t="s">
        <v>169</v>
      </c>
      <c r="H12" s="1013">
        <v>2514.6999999999998</v>
      </c>
      <c r="I12" s="1013" t="s">
        <v>169</v>
      </c>
      <c r="J12" s="1013">
        <v>2800</v>
      </c>
      <c r="K12" s="1013">
        <v>123.899</v>
      </c>
      <c r="L12" s="1014">
        <v>21.9</v>
      </c>
      <c r="M12" s="1015">
        <v>5460.799</v>
      </c>
    </row>
    <row r="13" spans="1:13" s="1003" customFormat="1" ht="33.6" customHeight="1">
      <c r="A13" s="1010" t="s">
        <v>720</v>
      </c>
      <c r="B13" s="1011">
        <v>2.31</v>
      </c>
      <c r="C13" s="1012" t="s">
        <v>169</v>
      </c>
      <c r="D13" s="1013" t="s">
        <v>169</v>
      </c>
      <c r="E13" s="1013" t="s">
        <v>169</v>
      </c>
      <c r="F13" s="1013" t="s">
        <v>169</v>
      </c>
      <c r="G13" s="1013" t="s">
        <v>169</v>
      </c>
      <c r="H13" s="1013">
        <v>530.44100000000003</v>
      </c>
      <c r="I13" s="1013" t="s">
        <v>169</v>
      </c>
      <c r="J13" s="1013" t="s">
        <v>169</v>
      </c>
      <c r="K13" s="1013">
        <v>77.174000000000007</v>
      </c>
      <c r="L13" s="1014">
        <v>3.25</v>
      </c>
      <c r="M13" s="1015">
        <v>613.17499999999995</v>
      </c>
    </row>
    <row r="14" spans="1:13" s="1003" customFormat="1" ht="33.6" customHeight="1">
      <c r="A14" s="1010" t="s">
        <v>721</v>
      </c>
      <c r="B14" s="1011">
        <v>676.10900000000004</v>
      </c>
      <c r="C14" s="1012" t="s">
        <v>169</v>
      </c>
      <c r="D14" s="1013">
        <v>253.35499999999999</v>
      </c>
      <c r="E14" s="1013">
        <v>38.9</v>
      </c>
      <c r="F14" s="1013">
        <v>1460</v>
      </c>
      <c r="G14" s="1013">
        <v>1752.2550000000001</v>
      </c>
      <c r="H14" s="1013">
        <v>16151.857</v>
      </c>
      <c r="I14" s="1013">
        <v>0.45</v>
      </c>
      <c r="J14" s="1013" t="s">
        <v>169</v>
      </c>
      <c r="K14" s="1013">
        <v>1916.115</v>
      </c>
      <c r="L14" s="1014">
        <v>58.155000000000001</v>
      </c>
      <c r="M14" s="1015">
        <v>20554.940999999999</v>
      </c>
    </row>
    <row r="15" spans="1:13" s="1003" customFormat="1" ht="33.6" customHeight="1">
      <c r="A15" s="1010" t="s">
        <v>722</v>
      </c>
      <c r="B15" s="1011">
        <v>1520.095</v>
      </c>
      <c r="C15" s="1012">
        <v>400</v>
      </c>
      <c r="D15" s="1013">
        <v>4274</v>
      </c>
      <c r="E15" s="1013" t="s">
        <v>169</v>
      </c>
      <c r="F15" s="1013" t="s">
        <v>169</v>
      </c>
      <c r="G15" s="1013">
        <v>4674</v>
      </c>
      <c r="H15" s="1013">
        <v>1279.2</v>
      </c>
      <c r="I15" s="1013" t="s">
        <v>169</v>
      </c>
      <c r="J15" s="1013" t="s">
        <v>169</v>
      </c>
      <c r="K15" s="1013">
        <v>2547.3130000000001</v>
      </c>
      <c r="L15" s="1014">
        <v>13.39</v>
      </c>
      <c r="M15" s="1015">
        <v>10033.998</v>
      </c>
    </row>
    <row r="16" spans="1:13" s="1003" customFormat="1" ht="33.6" customHeight="1">
      <c r="A16" s="1010" t="s">
        <v>723</v>
      </c>
      <c r="B16" s="1011">
        <v>519.00400000000002</v>
      </c>
      <c r="C16" s="1012" t="s">
        <v>169</v>
      </c>
      <c r="D16" s="1013" t="s">
        <v>169</v>
      </c>
      <c r="E16" s="1013">
        <v>58.3</v>
      </c>
      <c r="F16" s="1013" t="s">
        <v>169</v>
      </c>
      <c r="G16" s="1013">
        <v>58.3</v>
      </c>
      <c r="H16" s="1013" t="s">
        <v>169</v>
      </c>
      <c r="I16" s="1013" t="s">
        <v>169</v>
      </c>
      <c r="J16" s="1013" t="s">
        <v>169</v>
      </c>
      <c r="K16" s="1013">
        <v>1231.0440000000001</v>
      </c>
      <c r="L16" s="1014">
        <v>52.807000000000002</v>
      </c>
      <c r="M16" s="1015">
        <v>1861.155</v>
      </c>
    </row>
    <row r="17" spans="1:13" s="1003" customFormat="1" ht="33.6" customHeight="1">
      <c r="A17" s="1010" t="s">
        <v>724</v>
      </c>
      <c r="B17" s="1011">
        <v>32.296999999999997</v>
      </c>
      <c r="C17" s="1012" t="s">
        <v>169</v>
      </c>
      <c r="D17" s="1013">
        <v>18246.058000000001</v>
      </c>
      <c r="E17" s="1013" t="s">
        <v>169</v>
      </c>
      <c r="F17" s="1013" t="s">
        <v>169</v>
      </c>
      <c r="G17" s="1013">
        <v>18246.058000000001</v>
      </c>
      <c r="H17" s="1013">
        <v>4179.25</v>
      </c>
      <c r="I17" s="1013">
        <v>3.81</v>
      </c>
      <c r="J17" s="1013" t="s">
        <v>169</v>
      </c>
      <c r="K17" s="1013">
        <v>3475.7869999999998</v>
      </c>
      <c r="L17" s="1014">
        <v>9.39</v>
      </c>
      <c r="M17" s="1015">
        <v>25946.592000000001</v>
      </c>
    </row>
    <row r="18" spans="1:13" s="1003" customFormat="1" ht="33.6" customHeight="1">
      <c r="A18" s="1010" t="s">
        <v>725</v>
      </c>
      <c r="B18" s="1011">
        <v>678.38699999999994</v>
      </c>
      <c r="C18" s="1012" t="s">
        <v>169</v>
      </c>
      <c r="D18" s="1013">
        <v>445.36900000000003</v>
      </c>
      <c r="E18" s="1013" t="s">
        <v>169</v>
      </c>
      <c r="F18" s="1013" t="s">
        <v>169</v>
      </c>
      <c r="G18" s="1013">
        <v>445.36900000000003</v>
      </c>
      <c r="H18" s="1013">
        <v>718.4</v>
      </c>
      <c r="I18" s="1013">
        <v>7.34</v>
      </c>
      <c r="J18" s="1013" t="s">
        <v>169</v>
      </c>
      <c r="K18" s="1013">
        <v>4631.0029999999997</v>
      </c>
      <c r="L18" s="1014">
        <v>14.695</v>
      </c>
      <c r="M18" s="1015">
        <v>6495.1940000000004</v>
      </c>
    </row>
    <row r="19" spans="1:13" s="1003" customFormat="1" ht="33.6" customHeight="1">
      <c r="A19" s="1010" t="s">
        <v>726</v>
      </c>
      <c r="B19" s="1011">
        <v>38.747999999999998</v>
      </c>
      <c r="C19" s="1012" t="s">
        <v>169</v>
      </c>
      <c r="D19" s="1013">
        <v>981.1</v>
      </c>
      <c r="E19" s="1013" t="s">
        <v>169</v>
      </c>
      <c r="F19" s="1013" t="s">
        <v>169</v>
      </c>
      <c r="G19" s="1013">
        <v>981.1</v>
      </c>
      <c r="H19" s="1013">
        <v>2378.9</v>
      </c>
      <c r="I19" s="1013">
        <v>22.44</v>
      </c>
      <c r="J19" s="1013">
        <v>5900</v>
      </c>
      <c r="K19" s="1013">
        <v>5551.6369999999997</v>
      </c>
      <c r="L19" s="1014">
        <v>23.17</v>
      </c>
      <c r="M19" s="1015">
        <v>14895.995000000001</v>
      </c>
    </row>
    <row r="20" spans="1:13" s="1003" customFormat="1" ht="33.6" customHeight="1">
      <c r="A20" s="1010" t="s">
        <v>727</v>
      </c>
      <c r="B20" s="1011">
        <v>1580.855</v>
      </c>
      <c r="C20" s="1012" t="s">
        <v>169</v>
      </c>
      <c r="D20" s="1013">
        <v>156.1</v>
      </c>
      <c r="E20" s="1013" t="s">
        <v>169</v>
      </c>
      <c r="F20" s="1013" t="s">
        <v>169</v>
      </c>
      <c r="G20" s="1013">
        <v>156.1</v>
      </c>
      <c r="H20" s="1013">
        <v>361.6</v>
      </c>
      <c r="I20" s="1013">
        <v>18.5</v>
      </c>
      <c r="J20" s="1013">
        <v>11400</v>
      </c>
      <c r="K20" s="1013">
        <v>3502.701</v>
      </c>
      <c r="L20" s="1014">
        <v>38.935000000000002</v>
      </c>
      <c r="M20" s="1015">
        <v>17058.690999999999</v>
      </c>
    </row>
    <row r="21" spans="1:13" s="1003" customFormat="1" ht="33.6" customHeight="1">
      <c r="A21" s="1010" t="s">
        <v>728</v>
      </c>
      <c r="B21" s="1011">
        <v>1445.4690000000001</v>
      </c>
      <c r="C21" s="1012" t="s">
        <v>169</v>
      </c>
      <c r="D21" s="1013">
        <v>8200</v>
      </c>
      <c r="E21" s="1013">
        <v>26.3</v>
      </c>
      <c r="F21" s="1013" t="s">
        <v>169</v>
      </c>
      <c r="G21" s="1013">
        <v>8226.2999999999993</v>
      </c>
      <c r="H21" s="1013">
        <v>0</v>
      </c>
      <c r="I21" s="1013">
        <v>0.89</v>
      </c>
      <c r="J21" s="1013" t="s">
        <v>169</v>
      </c>
      <c r="K21" s="1013">
        <v>1599.817</v>
      </c>
      <c r="L21" s="1014">
        <v>4.2830000000000004</v>
      </c>
      <c r="M21" s="1015">
        <v>11276.759</v>
      </c>
    </row>
    <row r="22" spans="1:13" s="1003" customFormat="1" ht="33.6" customHeight="1">
      <c r="A22" s="1016" t="s">
        <v>729</v>
      </c>
      <c r="B22" s="1017">
        <v>1.216</v>
      </c>
      <c r="C22" s="1018" t="s">
        <v>169</v>
      </c>
      <c r="D22" s="1019" t="s">
        <v>169</v>
      </c>
      <c r="E22" s="1019" t="s">
        <v>169</v>
      </c>
      <c r="F22" s="1019" t="s">
        <v>169</v>
      </c>
      <c r="G22" s="1019" t="s">
        <v>169</v>
      </c>
      <c r="H22" s="1019">
        <v>479.97899999999998</v>
      </c>
      <c r="I22" s="1019">
        <v>46.89</v>
      </c>
      <c r="J22" s="1019" t="s">
        <v>169</v>
      </c>
      <c r="K22" s="1019">
        <v>1270.739</v>
      </c>
      <c r="L22" s="1020">
        <v>19.2</v>
      </c>
      <c r="M22" s="977">
        <v>1818.0239999999999</v>
      </c>
    </row>
    <row r="23" spans="1:13" s="1003" customFormat="1" ht="33.6" customHeight="1">
      <c r="A23" s="1021" t="s">
        <v>114</v>
      </c>
      <c r="B23" s="982">
        <v>6513.1149999999998</v>
      </c>
      <c r="C23" s="1022">
        <v>400</v>
      </c>
      <c r="D23" s="983">
        <v>37727.881999999998</v>
      </c>
      <c r="E23" s="983">
        <v>167</v>
      </c>
      <c r="F23" s="983">
        <v>1596.3</v>
      </c>
      <c r="G23" s="983">
        <v>39891.182000000001</v>
      </c>
      <c r="H23" s="983">
        <v>40217.201999999997</v>
      </c>
      <c r="I23" s="983">
        <v>136.55000000000001</v>
      </c>
      <c r="J23" s="983">
        <v>24650</v>
      </c>
      <c r="K23" s="983">
        <v>27214.278999999999</v>
      </c>
      <c r="L23" s="984">
        <v>456.565</v>
      </c>
      <c r="M23" s="1023">
        <v>139078.89300000001</v>
      </c>
    </row>
    <row r="24" spans="1:13" s="1024" customFormat="1" ht="15" customHeight="1">
      <c r="A24" s="324" t="s">
        <v>730</v>
      </c>
      <c r="B24" s="650"/>
      <c r="C24" s="650"/>
      <c r="D24" s="650"/>
      <c r="E24" s="650"/>
      <c r="F24" s="650"/>
      <c r="G24" s="650"/>
      <c r="H24" s="650"/>
      <c r="I24" s="650"/>
      <c r="J24" s="650"/>
      <c r="K24" s="650"/>
      <c r="L24" s="650"/>
      <c r="M24" s="650"/>
    </row>
    <row r="25" spans="1:13" s="1024" customFormat="1" ht="15" customHeight="1">
      <c r="A25" s="324" t="s">
        <v>37</v>
      </c>
      <c r="B25" s="650"/>
      <c r="C25" s="650"/>
      <c r="D25" s="650"/>
      <c r="E25" s="650"/>
      <c r="F25" s="650"/>
      <c r="G25" s="650"/>
      <c r="H25" s="650"/>
      <c r="I25" s="650"/>
      <c r="J25" s="650"/>
      <c r="K25" s="650"/>
      <c r="L25" s="650"/>
      <c r="M25" s="650"/>
    </row>
    <row r="26" spans="1:13" s="1024" customFormat="1" ht="15" customHeight="1">
      <c r="A26" s="324" t="s">
        <v>709</v>
      </c>
      <c r="B26" s="650"/>
      <c r="C26" s="650"/>
      <c r="D26" s="650"/>
      <c r="E26" s="650"/>
      <c r="F26" s="650"/>
      <c r="G26" s="650"/>
      <c r="H26" s="650"/>
      <c r="I26" s="650"/>
      <c r="J26" s="650"/>
      <c r="K26" s="650"/>
      <c r="L26" s="650"/>
      <c r="M26" s="650"/>
    </row>
    <row r="27" spans="1:13" s="1003" customFormat="1" ht="3" customHeight="1">
      <c r="A27" s="650"/>
      <c r="B27" s="1025"/>
      <c r="C27" s="1025"/>
      <c r="D27" s="1025"/>
      <c r="E27" s="1025"/>
      <c r="F27" s="1025"/>
      <c r="G27" s="1025"/>
      <c r="H27" s="1025"/>
      <c r="I27" s="1025"/>
      <c r="J27" s="1025"/>
      <c r="K27" s="1025"/>
      <c r="L27" s="1025"/>
      <c r="M27" s="1025"/>
    </row>
    <row r="28" spans="1:13">
      <c r="A28" s="1025"/>
    </row>
  </sheetData>
  <mergeCells count="10">
    <mergeCell ref="K3:M3"/>
    <mergeCell ref="A4:A5"/>
    <mergeCell ref="B4:B5"/>
    <mergeCell ref="C4:G4"/>
    <mergeCell ref="H4:H5"/>
    <mergeCell ref="I4:I5"/>
    <mergeCell ref="J4:J5"/>
    <mergeCell ref="K4:K5"/>
    <mergeCell ref="L4:L5"/>
    <mergeCell ref="M4:M5"/>
  </mergeCells>
  <phoneticPr fontId="2" type="noConversion"/>
  <printOptions horizontalCentered="1"/>
  <pageMargins left="0.78740157480314965" right="0.78740157480314965" top="1.1811023622047245" bottom="0.78740157480314965" header="0" footer="0"/>
  <pageSetup paperSize="9" scale="83" firstPageNumber="21" orientation="portrait" useFirstPageNumber="1" r:id="rId1"/>
  <headerFooter differentOddEven="1" scaleWithDoc="0" alignWithMargins="0">
    <firstFooter>&amp;R&amp;P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16"/>
  <sheetViews>
    <sheetView showGridLines="0" view="pageBreakPreview" zoomScale="85" zoomScaleNormal="100" zoomScaleSheetLayoutView="85" workbookViewId="0"/>
  </sheetViews>
  <sheetFormatPr defaultColWidth="10" defaultRowHeight="12"/>
  <cols>
    <col min="1" max="1" width="6.875" style="334" customWidth="1"/>
    <col min="2" max="2" width="6.125" style="1054" customWidth="1"/>
    <col min="3" max="3" width="20.25" style="1054" customWidth="1"/>
    <col min="4" max="4" width="20.25" style="1055" customWidth="1"/>
    <col min="5" max="6" width="20.25" style="1054" customWidth="1"/>
    <col min="7" max="16384" width="10" style="334"/>
  </cols>
  <sheetData>
    <row r="1" spans="1:22" s="266" customFormat="1" ht="23.25" customHeight="1">
      <c r="A1" s="263" t="s">
        <v>731</v>
      </c>
      <c r="B1" s="1027"/>
      <c r="C1" s="1028"/>
      <c r="D1" s="1029"/>
      <c r="E1" s="1028"/>
      <c r="F1" s="1028"/>
      <c r="G1" s="1030"/>
      <c r="H1" s="1031"/>
      <c r="I1" s="1030"/>
      <c r="J1" s="1031"/>
      <c r="K1" s="1030"/>
      <c r="L1" s="1030"/>
      <c r="M1" s="1030"/>
      <c r="N1" s="1030"/>
      <c r="O1" s="1030"/>
      <c r="P1" s="1030"/>
      <c r="Q1" s="1030"/>
      <c r="R1" s="1030"/>
      <c r="S1" s="1030"/>
      <c r="T1" s="1030"/>
      <c r="U1" s="1030"/>
      <c r="V1" s="1030"/>
    </row>
    <row r="2" spans="1:22" s="275" customFormat="1" ht="21" customHeight="1">
      <c r="A2" s="267" t="s">
        <v>732</v>
      </c>
      <c r="B2" s="1027"/>
      <c r="C2" s="1028"/>
      <c r="D2" s="1029"/>
      <c r="E2" s="1028"/>
      <c r="F2" s="1028"/>
      <c r="G2" s="1032"/>
      <c r="H2" s="1033"/>
      <c r="I2" s="1032"/>
      <c r="J2" s="1033"/>
      <c r="K2" s="1032"/>
      <c r="L2" s="1032"/>
      <c r="M2" s="1032"/>
      <c r="N2" s="1032"/>
      <c r="O2" s="1032"/>
      <c r="P2" s="1032"/>
      <c r="Q2" s="1032"/>
      <c r="R2" s="1032"/>
      <c r="S2" s="1032"/>
      <c r="T2" s="1032"/>
      <c r="U2" s="1032"/>
      <c r="V2" s="1032"/>
    </row>
    <row r="3" spans="1:22" s="275" customFormat="1" ht="21" customHeight="1">
      <c r="A3" s="267"/>
      <c r="B3" s="1027"/>
      <c r="C3" s="1028"/>
      <c r="D3" s="1029"/>
      <c r="E3" s="1028"/>
      <c r="F3" s="1028"/>
      <c r="G3" s="1032"/>
      <c r="H3" s="1033"/>
      <c r="I3" s="1032"/>
      <c r="J3" s="1033"/>
      <c r="K3" s="1032"/>
      <c r="L3" s="1032"/>
      <c r="M3" s="1032"/>
      <c r="N3" s="1032"/>
      <c r="O3" s="1032"/>
      <c r="P3" s="1032"/>
      <c r="Q3" s="1032"/>
      <c r="R3" s="1032"/>
      <c r="S3" s="1032"/>
      <c r="T3" s="1032"/>
      <c r="U3" s="1032"/>
      <c r="V3" s="1032"/>
    </row>
    <row r="4" spans="1:22" s="275" customFormat="1" ht="18" customHeight="1">
      <c r="A4" s="267"/>
      <c r="B4" s="1027"/>
      <c r="C4" s="1028"/>
      <c r="D4" s="1029"/>
      <c r="E4" s="1028"/>
      <c r="F4" s="1034" t="s">
        <v>733</v>
      </c>
      <c r="G4" s="1032"/>
      <c r="H4" s="1033"/>
      <c r="I4" s="1032"/>
      <c r="J4" s="1033"/>
      <c r="K4" s="1032"/>
      <c r="L4" s="1032"/>
      <c r="M4" s="1032"/>
      <c r="N4" s="1032"/>
      <c r="O4" s="1032"/>
      <c r="P4" s="1032"/>
      <c r="Q4" s="1032"/>
      <c r="R4" s="1032"/>
      <c r="S4" s="1032"/>
      <c r="T4" s="1032"/>
      <c r="U4" s="1032"/>
      <c r="V4" s="1032"/>
    </row>
    <row r="5" spans="1:22" ht="26.25" customHeight="1">
      <c r="A5" s="2980" t="s">
        <v>734</v>
      </c>
      <c r="B5" s="2981"/>
      <c r="C5" s="2981" t="s">
        <v>735</v>
      </c>
      <c r="D5" s="1035" t="s">
        <v>490</v>
      </c>
      <c r="E5" s="2984" t="s">
        <v>736</v>
      </c>
      <c r="F5" s="2985" t="s">
        <v>737</v>
      </c>
    </row>
    <row r="6" spans="1:22" ht="26.25" customHeight="1">
      <c r="A6" s="2982"/>
      <c r="B6" s="2983"/>
      <c r="C6" s="2983"/>
      <c r="D6" s="1036" t="s">
        <v>738</v>
      </c>
      <c r="E6" s="2983"/>
      <c r="F6" s="2986"/>
      <c r="H6" s="432"/>
    </row>
    <row r="7" spans="1:22" ht="69.95" customHeight="1">
      <c r="A7" s="2976" t="s">
        <v>98</v>
      </c>
      <c r="B7" s="2977"/>
      <c r="C7" s="1037" t="s">
        <v>739</v>
      </c>
      <c r="D7" s="1038" t="s">
        <v>740</v>
      </c>
      <c r="E7" s="1039" t="s">
        <v>741</v>
      </c>
      <c r="F7" s="1040" t="s">
        <v>742</v>
      </c>
    </row>
    <row r="8" spans="1:22" ht="69.95" customHeight="1">
      <c r="A8" s="2987"/>
      <c r="B8" s="2988"/>
      <c r="C8" s="1037" t="s">
        <v>743</v>
      </c>
      <c r="D8" s="1038" t="s">
        <v>740</v>
      </c>
      <c r="E8" s="1039" t="s">
        <v>744</v>
      </c>
      <c r="F8" s="1040" t="s">
        <v>742</v>
      </c>
    </row>
    <row r="9" spans="1:22" ht="110.1" customHeight="1">
      <c r="A9" s="2976" t="s">
        <v>745</v>
      </c>
      <c r="B9" s="2977"/>
      <c r="C9" s="1041" t="s">
        <v>746</v>
      </c>
      <c r="D9" s="1042" t="s">
        <v>747</v>
      </c>
      <c r="E9" s="1043" t="s">
        <v>748</v>
      </c>
      <c r="F9" s="1044" t="s">
        <v>749</v>
      </c>
    </row>
    <row r="10" spans="1:22" ht="69.95" customHeight="1">
      <c r="A10" s="2989"/>
      <c r="B10" s="2990"/>
      <c r="C10" s="1041" t="s">
        <v>750</v>
      </c>
      <c r="D10" s="1042" t="s">
        <v>751</v>
      </c>
      <c r="E10" s="1043" t="s">
        <v>752</v>
      </c>
      <c r="F10" s="1044" t="s">
        <v>753</v>
      </c>
    </row>
    <row r="11" spans="1:22" ht="110.1" customHeight="1">
      <c r="A11" s="2987"/>
      <c r="B11" s="2988"/>
      <c r="C11" s="1041" t="s">
        <v>754</v>
      </c>
      <c r="D11" s="1042" t="s">
        <v>755</v>
      </c>
      <c r="E11" s="1043" t="s">
        <v>756</v>
      </c>
      <c r="F11" s="1044" t="s">
        <v>757</v>
      </c>
    </row>
    <row r="12" spans="1:22" ht="69.95" customHeight="1">
      <c r="A12" s="2976" t="s">
        <v>758</v>
      </c>
      <c r="B12" s="2977"/>
      <c r="C12" s="1037" t="s">
        <v>759</v>
      </c>
      <c r="D12" s="1038" t="s">
        <v>760</v>
      </c>
      <c r="E12" s="1045" t="s">
        <v>761</v>
      </c>
      <c r="F12" s="1040" t="s">
        <v>762</v>
      </c>
    </row>
    <row r="13" spans="1:22" ht="69.95" customHeight="1">
      <c r="A13" s="2978"/>
      <c r="B13" s="2979"/>
      <c r="C13" s="1046" t="s">
        <v>763</v>
      </c>
      <c r="D13" s="1046" t="s">
        <v>764</v>
      </c>
      <c r="E13" s="1047" t="s">
        <v>765</v>
      </c>
      <c r="F13" s="1048" t="s">
        <v>766</v>
      </c>
    </row>
    <row r="14" spans="1:22" ht="18" customHeight="1">
      <c r="A14" s="324" t="s">
        <v>767</v>
      </c>
      <c r="B14" s="324"/>
      <c r="C14" s="1049"/>
      <c r="D14" s="1049"/>
      <c r="E14" s="597"/>
      <c r="F14" s="1049"/>
    </row>
    <row r="15" spans="1:22" ht="12" customHeight="1">
      <c r="A15" s="1050"/>
      <c r="B15" s="1051"/>
      <c r="C15" s="1051"/>
      <c r="D15" s="1052"/>
      <c r="E15" s="1051"/>
      <c r="F15" s="1053"/>
    </row>
    <row r="16" spans="1:22" s="331" customFormat="1" ht="15" customHeight="1">
      <c r="A16" s="334"/>
      <c r="B16" s="1054"/>
      <c r="C16" s="1054"/>
      <c r="D16" s="1055"/>
      <c r="E16" s="1054"/>
      <c r="F16" s="1054"/>
    </row>
  </sheetData>
  <mergeCells count="7">
    <mergeCell ref="A12:B13"/>
    <mergeCell ref="A5:B6"/>
    <mergeCell ref="C5:C6"/>
    <mergeCell ref="E5:E6"/>
    <mergeCell ref="F5:F6"/>
    <mergeCell ref="A7:B8"/>
    <mergeCell ref="A9:B11"/>
  </mergeCells>
  <phoneticPr fontId="2" type="noConversion"/>
  <printOptions horizontalCentered="1"/>
  <pageMargins left="0.78740157480314965" right="0.78740157480314965" top="1.1811023622047245" bottom="0.78740157480314965" header="0" footer="0"/>
  <pageSetup paperSize="9" scale="84" firstPageNumber="22" orientation="portrait" useFirstPageNumber="1" r:id="rId1"/>
  <headerFooter differentOddEven="1"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K30"/>
  <sheetViews>
    <sheetView view="pageBreakPreview" zoomScale="60" zoomScaleNormal="100" workbookViewId="0"/>
  </sheetViews>
  <sheetFormatPr defaultColWidth="9" defaultRowHeight="13.5"/>
  <cols>
    <col min="1" max="16384" width="9" style="13"/>
  </cols>
  <sheetData>
    <row r="1" spans="1:11" ht="16.5">
      <c r="A1" s="12"/>
      <c r="B1" s="12"/>
      <c r="C1" s="12"/>
      <c r="D1" s="12"/>
      <c r="E1" s="12"/>
      <c r="F1" s="12"/>
    </row>
    <row r="2" spans="1:11" ht="16.5">
      <c r="A2" s="12"/>
      <c r="B2" s="12"/>
      <c r="C2" s="12"/>
      <c r="D2" s="12"/>
      <c r="E2" s="12"/>
      <c r="F2" s="12"/>
    </row>
    <row r="3" spans="1:11" ht="16.5">
      <c r="A3" s="14"/>
      <c r="B3" s="14"/>
      <c r="C3" s="14"/>
      <c r="D3" s="14"/>
      <c r="E3" s="14"/>
      <c r="F3" s="14"/>
      <c r="G3" s="15"/>
      <c r="H3" s="15"/>
      <c r="I3" s="15"/>
      <c r="J3" s="15"/>
      <c r="K3" s="15"/>
    </row>
    <row r="4" spans="1:11" ht="33.75">
      <c r="A4" s="14"/>
      <c r="B4" s="16" t="s">
        <v>3</v>
      </c>
      <c r="C4" s="14"/>
      <c r="D4" s="14"/>
      <c r="E4" s="14"/>
      <c r="F4" s="14"/>
      <c r="G4" s="15"/>
      <c r="H4" s="15"/>
      <c r="I4" s="15"/>
      <c r="J4" s="15"/>
      <c r="K4" s="15"/>
    </row>
    <row r="5" spans="1:11" ht="16.5">
      <c r="A5" s="14"/>
      <c r="B5" s="14"/>
      <c r="C5" s="14"/>
      <c r="D5" s="14"/>
      <c r="E5" s="14"/>
      <c r="F5" s="14"/>
      <c r="G5" s="15"/>
      <c r="H5" s="15"/>
      <c r="I5" s="15"/>
      <c r="J5" s="15"/>
      <c r="K5" s="15"/>
    </row>
    <row r="6" spans="1:11" ht="16.5">
      <c r="A6" s="14"/>
      <c r="B6" s="14"/>
      <c r="C6" s="14"/>
      <c r="D6" s="14"/>
      <c r="E6" s="14"/>
      <c r="F6" s="14"/>
      <c r="G6" s="15"/>
      <c r="H6" s="15"/>
      <c r="I6" s="15"/>
      <c r="J6" s="15"/>
      <c r="K6" s="15"/>
    </row>
    <row r="7" spans="1:11" ht="16.5">
      <c r="A7" s="17"/>
      <c r="B7" s="17"/>
      <c r="C7" s="14"/>
      <c r="D7" s="14"/>
      <c r="E7" s="14"/>
      <c r="F7" s="14"/>
      <c r="G7" s="15"/>
      <c r="H7" s="15"/>
      <c r="I7" s="15"/>
      <c r="J7" s="15"/>
      <c r="K7" s="15"/>
    </row>
    <row r="8" spans="1:11" ht="16.5">
      <c r="A8" s="17"/>
      <c r="B8" s="17"/>
      <c r="C8" s="14"/>
      <c r="D8" s="14"/>
      <c r="E8" s="14"/>
      <c r="F8" s="14"/>
      <c r="G8" s="15"/>
      <c r="H8" s="15"/>
      <c r="I8" s="15"/>
      <c r="J8" s="15"/>
      <c r="K8" s="15"/>
    </row>
    <row r="9" spans="1:11" ht="16.5">
      <c r="A9" s="17"/>
      <c r="B9" s="17"/>
      <c r="C9" s="14"/>
      <c r="D9" s="14"/>
      <c r="E9" s="14"/>
      <c r="F9" s="14"/>
      <c r="G9" s="15"/>
      <c r="H9" s="15"/>
      <c r="I9" s="15"/>
      <c r="J9" s="15"/>
      <c r="K9" s="15"/>
    </row>
    <row r="10" spans="1:11" ht="16.5">
      <c r="A10" s="14"/>
      <c r="B10" s="14"/>
      <c r="C10" s="14"/>
      <c r="D10" s="14"/>
      <c r="E10" s="14"/>
      <c r="F10" s="14"/>
      <c r="G10" s="15"/>
      <c r="H10" s="15"/>
      <c r="I10" s="15"/>
      <c r="J10" s="15"/>
      <c r="K10" s="15"/>
    </row>
    <row r="11" spans="1:11" ht="16.5">
      <c r="A11" s="17"/>
      <c r="B11" s="17"/>
      <c r="C11" s="14"/>
      <c r="D11" s="14"/>
      <c r="E11" s="14"/>
      <c r="F11" s="14"/>
      <c r="G11" s="15"/>
      <c r="H11" s="15"/>
      <c r="I11" s="15"/>
      <c r="J11" s="15"/>
      <c r="K11" s="15"/>
    </row>
    <row r="12" spans="1:11" ht="16.5">
      <c r="A12" s="14"/>
      <c r="B12" s="14"/>
      <c r="C12" s="14"/>
      <c r="D12" s="14"/>
      <c r="E12" s="14"/>
      <c r="F12" s="14"/>
      <c r="G12" s="15"/>
      <c r="H12" s="15"/>
      <c r="I12" s="15"/>
      <c r="J12" s="15"/>
      <c r="K12" s="15"/>
    </row>
    <row r="13" spans="1:11" ht="16.5">
      <c r="A13" s="14"/>
      <c r="B13" s="14"/>
      <c r="C13" s="14"/>
      <c r="D13" s="14"/>
      <c r="E13" s="14"/>
      <c r="F13" s="14"/>
      <c r="G13" s="15"/>
      <c r="H13" s="15"/>
      <c r="I13" s="15"/>
      <c r="J13" s="15"/>
      <c r="K13" s="15"/>
    </row>
    <row r="14" spans="1:11" ht="16.5">
      <c r="A14" s="17"/>
      <c r="B14" s="17"/>
      <c r="C14" s="14"/>
      <c r="D14" s="14"/>
      <c r="E14" s="14"/>
      <c r="F14" s="14"/>
      <c r="G14" s="15"/>
      <c r="H14" s="15"/>
      <c r="I14" s="15"/>
      <c r="J14" s="15"/>
      <c r="K14" s="15"/>
    </row>
    <row r="15" spans="1:11" ht="16.5">
      <c r="A15" s="17"/>
      <c r="B15" s="17"/>
      <c r="C15" s="14"/>
      <c r="D15" s="14"/>
      <c r="E15" s="14"/>
      <c r="F15" s="14"/>
      <c r="G15" s="15"/>
      <c r="H15" s="15"/>
      <c r="I15" s="15"/>
      <c r="J15" s="15"/>
      <c r="K15" s="15"/>
    </row>
    <row r="16" spans="1:11" ht="16.5">
      <c r="A16" s="14"/>
      <c r="B16" s="14"/>
      <c r="C16" s="14"/>
      <c r="D16" s="14"/>
      <c r="E16" s="14"/>
      <c r="F16" s="14"/>
      <c r="G16" s="15"/>
      <c r="H16" s="15"/>
      <c r="I16" s="15"/>
      <c r="J16" s="15"/>
      <c r="K16" s="15"/>
    </row>
    <row r="17" spans="1:11" ht="16.5">
      <c r="A17" s="14"/>
      <c r="B17" s="14"/>
      <c r="C17" s="14"/>
      <c r="D17" s="14"/>
      <c r="E17" s="14"/>
      <c r="F17" s="14"/>
      <c r="G17" s="15"/>
      <c r="H17" s="15"/>
      <c r="I17" s="15"/>
      <c r="J17" s="15"/>
      <c r="K17" s="15"/>
    </row>
    <row r="18" spans="1:11" ht="16.5">
      <c r="A18" s="14"/>
      <c r="B18" s="14"/>
      <c r="C18" s="14"/>
      <c r="D18" s="14"/>
      <c r="E18" s="14"/>
      <c r="F18" s="14"/>
      <c r="G18" s="15"/>
      <c r="H18" s="15"/>
      <c r="I18" s="15"/>
      <c r="J18" s="15"/>
      <c r="K18" s="15"/>
    </row>
    <row r="19" spans="1:11" ht="16.5">
      <c r="A19" s="17"/>
      <c r="B19" s="17"/>
      <c r="C19" s="14"/>
      <c r="D19" s="14"/>
      <c r="E19" s="14"/>
      <c r="F19" s="14"/>
      <c r="G19" s="15"/>
      <c r="H19" s="15"/>
      <c r="I19" s="15"/>
      <c r="J19" s="15"/>
      <c r="K19" s="15"/>
    </row>
    <row r="20" spans="1:11" ht="16.5">
      <c r="A20" s="14"/>
      <c r="B20" s="14"/>
      <c r="C20" s="14"/>
      <c r="D20" s="14"/>
      <c r="E20" s="14"/>
      <c r="F20" s="14"/>
      <c r="G20" s="15"/>
      <c r="H20" s="15"/>
      <c r="I20" s="15"/>
      <c r="J20" s="15"/>
      <c r="K20" s="15"/>
    </row>
    <row r="21" spans="1:11" ht="16.5">
      <c r="A21" s="14"/>
      <c r="B21" s="14"/>
      <c r="C21" s="14"/>
      <c r="D21" s="14"/>
      <c r="E21" s="14"/>
      <c r="F21" s="14"/>
      <c r="G21" s="15"/>
      <c r="H21" s="15"/>
      <c r="I21" s="15"/>
      <c r="J21" s="15"/>
      <c r="K21" s="15"/>
    </row>
    <row r="22" spans="1:11" ht="16.5">
      <c r="A22" s="14"/>
      <c r="B22" s="14"/>
      <c r="C22" s="14"/>
      <c r="D22" s="14"/>
      <c r="E22" s="14"/>
      <c r="F22" s="14"/>
      <c r="G22" s="15"/>
      <c r="H22" s="15"/>
      <c r="I22" s="15"/>
      <c r="J22" s="15"/>
      <c r="K22" s="15"/>
    </row>
    <row r="23" spans="1:11" ht="16.5">
      <c r="A23" s="14"/>
      <c r="B23" s="14"/>
      <c r="C23" s="14"/>
      <c r="D23" s="14"/>
      <c r="E23" s="14"/>
      <c r="F23" s="14"/>
      <c r="G23" s="15"/>
      <c r="H23" s="15"/>
      <c r="I23" s="15"/>
      <c r="J23" s="15"/>
      <c r="K23" s="15"/>
    </row>
    <row r="24" spans="1:11" ht="16.5">
      <c r="A24" s="14"/>
      <c r="B24" s="14"/>
      <c r="C24" s="14"/>
      <c r="D24" s="14"/>
      <c r="E24" s="14"/>
      <c r="F24" s="14"/>
      <c r="G24" s="15"/>
      <c r="H24" s="15"/>
      <c r="I24" s="15"/>
      <c r="J24" s="15"/>
      <c r="K24" s="15"/>
    </row>
    <row r="25" spans="1:11" ht="16.5">
      <c r="A25" s="14"/>
      <c r="B25" s="14"/>
      <c r="C25" s="14"/>
      <c r="D25" s="14"/>
      <c r="E25" s="14"/>
      <c r="F25" s="14"/>
      <c r="G25" s="15"/>
      <c r="H25" s="15"/>
      <c r="I25" s="15"/>
      <c r="J25" s="15"/>
      <c r="K25" s="15"/>
    </row>
    <row r="26" spans="1:11" ht="16.5">
      <c r="A26" s="12"/>
      <c r="B26" s="12"/>
      <c r="C26" s="12"/>
      <c r="D26" s="12"/>
      <c r="E26" s="12"/>
      <c r="F26" s="12"/>
    </row>
    <row r="27" spans="1:11" ht="16.5">
      <c r="A27" s="12"/>
      <c r="B27" s="12"/>
      <c r="C27" s="12"/>
      <c r="D27" s="12"/>
      <c r="E27" s="12"/>
      <c r="F27" s="12"/>
    </row>
    <row r="28" spans="1:11" ht="16.5">
      <c r="A28" s="12"/>
      <c r="B28" s="12"/>
      <c r="C28" s="12"/>
      <c r="D28" s="12"/>
      <c r="E28" s="12"/>
      <c r="F28" s="12"/>
    </row>
    <row r="29" spans="1:11" ht="16.5">
      <c r="A29" s="12"/>
      <c r="B29" s="12"/>
      <c r="C29" s="12"/>
      <c r="D29" s="12"/>
      <c r="E29" s="12"/>
      <c r="F29" s="12"/>
    </row>
    <row r="30" spans="1:11" ht="16.5">
      <c r="A30" s="12"/>
      <c r="B30" s="12"/>
      <c r="C30" s="12"/>
      <c r="D30" s="12"/>
      <c r="E30" s="12"/>
      <c r="F30" s="12"/>
    </row>
  </sheetData>
  <phoneticPr fontId="2" type="noConversion"/>
  <pageMargins left="1.0629921259842521" right="1.0629921259842521" top="1.3779527559055118" bottom="1.5748031496062993" header="0.51181102362204722" footer="1.4173228346456694"/>
  <pageSetup paperSize="9" scale="85" orientation="portrait" r:id="rId1"/>
  <headerFooter differentOddEven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F48"/>
  <sheetViews>
    <sheetView view="pageBreakPreview" zoomScale="70" zoomScaleNormal="100" zoomScaleSheetLayoutView="70" workbookViewId="0"/>
  </sheetViews>
  <sheetFormatPr defaultColWidth="10" defaultRowHeight="16.5"/>
  <cols>
    <col min="1" max="2" width="10" style="1056"/>
    <col min="3" max="3" width="6" style="1056" customWidth="1"/>
    <col min="4" max="4" width="7.125" style="1056" customWidth="1"/>
    <col min="5" max="5" width="19" style="1056" customWidth="1"/>
    <col min="6" max="6" width="33.75" style="1056" customWidth="1"/>
    <col min="7" max="16384" width="10" style="1056"/>
  </cols>
  <sheetData>
    <row r="1" spans="3:6" ht="206.25" customHeight="1"/>
    <row r="2" spans="3:6" ht="7.5" customHeight="1">
      <c r="C2" s="257" t="s">
        <v>0</v>
      </c>
      <c r="D2" s="257" t="s">
        <v>0</v>
      </c>
      <c r="E2" s="258" t="s">
        <v>0</v>
      </c>
      <c r="F2" s="259" t="s">
        <v>0</v>
      </c>
    </row>
    <row r="3" spans="3:6" ht="8.25" customHeight="1"/>
    <row r="4" spans="3:6" ht="39">
      <c r="D4" s="260" t="s">
        <v>768</v>
      </c>
    </row>
    <row r="6" spans="3:6" ht="30" customHeight="1">
      <c r="E6" s="261" t="s">
        <v>769</v>
      </c>
    </row>
    <row r="7" spans="3:6" ht="9.9499999999999993" customHeight="1">
      <c r="E7" s="261"/>
    </row>
    <row r="8" spans="3:6" ht="30" customHeight="1">
      <c r="E8" s="261" t="s">
        <v>770</v>
      </c>
    </row>
    <row r="9" spans="3:6" ht="9.9499999999999993" customHeight="1">
      <c r="E9" s="262"/>
    </row>
    <row r="10" spans="3:6" ht="30" customHeight="1">
      <c r="E10" s="261" t="s">
        <v>771</v>
      </c>
    </row>
    <row r="11" spans="3:6" ht="9.9499999999999993" customHeight="1">
      <c r="E11" s="262"/>
    </row>
    <row r="12" spans="3:6" ht="30" customHeight="1">
      <c r="E12" s="261" t="s">
        <v>772</v>
      </c>
    </row>
    <row r="13" spans="3:6" ht="9.9499999999999993" customHeight="1">
      <c r="E13" s="262"/>
    </row>
    <row r="14" spans="3:6" ht="30" customHeight="1">
      <c r="E14" s="261" t="s">
        <v>773</v>
      </c>
    </row>
    <row r="48" ht="15.75" customHeight="1"/>
  </sheetData>
  <phoneticPr fontId="2" type="noConversion"/>
  <printOptions horizontalCentered="1"/>
  <pageMargins left="0.78740157480314965" right="0.78740157480314965" top="1.1811023622047245" bottom="0.78740157480314965" header="0" footer="0"/>
  <pageSetup paperSize="9" scale="85" firstPageNumber="13" orientation="portrait" useFirstPageNumber="1" r:id="rId1"/>
  <headerFooter differentOddEven="1" scaleWithDoc="0" alignWithMargins="0">
    <firstFooter>&amp;R&amp;P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69"/>
  <sheetViews>
    <sheetView view="pageBreakPreview" zoomScale="86" zoomScaleNormal="100" zoomScaleSheetLayoutView="86" workbookViewId="0">
      <pane xSplit="1" ySplit="6" topLeftCell="B7" activePane="bottomRight" state="frozen"/>
      <selection pane="topRight"/>
      <selection pane="bottomLeft"/>
      <selection pane="bottomRight"/>
    </sheetView>
  </sheetViews>
  <sheetFormatPr defaultColWidth="7.875" defaultRowHeight="13.5"/>
  <cols>
    <col min="1" max="1" width="8.375" style="275" customWidth="1"/>
    <col min="2" max="3" width="5.375" style="275" customWidth="1"/>
    <col min="4" max="4" width="6.25" style="275" customWidth="1"/>
    <col min="5" max="5" width="5.75" style="275" customWidth="1"/>
    <col min="6" max="6" width="5.375" style="275" customWidth="1"/>
    <col min="7" max="7" width="6.25" style="275" customWidth="1"/>
    <col min="8" max="8" width="5.75" style="275" customWidth="1"/>
    <col min="9" max="9" width="4.875" style="275" customWidth="1"/>
    <col min="10" max="10" width="6.25" style="275" customWidth="1"/>
    <col min="11" max="11" width="5.375" style="275" customWidth="1"/>
    <col min="12" max="12" width="4.875" style="275" customWidth="1"/>
    <col min="13" max="13" width="6.25" style="275" customWidth="1"/>
    <col min="14" max="14" width="5.375" style="275" customWidth="1"/>
    <col min="15" max="16" width="5.75" style="275" customWidth="1"/>
    <col min="17" max="17" width="5.375" style="275" customWidth="1"/>
    <col min="18" max="18" width="6.25" style="275" customWidth="1"/>
    <col min="19" max="19" width="5.875" style="275" customWidth="1"/>
    <col min="20" max="20" width="5.75" style="275" customWidth="1"/>
    <col min="21" max="21" width="6.25" style="275" customWidth="1"/>
    <col min="22" max="23" width="5.75" style="275" customWidth="1"/>
    <col min="24" max="24" width="6.25" style="275" customWidth="1"/>
    <col min="25" max="26" width="5.75" style="275" customWidth="1"/>
    <col min="27" max="28" width="6.25" style="275" customWidth="1"/>
    <col min="29" max="29" width="5.75" style="275" customWidth="1"/>
    <col min="30" max="30" width="6.125" style="334" customWidth="1"/>
    <col min="31" max="31" width="5.875" style="275" customWidth="1"/>
    <col min="32" max="32" width="5.75" style="275" customWidth="1"/>
    <col min="33" max="33" width="6.5" style="275" customWidth="1"/>
    <col min="34" max="37" width="8.875" style="275" bestFit="1" customWidth="1"/>
    <col min="38" max="38" width="7.875" style="275"/>
    <col min="39" max="39" width="8" style="275" bestFit="1" customWidth="1"/>
    <col min="40" max="40" width="9" style="275" bestFit="1" customWidth="1"/>
    <col min="41" max="16384" width="7.875" style="275"/>
  </cols>
  <sheetData>
    <row r="1" spans="1:33" s="266" customFormat="1" ht="26.25">
      <c r="A1" s="263" t="s">
        <v>774</v>
      </c>
      <c r="B1" s="1057"/>
      <c r="C1" s="264"/>
      <c r="D1" s="264"/>
      <c r="E1" s="1058"/>
      <c r="F1" s="1059"/>
      <c r="G1" s="1059"/>
      <c r="H1" s="1060"/>
      <c r="I1" s="1061"/>
      <c r="J1" s="264"/>
      <c r="K1" s="264"/>
      <c r="L1" s="264"/>
      <c r="M1" s="12"/>
      <c r="N1" s="264"/>
      <c r="O1" s="264"/>
      <c r="P1" s="264"/>
      <c r="Q1" s="264"/>
      <c r="R1" s="264"/>
      <c r="S1" s="264"/>
      <c r="T1" s="264"/>
      <c r="U1" s="264"/>
      <c r="V1" s="264"/>
      <c r="W1" s="265"/>
      <c r="X1" s="265"/>
      <c r="Y1" s="264"/>
      <c r="Z1" s="264"/>
      <c r="AA1" s="264"/>
      <c r="AB1" s="264"/>
      <c r="AC1" s="264"/>
      <c r="AD1" s="264"/>
      <c r="AE1" s="264"/>
      <c r="AF1" s="264"/>
      <c r="AG1" s="264"/>
    </row>
    <row r="2" spans="1:33" s="269" customFormat="1" ht="17.25">
      <c r="A2" s="267" t="s">
        <v>775</v>
      </c>
      <c r="B2" s="267"/>
      <c r="C2" s="267"/>
      <c r="D2" s="268"/>
      <c r="E2" s="12"/>
      <c r="F2" s="12"/>
      <c r="G2" s="12"/>
      <c r="H2" s="12"/>
      <c r="I2" s="12"/>
      <c r="J2" s="267"/>
      <c r="K2" s="267"/>
      <c r="L2" s="267"/>
      <c r="M2" s="12"/>
      <c r="N2" s="267"/>
      <c r="O2" s="267"/>
      <c r="P2" s="267"/>
      <c r="Q2" s="267"/>
      <c r="R2" s="267"/>
      <c r="S2" s="267"/>
      <c r="T2" s="267"/>
      <c r="U2" s="1062"/>
      <c r="V2" s="1062"/>
      <c r="W2" s="1062"/>
      <c r="X2" s="265"/>
      <c r="Y2" s="267"/>
      <c r="Z2" s="267"/>
      <c r="AA2" s="267"/>
      <c r="AB2" s="267"/>
      <c r="AC2" s="267"/>
      <c r="AD2" s="267"/>
      <c r="AE2" s="653"/>
      <c r="AF2" s="653"/>
      <c r="AG2" s="267"/>
    </row>
    <row r="3" spans="1:33" s="266" customFormat="1" ht="14.25" customHeight="1">
      <c r="A3" s="265"/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65"/>
      <c r="O3" s="265"/>
      <c r="P3" s="265"/>
      <c r="Q3" s="265"/>
      <c r="R3" s="265"/>
      <c r="S3" s="265"/>
      <c r="T3" s="265"/>
      <c r="U3" s="265"/>
      <c r="V3" s="265"/>
      <c r="W3" s="273"/>
      <c r="X3" s="265"/>
      <c r="Y3" s="264"/>
      <c r="Z3" s="264"/>
      <c r="AA3" s="273"/>
      <c r="AB3" s="273"/>
      <c r="AC3" s="273"/>
      <c r="AD3" s="264"/>
      <c r="AE3" s="2991" t="s">
        <v>776</v>
      </c>
      <c r="AF3" s="2991"/>
      <c r="AG3" s="2991"/>
    </row>
    <row r="4" spans="1:33" ht="21.75" customHeight="1">
      <c r="A4" s="2917" t="s">
        <v>56</v>
      </c>
      <c r="B4" s="2922" t="s">
        <v>150</v>
      </c>
      <c r="C4" s="2920"/>
      <c r="D4" s="2920"/>
      <c r="E4" s="2920"/>
      <c r="F4" s="2920"/>
      <c r="G4" s="2920"/>
      <c r="H4" s="2920"/>
      <c r="I4" s="2920"/>
      <c r="J4" s="2920"/>
      <c r="K4" s="2920"/>
      <c r="L4" s="2920"/>
      <c r="M4" s="2921"/>
      <c r="N4" s="2922" t="s">
        <v>151</v>
      </c>
      <c r="O4" s="2920"/>
      <c r="P4" s="2920"/>
      <c r="Q4" s="2970"/>
      <c r="R4" s="2992" t="s">
        <v>152</v>
      </c>
      <c r="S4" s="2920"/>
      <c r="T4" s="2920"/>
      <c r="U4" s="2921"/>
      <c r="V4" s="2922" t="s">
        <v>153</v>
      </c>
      <c r="W4" s="2920"/>
      <c r="X4" s="2920"/>
      <c r="Y4" s="2920"/>
      <c r="Z4" s="2920"/>
      <c r="AA4" s="2920"/>
      <c r="AB4" s="2920"/>
      <c r="AC4" s="2920"/>
      <c r="AD4" s="2920"/>
      <c r="AE4" s="2920"/>
      <c r="AF4" s="2920"/>
      <c r="AG4" s="2921"/>
    </row>
    <row r="5" spans="1:33" ht="18.75" customHeight="1">
      <c r="A5" s="2918"/>
      <c r="B5" s="2911" t="s">
        <v>154</v>
      </c>
      <c r="C5" s="2913" t="s">
        <v>155</v>
      </c>
      <c r="D5" s="2914"/>
      <c r="E5" s="2914"/>
      <c r="F5" s="2914"/>
      <c r="G5" s="2915"/>
      <c r="H5" s="2900" t="s">
        <v>156</v>
      </c>
      <c r="I5" s="2900" t="s">
        <v>157</v>
      </c>
      <c r="J5" s="2900" t="s">
        <v>12</v>
      </c>
      <c r="K5" s="2909" t="s">
        <v>158</v>
      </c>
      <c r="L5" s="2909" t="s">
        <v>159</v>
      </c>
      <c r="M5" s="2907" t="s">
        <v>160</v>
      </c>
      <c r="N5" s="2911" t="s">
        <v>161</v>
      </c>
      <c r="O5" s="2913" t="s">
        <v>162</v>
      </c>
      <c r="P5" s="2914"/>
      <c r="Q5" s="2915"/>
      <c r="R5" s="2900" t="s">
        <v>163</v>
      </c>
      <c r="S5" s="2909" t="s">
        <v>158</v>
      </c>
      <c r="T5" s="2909" t="s">
        <v>159</v>
      </c>
      <c r="U5" s="2907" t="s">
        <v>160</v>
      </c>
      <c r="V5" s="2911" t="s">
        <v>154</v>
      </c>
      <c r="W5" s="2913" t="s">
        <v>164</v>
      </c>
      <c r="X5" s="2914"/>
      <c r="Y5" s="2914"/>
      <c r="Z5" s="2914"/>
      <c r="AA5" s="2915"/>
      <c r="AB5" s="2900" t="s">
        <v>163</v>
      </c>
      <c r="AC5" s="2909" t="s">
        <v>157</v>
      </c>
      <c r="AD5" s="2900" t="s">
        <v>12</v>
      </c>
      <c r="AE5" s="2909" t="s">
        <v>158</v>
      </c>
      <c r="AF5" s="2909" t="s">
        <v>159</v>
      </c>
      <c r="AG5" s="2907" t="s">
        <v>160</v>
      </c>
    </row>
    <row r="6" spans="1:33" ht="18.75" customHeight="1">
      <c r="A6" s="2919"/>
      <c r="B6" s="2912"/>
      <c r="C6" s="276" t="s">
        <v>109</v>
      </c>
      <c r="D6" s="276" t="s">
        <v>108</v>
      </c>
      <c r="E6" s="276" t="s">
        <v>186</v>
      </c>
      <c r="F6" s="276" t="s">
        <v>166</v>
      </c>
      <c r="G6" s="276" t="s">
        <v>167</v>
      </c>
      <c r="H6" s="2901"/>
      <c r="I6" s="2901"/>
      <c r="J6" s="2901"/>
      <c r="K6" s="2901"/>
      <c r="L6" s="2910"/>
      <c r="M6" s="2908"/>
      <c r="N6" s="2912"/>
      <c r="O6" s="276" t="s">
        <v>108</v>
      </c>
      <c r="P6" s="276" t="s">
        <v>186</v>
      </c>
      <c r="Q6" s="276" t="s">
        <v>166</v>
      </c>
      <c r="R6" s="2901"/>
      <c r="S6" s="2901"/>
      <c r="T6" s="2910"/>
      <c r="U6" s="2908"/>
      <c r="V6" s="2912"/>
      <c r="W6" s="276" t="s">
        <v>109</v>
      </c>
      <c r="X6" s="276" t="s">
        <v>108</v>
      </c>
      <c r="Y6" s="276" t="s">
        <v>186</v>
      </c>
      <c r="Z6" s="276" t="s">
        <v>187</v>
      </c>
      <c r="AA6" s="276" t="s">
        <v>160</v>
      </c>
      <c r="AB6" s="2901"/>
      <c r="AC6" s="2901"/>
      <c r="AD6" s="2901"/>
      <c r="AE6" s="2901"/>
      <c r="AF6" s="2910"/>
      <c r="AG6" s="2908"/>
    </row>
    <row r="7" spans="1:33" s="1071" customFormat="1" ht="24" customHeight="1">
      <c r="A7" s="1063">
        <v>2012</v>
      </c>
      <c r="B7" s="1064">
        <v>5139.6239999999998</v>
      </c>
      <c r="C7" s="1065">
        <v>8767.7620000000006</v>
      </c>
      <c r="D7" s="1065">
        <v>190561.95699999999</v>
      </c>
      <c r="E7" s="1065">
        <v>13553.42</v>
      </c>
      <c r="F7" s="1065">
        <v>3452.866</v>
      </c>
      <c r="G7" s="1065">
        <v>216336.00399999999</v>
      </c>
      <c r="H7" s="1065">
        <v>75751.137000000002</v>
      </c>
      <c r="I7" s="1065">
        <v>752.07</v>
      </c>
      <c r="J7" s="1065">
        <v>150327.29300000001</v>
      </c>
      <c r="K7" s="1065">
        <v>210.05099999999999</v>
      </c>
      <c r="L7" s="1065" t="s">
        <v>169</v>
      </c>
      <c r="M7" s="1066">
        <v>448516.18</v>
      </c>
      <c r="N7" s="1067">
        <v>2512.6770000000001</v>
      </c>
      <c r="O7" s="1065" t="s">
        <v>169</v>
      </c>
      <c r="P7" s="1065">
        <v>15006.858</v>
      </c>
      <c r="Q7" s="1065" t="s">
        <v>169</v>
      </c>
      <c r="R7" s="1066">
        <v>35130.796000000002</v>
      </c>
      <c r="S7" s="1068">
        <v>8407.8179999999993</v>
      </c>
      <c r="T7" s="1066" t="s">
        <v>169</v>
      </c>
      <c r="U7" s="1069">
        <v>61058.148999999998</v>
      </c>
      <c r="V7" s="1064">
        <v>7652.3010000000004</v>
      </c>
      <c r="W7" s="1065">
        <v>8767.7620000000006</v>
      </c>
      <c r="X7" s="1065">
        <v>190561.95699999999</v>
      </c>
      <c r="Y7" s="1065">
        <v>28560.277999999998</v>
      </c>
      <c r="Z7" s="1065">
        <v>3452.866</v>
      </c>
      <c r="AA7" s="1065">
        <v>231342.86199999999</v>
      </c>
      <c r="AB7" s="1065">
        <v>110881.933</v>
      </c>
      <c r="AC7" s="1065">
        <v>752.07</v>
      </c>
      <c r="AD7" s="1066">
        <v>150327.29300000001</v>
      </c>
      <c r="AE7" s="1068">
        <v>8617.8690000000006</v>
      </c>
      <c r="AF7" s="1068" t="s">
        <v>169</v>
      </c>
      <c r="AG7" s="1070">
        <v>509574.32900000003</v>
      </c>
    </row>
    <row r="8" spans="1:33" s="1071" customFormat="1" ht="24" customHeight="1">
      <c r="A8" s="1063">
        <v>2013</v>
      </c>
      <c r="B8" s="1064">
        <v>5679.3280000000004</v>
      </c>
      <c r="C8" s="1065">
        <v>8054.0659999999998</v>
      </c>
      <c r="D8" s="1065">
        <v>193064.345</v>
      </c>
      <c r="E8" s="1065">
        <v>13940.535</v>
      </c>
      <c r="F8" s="1065">
        <v>3525.8890000000001</v>
      </c>
      <c r="G8" s="1065">
        <v>218584.83499999999</v>
      </c>
      <c r="H8" s="1065">
        <v>84560.767000000007</v>
      </c>
      <c r="I8" s="1065">
        <v>740.93399999999997</v>
      </c>
      <c r="J8" s="1065">
        <v>138783.91899999999</v>
      </c>
      <c r="K8" s="1065">
        <v>406.40300000000002</v>
      </c>
      <c r="L8" s="1065" t="s">
        <v>169</v>
      </c>
      <c r="M8" s="1066">
        <v>448756.18599999999</v>
      </c>
      <c r="N8" s="1067">
        <v>2714.6</v>
      </c>
      <c r="O8" s="1065" t="s">
        <v>169</v>
      </c>
      <c r="P8" s="1065">
        <v>14403.17</v>
      </c>
      <c r="Q8" s="1065" t="s">
        <v>169</v>
      </c>
      <c r="R8" s="1066">
        <v>39839.213000000003</v>
      </c>
      <c r="S8" s="1065">
        <v>11434.2</v>
      </c>
      <c r="T8" s="1066" t="s">
        <v>169</v>
      </c>
      <c r="U8" s="1072">
        <v>68391.183000000005</v>
      </c>
      <c r="V8" s="1064">
        <v>8393.9279999999999</v>
      </c>
      <c r="W8" s="1065">
        <v>8054.0659999999998</v>
      </c>
      <c r="X8" s="1065">
        <v>193064.345</v>
      </c>
      <c r="Y8" s="1065">
        <v>28343.705000000002</v>
      </c>
      <c r="Z8" s="1065">
        <v>3525.8890000000001</v>
      </c>
      <c r="AA8" s="1065">
        <v>232988.005</v>
      </c>
      <c r="AB8" s="1065">
        <v>124399.98</v>
      </c>
      <c r="AC8" s="1065">
        <v>740.93399999999997</v>
      </c>
      <c r="AD8" s="1066">
        <v>138783.91899999999</v>
      </c>
      <c r="AE8" s="1065">
        <v>11840.602999999999</v>
      </c>
      <c r="AF8" s="1065" t="s">
        <v>169</v>
      </c>
      <c r="AG8" s="1070">
        <v>517147.36900000001</v>
      </c>
    </row>
    <row r="9" spans="1:33" s="1071" customFormat="1" ht="24" customHeight="1">
      <c r="A9" s="1063">
        <v>2014</v>
      </c>
      <c r="B9" s="1064">
        <v>5975.5780000000004</v>
      </c>
      <c r="C9" s="1065">
        <v>8506.0589999999993</v>
      </c>
      <c r="D9" s="1065">
        <v>195259.33100000001</v>
      </c>
      <c r="E9" s="1065">
        <v>6838.4579999999996</v>
      </c>
      <c r="F9" s="1065">
        <v>568.12300000000005</v>
      </c>
      <c r="G9" s="1065">
        <v>211171.97200000001</v>
      </c>
      <c r="H9" s="1065">
        <v>68134.237999999998</v>
      </c>
      <c r="I9" s="1065">
        <v>655.81100000000004</v>
      </c>
      <c r="J9" s="1065">
        <v>156406.51199999999</v>
      </c>
      <c r="K9" s="1065">
        <v>570.29499999999996</v>
      </c>
      <c r="L9" s="1065" t="s">
        <v>169</v>
      </c>
      <c r="M9" s="1066">
        <v>442914.40500000003</v>
      </c>
      <c r="N9" s="1067">
        <v>1843.922</v>
      </c>
      <c r="O9" s="1065" t="s">
        <v>169</v>
      </c>
      <c r="P9" s="1065">
        <v>16699.576000000001</v>
      </c>
      <c r="Q9" s="1065" t="s">
        <v>169</v>
      </c>
      <c r="R9" s="1066">
        <v>46011.434999999998</v>
      </c>
      <c r="S9" s="1065">
        <v>14501.213</v>
      </c>
      <c r="T9" s="1066" t="s">
        <v>169</v>
      </c>
      <c r="U9" s="1072">
        <v>79056.145000000004</v>
      </c>
      <c r="V9" s="1064">
        <v>7819.5</v>
      </c>
      <c r="W9" s="1065">
        <v>8506.0589999999993</v>
      </c>
      <c r="X9" s="1065">
        <v>195259.33100000001</v>
      </c>
      <c r="Y9" s="1065">
        <v>23538.034</v>
      </c>
      <c r="Z9" s="1065">
        <v>568.12300000000005</v>
      </c>
      <c r="AA9" s="1065">
        <v>227871.54699999999</v>
      </c>
      <c r="AB9" s="1065">
        <v>114145.673</v>
      </c>
      <c r="AC9" s="1065">
        <v>655.81100000000004</v>
      </c>
      <c r="AD9" s="1066">
        <v>156406.51199999999</v>
      </c>
      <c r="AE9" s="1065">
        <v>15071.508</v>
      </c>
      <c r="AF9" s="1065" t="s">
        <v>169</v>
      </c>
      <c r="AG9" s="1070">
        <v>521970.55099999998</v>
      </c>
    </row>
    <row r="10" spans="1:33" s="1071" customFormat="1" ht="24" customHeight="1">
      <c r="A10" s="1063">
        <v>2015</v>
      </c>
      <c r="B10" s="1064">
        <v>4427.049</v>
      </c>
      <c r="C10" s="1065">
        <v>7438.2709999999997</v>
      </c>
      <c r="D10" s="1065">
        <v>199895.424</v>
      </c>
      <c r="E10" s="1065">
        <v>8822.0059999999994</v>
      </c>
      <c r="F10" s="1065">
        <v>222.47200000000001</v>
      </c>
      <c r="G10" s="1065">
        <v>216378.17300000001</v>
      </c>
      <c r="H10" s="1065">
        <v>45922.866999999998</v>
      </c>
      <c r="I10" s="1065">
        <v>643.16399999999999</v>
      </c>
      <c r="J10" s="1065">
        <v>164762.416</v>
      </c>
      <c r="K10" s="1065">
        <v>624.51499999999999</v>
      </c>
      <c r="L10" s="1065" t="s">
        <v>169</v>
      </c>
      <c r="M10" s="1066">
        <v>432758.18300000002</v>
      </c>
      <c r="N10" s="1067">
        <v>1368.991</v>
      </c>
      <c r="O10" s="1065" t="s">
        <v>169</v>
      </c>
      <c r="P10" s="1065">
        <v>19755.304</v>
      </c>
      <c r="Q10" s="1065" t="s">
        <v>169</v>
      </c>
      <c r="R10" s="1066">
        <v>57514.281000000003</v>
      </c>
      <c r="S10" s="1065">
        <v>16693.434000000001</v>
      </c>
      <c r="T10" s="1066" t="s">
        <v>169</v>
      </c>
      <c r="U10" s="1072">
        <v>95332.01</v>
      </c>
      <c r="V10" s="1064">
        <v>5796.04</v>
      </c>
      <c r="W10" s="1065">
        <v>7438.2709999999997</v>
      </c>
      <c r="X10" s="1065">
        <v>199895.424</v>
      </c>
      <c r="Y10" s="1065">
        <v>28577.31</v>
      </c>
      <c r="Z10" s="1065">
        <v>222.47200000000001</v>
      </c>
      <c r="AA10" s="1065">
        <v>236133.47700000001</v>
      </c>
      <c r="AB10" s="1065">
        <v>103437.148</v>
      </c>
      <c r="AC10" s="1065">
        <v>643.16399999999999</v>
      </c>
      <c r="AD10" s="1066">
        <v>164762.416</v>
      </c>
      <c r="AE10" s="1065">
        <v>17317.949000000001</v>
      </c>
      <c r="AF10" s="1065" t="s">
        <v>169</v>
      </c>
      <c r="AG10" s="1070">
        <v>528090.19299999997</v>
      </c>
    </row>
    <row r="11" spans="1:33" s="1071" customFormat="1" ht="24" customHeight="1">
      <c r="A11" s="1063">
        <v>2016</v>
      </c>
      <c r="B11" s="1064">
        <v>4834.8180000000002</v>
      </c>
      <c r="C11" s="1065">
        <v>7760.6819999999998</v>
      </c>
      <c r="D11" s="1065">
        <v>200151.489</v>
      </c>
      <c r="E11" s="1065">
        <v>13054.77</v>
      </c>
      <c r="F11" s="1065">
        <v>368.541</v>
      </c>
      <c r="G11" s="1065">
        <v>221335.48199999999</v>
      </c>
      <c r="H11" s="1065">
        <v>46477.379000000001</v>
      </c>
      <c r="I11" s="1065">
        <v>573.19600000000003</v>
      </c>
      <c r="J11" s="1065">
        <v>161995.10399999999</v>
      </c>
      <c r="K11" s="1065">
        <v>1098.0640000000001</v>
      </c>
      <c r="L11" s="1065" t="s">
        <v>169</v>
      </c>
      <c r="M11" s="1066">
        <v>436314.04200000002</v>
      </c>
      <c r="N11" s="1067">
        <v>1798.7670000000001</v>
      </c>
      <c r="O11" s="1065">
        <v>9243.9869999999992</v>
      </c>
      <c r="P11" s="1065">
        <v>446.108</v>
      </c>
      <c r="Q11" s="1065">
        <v>1152.4849999999999</v>
      </c>
      <c r="R11" s="1066">
        <v>73016.858999999997</v>
      </c>
      <c r="S11" s="1065">
        <v>18468.606</v>
      </c>
      <c r="T11" s="1066" t="s">
        <v>169</v>
      </c>
      <c r="U11" s="1072">
        <v>104126.81200000001</v>
      </c>
      <c r="V11" s="1064">
        <v>6633.585</v>
      </c>
      <c r="W11" s="1065">
        <v>7760.6819999999998</v>
      </c>
      <c r="X11" s="1065">
        <v>209395.476</v>
      </c>
      <c r="Y11" s="1065">
        <v>13500.878000000001</v>
      </c>
      <c r="Z11" s="1065">
        <v>1521.0260000000001</v>
      </c>
      <c r="AA11" s="1065">
        <v>232178.06200000001</v>
      </c>
      <c r="AB11" s="1065">
        <v>119494.238</v>
      </c>
      <c r="AC11" s="1065">
        <v>573.19600000000003</v>
      </c>
      <c r="AD11" s="1066">
        <v>161995.10399999999</v>
      </c>
      <c r="AE11" s="1065">
        <v>19566.669999999998</v>
      </c>
      <c r="AF11" s="1065" t="s">
        <v>169</v>
      </c>
      <c r="AG11" s="1070">
        <v>540440.85400000005</v>
      </c>
    </row>
    <row r="12" spans="1:33" s="1071" customFormat="1" ht="24" customHeight="1">
      <c r="A12" s="1063">
        <v>2017</v>
      </c>
      <c r="B12" s="1064">
        <v>5262.5069999999996</v>
      </c>
      <c r="C12" s="1065">
        <v>4426.6109999999999</v>
      </c>
      <c r="D12" s="1065">
        <v>222759.88800000001</v>
      </c>
      <c r="E12" s="1065">
        <v>5224.768</v>
      </c>
      <c r="F12" s="1065">
        <v>220.18299999999999</v>
      </c>
      <c r="G12" s="1065">
        <v>232631.45</v>
      </c>
      <c r="H12" s="1065">
        <v>36956.557999999997</v>
      </c>
      <c r="I12" s="1065">
        <v>513.34699999999998</v>
      </c>
      <c r="J12" s="1065">
        <v>148426.72500000001</v>
      </c>
      <c r="K12" s="1065">
        <v>2693.4810000000002</v>
      </c>
      <c r="L12" s="1065" t="s">
        <v>169</v>
      </c>
      <c r="M12" s="1066">
        <v>426484.06800000003</v>
      </c>
      <c r="N12" s="1067">
        <v>1732.6659999999999</v>
      </c>
      <c r="O12" s="1065">
        <v>14423.953</v>
      </c>
      <c r="P12" s="1065">
        <v>391.05700000000002</v>
      </c>
      <c r="Q12" s="1065">
        <v>396.35300000000001</v>
      </c>
      <c r="R12" s="1066">
        <v>88515.942999999999</v>
      </c>
      <c r="S12" s="1065">
        <v>21586.066999999999</v>
      </c>
      <c r="T12" s="1066" t="s">
        <v>169</v>
      </c>
      <c r="U12" s="1072">
        <v>127046.039</v>
      </c>
      <c r="V12" s="1064">
        <v>6995.1729999999998</v>
      </c>
      <c r="W12" s="1065">
        <v>4426.6109999999999</v>
      </c>
      <c r="X12" s="1065">
        <v>237183.842</v>
      </c>
      <c r="Y12" s="1065">
        <v>5615.8249999999998</v>
      </c>
      <c r="Z12" s="1065">
        <v>616.53599999999994</v>
      </c>
      <c r="AA12" s="1065">
        <v>247842.81400000001</v>
      </c>
      <c r="AB12" s="1065">
        <v>125472.501</v>
      </c>
      <c r="AC12" s="1065">
        <v>513.34699999999998</v>
      </c>
      <c r="AD12" s="1066">
        <v>148426.72500000001</v>
      </c>
      <c r="AE12" s="1065">
        <v>24279.547999999999</v>
      </c>
      <c r="AF12" s="1065" t="s">
        <v>169</v>
      </c>
      <c r="AG12" s="1070">
        <v>553530.10699999996</v>
      </c>
    </row>
    <row r="13" spans="1:33" s="1071" customFormat="1" ht="24" customHeight="1">
      <c r="A13" s="1063">
        <v>2018</v>
      </c>
      <c r="B13" s="1064">
        <v>5187.2340000000004</v>
      </c>
      <c r="C13" s="1065">
        <v>2677.04</v>
      </c>
      <c r="D13" s="1065">
        <v>220140.57</v>
      </c>
      <c r="E13" s="1065">
        <v>5845.2470000000003</v>
      </c>
      <c r="F13" s="1065" t="s">
        <v>169</v>
      </c>
      <c r="G13" s="1065">
        <v>228662.85699999999</v>
      </c>
      <c r="H13" s="1065">
        <v>46779.843000000001</v>
      </c>
      <c r="I13" s="1065">
        <v>528.45299999999997</v>
      </c>
      <c r="J13" s="1065">
        <v>133505.261</v>
      </c>
      <c r="K13" s="1065">
        <v>3663.8020000000001</v>
      </c>
      <c r="L13" s="1065" t="s">
        <v>169</v>
      </c>
      <c r="M13" s="1066">
        <v>418327.451</v>
      </c>
      <c r="N13" s="1067">
        <v>2083.2190000000001</v>
      </c>
      <c r="O13" s="1065">
        <v>18999.138999999999</v>
      </c>
      <c r="P13" s="1065">
        <v>421.71300000000002</v>
      </c>
      <c r="Q13" s="1065">
        <v>498.96100000000001</v>
      </c>
      <c r="R13" s="1066">
        <v>105909.913</v>
      </c>
      <c r="S13" s="1065">
        <v>24406.111000000001</v>
      </c>
      <c r="T13" s="1066" t="s">
        <v>169</v>
      </c>
      <c r="U13" s="1072">
        <v>152319.05600000001</v>
      </c>
      <c r="V13" s="1064">
        <v>7270.4530000000004</v>
      </c>
      <c r="W13" s="1065">
        <v>2677.04</v>
      </c>
      <c r="X13" s="1065">
        <v>239139.71</v>
      </c>
      <c r="Y13" s="1065">
        <v>6266.9589999999998</v>
      </c>
      <c r="Z13" s="1065">
        <v>498.96100000000001</v>
      </c>
      <c r="AA13" s="1065">
        <v>248582.67</v>
      </c>
      <c r="AB13" s="1065">
        <v>152689.75599999999</v>
      </c>
      <c r="AC13" s="1065">
        <v>528.45299999999997</v>
      </c>
      <c r="AD13" s="1066">
        <v>133505.261</v>
      </c>
      <c r="AE13" s="1065">
        <v>28069.912</v>
      </c>
      <c r="AF13" s="1065" t="s">
        <v>169</v>
      </c>
      <c r="AG13" s="1070">
        <v>570646.50699999998</v>
      </c>
    </row>
    <row r="14" spans="1:33" s="1073" customFormat="1" ht="24" customHeight="1">
      <c r="A14" s="1063">
        <v>2019</v>
      </c>
      <c r="B14" s="1064">
        <v>4476.6400000000003</v>
      </c>
      <c r="C14" s="1065">
        <v>2592.2249999999999</v>
      </c>
      <c r="D14" s="1065">
        <v>209193.36799999999</v>
      </c>
      <c r="E14" s="1065">
        <v>1842.4780000000001</v>
      </c>
      <c r="F14" s="1065" t="s">
        <v>169</v>
      </c>
      <c r="G14" s="1065">
        <v>213628.071</v>
      </c>
      <c r="H14" s="1065">
        <v>39048.684999999998</v>
      </c>
      <c r="I14" s="1065">
        <v>578.91200000000003</v>
      </c>
      <c r="J14" s="1065">
        <v>145909.66899999999</v>
      </c>
      <c r="K14" s="1065">
        <v>5427.9620000000004</v>
      </c>
      <c r="L14" s="1065" t="s">
        <v>169</v>
      </c>
      <c r="M14" s="1066">
        <v>409069.93900000001</v>
      </c>
      <c r="N14" s="1067">
        <v>1770.424</v>
      </c>
      <c r="O14" s="1065">
        <v>17636.346000000001</v>
      </c>
      <c r="P14" s="1065">
        <v>412.86099999999999</v>
      </c>
      <c r="Q14" s="1065">
        <v>451.02699999999999</v>
      </c>
      <c r="R14" s="1066">
        <v>105627.802</v>
      </c>
      <c r="S14" s="1065">
        <v>25822.468000000001</v>
      </c>
      <c r="T14" s="1066">
        <v>2249.4380000000001</v>
      </c>
      <c r="U14" s="1072">
        <v>153970.36600000001</v>
      </c>
      <c r="V14" s="1064">
        <v>6247.0640000000003</v>
      </c>
      <c r="W14" s="1065">
        <v>2592.2249999999999</v>
      </c>
      <c r="X14" s="1065">
        <v>226829.71299999999</v>
      </c>
      <c r="Y14" s="1065">
        <v>2255.3380000000002</v>
      </c>
      <c r="Z14" s="1065">
        <v>451.02699999999999</v>
      </c>
      <c r="AA14" s="1065">
        <v>232128.304</v>
      </c>
      <c r="AB14" s="1065">
        <v>144676.48800000001</v>
      </c>
      <c r="AC14" s="1065">
        <v>578.91200000000003</v>
      </c>
      <c r="AD14" s="1066">
        <v>145909.66899999999</v>
      </c>
      <c r="AE14" s="1065">
        <v>31250.43</v>
      </c>
      <c r="AF14" s="1065">
        <v>2249.4380000000001</v>
      </c>
      <c r="AG14" s="1070">
        <v>563040.30500000005</v>
      </c>
    </row>
    <row r="15" spans="1:33" s="1081" customFormat="1" ht="24" customHeight="1">
      <c r="A15" s="1074">
        <v>2020</v>
      </c>
      <c r="B15" s="1075">
        <v>4501.6239999999998</v>
      </c>
      <c r="C15" s="1076">
        <v>2094.21</v>
      </c>
      <c r="D15" s="1076">
        <v>176714.01199999999</v>
      </c>
      <c r="E15" s="1076">
        <v>1503.944</v>
      </c>
      <c r="F15" s="1076">
        <v>586.62699999999995</v>
      </c>
      <c r="G15" s="1076">
        <v>180898.79300000001</v>
      </c>
      <c r="H15" s="1076">
        <v>41446.449000000001</v>
      </c>
      <c r="I15" s="1076">
        <v>404.673</v>
      </c>
      <c r="J15" s="1076">
        <v>160183.72099999999</v>
      </c>
      <c r="K15" s="1076">
        <v>7016.1459999999997</v>
      </c>
      <c r="L15" s="1065">
        <v>70.838999999999999</v>
      </c>
      <c r="M15" s="1077">
        <v>394522.245</v>
      </c>
      <c r="N15" s="1078">
        <v>2646.625</v>
      </c>
      <c r="O15" s="1076">
        <v>19293.147000000001</v>
      </c>
      <c r="P15" s="1076">
        <v>343.15699999999998</v>
      </c>
      <c r="Q15" s="1076">
        <v>359.92200000000003</v>
      </c>
      <c r="R15" s="1076">
        <v>103859.925</v>
      </c>
      <c r="S15" s="1076">
        <v>24040.363000000001</v>
      </c>
      <c r="T15" s="1077">
        <v>7096.777</v>
      </c>
      <c r="U15" s="1079">
        <v>157639.91500000001</v>
      </c>
      <c r="V15" s="1075">
        <v>7148.2489999999998</v>
      </c>
      <c r="W15" s="1076">
        <v>2094.21</v>
      </c>
      <c r="X15" s="1076">
        <v>196007.15900000001</v>
      </c>
      <c r="Y15" s="1076">
        <v>1847.1010000000001</v>
      </c>
      <c r="Z15" s="1076">
        <v>946.54899999999998</v>
      </c>
      <c r="AA15" s="1076">
        <v>200895.01800000001</v>
      </c>
      <c r="AB15" s="1076">
        <v>145306.37400000001</v>
      </c>
      <c r="AC15" s="1076">
        <v>404.673</v>
      </c>
      <c r="AD15" s="1077">
        <v>160183.72099999999</v>
      </c>
      <c r="AE15" s="1076">
        <v>31056.508000000002</v>
      </c>
      <c r="AF15" s="1076">
        <v>7167.616</v>
      </c>
      <c r="AG15" s="1080">
        <v>552162.16</v>
      </c>
    </row>
    <row r="16" spans="1:33" s="1073" customFormat="1" ht="24" customHeight="1">
      <c r="A16" s="1082">
        <v>2021</v>
      </c>
      <c r="B16" s="1067">
        <v>4761.91</v>
      </c>
      <c r="C16" s="1064">
        <v>1853.7829999999999</v>
      </c>
      <c r="D16" s="1064">
        <v>170565.60800000001</v>
      </c>
      <c r="E16" s="1064">
        <v>1493.8530000000001</v>
      </c>
      <c r="F16" s="1064">
        <v>1176.921</v>
      </c>
      <c r="G16" s="1064">
        <v>175090.166</v>
      </c>
      <c r="H16" s="1064">
        <v>53608.506000000001</v>
      </c>
      <c r="I16" s="1064">
        <v>490.697</v>
      </c>
      <c r="J16" s="1064">
        <v>158015.23000000001</v>
      </c>
      <c r="K16" s="1064">
        <v>8340.8279999999995</v>
      </c>
      <c r="L16" s="1065">
        <v>65.846000000000004</v>
      </c>
      <c r="M16" s="1070">
        <v>400373.18199999997</v>
      </c>
      <c r="N16" s="1064">
        <v>1975.5250000000001</v>
      </c>
      <c r="O16" s="1064">
        <v>26960.944</v>
      </c>
      <c r="P16" s="1064">
        <v>287.887</v>
      </c>
      <c r="Q16" s="1065">
        <v>318.41000000000003</v>
      </c>
      <c r="R16" s="1065">
        <v>113415.302</v>
      </c>
      <c r="S16" s="1064">
        <v>30760.727999999999</v>
      </c>
      <c r="T16" s="1083">
        <v>2717.511</v>
      </c>
      <c r="U16" s="1072">
        <v>176436.30600000001</v>
      </c>
      <c r="V16" s="1064">
        <v>6737.4340000000002</v>
      </c>
      <c r="W16" s="1064">
        <v>1853.7829999999999</v>
      </c>
      <c r="X16" s="1064">
        <v>197526.552</v>
      </c>
      <c r="Y16" s="1064">
        <v>1781.74</v>
      </c>
      <c r="Z16" s="1064">
        <v>1495.3309999999999</v>
      </c>
      <c r="AA16" s="1064">
        <v>202657.40599999999</v>
      </c>
      <c r="AB16" s="1064">
        <v>167023.80799999999</v>
      </c>
      <c r="AC16" s="1064">
        <v>490.697</v>
      </c>
      <c r="AD16" s="1064">
        <v>158015.23000000001</v>
      </c>
      <c r="AE16" s="1064">
        <v>39101.555999999997</v>
      </c>
      <c r="AF16" s="1065">
        <v>2783.357</v>
      </c>
      <c r="AG16" s="1070">
        <v>576809.48800000001</v>
      </c>
    </row>
    <row r="17" spans="1:33" s="332" customFormat="1" ht="24" customHeight="1">
      <c r="A17" s="1082">
        <v>2022</v>
      </c>
      <c r="B17" s="1084">
        <v>5043.366</v>
      </c>
      <c r="C17" s="1085">
        <v>1870.76</v>
      </c>
      <c r="D17" s="1085">
        <v>162400.003</v>
      </c>
      <c r="E17" s="1085">
        <v>351.79300000000001</v>
      </c>
      <c r="F17" s="1085">
        <v>1377.345</v>
      </c>
      <c r="G17" s="1085">
        <v>165999.9</v>
      </c>
      <c r="H17" s="1085">
        <v>52243.277000000002</v>
      </c>
      <c r="I17" s="1085">
        <v>570.04600000000005</v>
      </c>
      <c r="J17" s="1085">
        <v>176054.01199999999</v>
      </c>
      <c r="K17" s="1085">
        <v>8461.92</v>
      </c>
      <c r="L17" s="1086">
        <v>68.94</v>
      </c>
      <c r="M17" s="1086">
        <v>408441.46100000001</v>
      </c>
      <c r="N17" s="1087">
        <v>2212.8620000000001</v>
      </c>
      <c r="O17" s="1085">
        <v>32389.742999999999</v>
      </c>
      <c r="P17" s="1085">
        <v>336.06299999999999</v>
      </c>
      <c r="Q17" s="1085">
        <v>305.21699999999998</v>
      </c>
      <c r="R17" s="1086">
        <v>109960.568</v>
      </c>
      <c r="S17" s="1085">
        <v>38804.336000000003</v>
      </c>
      <c r="T17" s="1086">
        <v>1950.114</v>
      </c>
      <c r="U17" s="1088">
        <v>185958.90400000001</v>
      </c>
      <c r="V17" s="1084">
        <v>7256.2280000000001</v>
      </c>
      <c r="W17" s="1085">
        <v>1870.76</v>
      </c>
      <c r="X17" s="1085">
        <v>194789.74600000001</v>
      </c>
      <c r="Y17" s="1085">
        <v>687.85599999999999</v>
      </c>
      <c r="Z17" s="1085">
        <v>1682.5619999999999</v>
      </c>
      <c r="AA17" s="1085">
        <v>199030.924</v>
      </c>
      <c r="AB17" s="1085">
        <v>162203.845</v>
      </c>
      <c r="AC17" s="1085">
        <v>570.04600000000005</v>
      </c>
      <c r="AD17" s="1086">
        <v>176054.01199999999</v>
      </c>
      <c r="AE17" s="1085">
        <v>47266.256000000001</v>
      </c>
      <c r="AF17" s="1085">
        <v>2019.0540000000001</v>
      </c>
      <c r="AG17" s="1089">
        <v>594400.36499999999</v>
      </c>
    </row>
    <row r="18" spans="1:33" s="332" customFormat="1" ht="24" customHeight="1">
      <c r="A18" s="1090" t="s">
        <v>777</v>
      </c>
      <c r="B18" s="1091">
        <v>1165.807</v>
      </c>
      <c r="C18" s="1092">
        <v>0.14000000000000001</v>
      </c>
      <c r="D18" s="1092">
        <v>41268.504000000001</v>
      </c>
      <c r="E18" s="1092">
        <v>351.79300000000001</v>
      </c>
      <c r="F18" s="1092">
        <v>220.495</v>
      </c>
      <c r="G18" s="1092">
        <v>41840.932000000001</v>
      </c>
      <c r="H18" s="1092">
        <v>14050.168</v>
      </c>
      <c r="I18" s="1092">
        <v>173.07</v>
      </c>
      <c r="J18" s="1092">
        <v>43959.675000000003</v>
      </c>
      <c r="K18" s="1092">
        <v>2261.1799999999998</v>
      </c>
      <c r="L18" s="1093">
        <v>16.78</v>
      </c>
      <c r="M18" s="1093">
        <v>103467.613</v>
      </c>
      <c r="N18" s="1094">
        <v>399.39699999999999</v>
      </c>
      <c r="O18" s="1092">
        <v>8148.4409999999998</v>
      </c>
      <c r="P18" s="1092">
        <v>190.63499999999999</v>
      </c>
      <c r="Q18" s="1092">
        <v>207.06800000000001</v>
      </c>
      <c r="R18" s="1093">
        <v>31138.53</v>
      </c>
      <c r="S18" s="1092">
        <v>8834.32</v>
      </c>
      <c r="T18" s="1093">
        <v>552.95299999999997</v>
      </c>
      <c r="U18" s="1095">
        <v>49471.343000000001</v>
      </c>
      <c r="V18" s="1091">
        <v>1565.204</v>
      </c>
      <c r="W18" s="1092">
        <v>0.14000000000000001</v>
      </c>
      <c r="X18" s="1092">
        <v>49416.945</v>
      </c>
      <c r="Y18" s="1092">
        <v>542.42700000000002</v>
      </c>
      <c r="Z18" s="1092">
        <v>427.56299999999999</v>
      </c>
      <c r="AA18" s="1092">
        <v>50387.074999999997</v>
      </c>
      <c r="AB18" s="1092">
        <v>45188.697999999997</v>
      </c>
      <c r="AC18" s="1092">
        <v>173.07</v>
      </c>
      <c r="AD18" s="1093">
        <v>43959.675000000003</v>
      </c>
      <c r="AE18" s="1092">
        <v>11095.5</v>
      </c>
      <c r="AF18" s="1092">
        <v>569.73299999999995</v>
      </c>
      <c r="AG18" s="1096">
        <v>152938.95600000001</v>
      </c>
    </row>
    <row r="19" spans="1:33" s="332" customFormat="1" ht="24" customHeight="1">
      <c r="A19" s="1097">
        <v>2022.03</v>
      </c>
      <c r="B19" s="1064">
        <v>413.916</v>
      </c>
      <c r="C19" s="1065">
        <v>0.14000000000000001</v>
      </c>
      <c r="D19" s="1065">
        <v>11508.474</v>
      </c>
      <c r="E19" s="1065" t="s">
        <v>169</v>
      </c>
      <c r="F19" s="1065">
        <v>175.084</v>
      </c>
      <c r="G19" s="1065">
        <v>11683.698</v>
      </c>
      <c r="H19" s="1065">
        <v>5083.1530000000002</v>
      </c>
      <c r="I19" s="1065">
        <v>60.216000000000001</v>
      </c>
      <c r="J19" s="1065">
        <v>13866.525</v>
      </c>
      <c r="K19" s="1065">
        <v>763.83</v>
      </c>
      <c r="L19" s="1066">
        <v>3.9209999999999998</v>
      </c>
      <c r="M19" s="1066">
        <v>31875.258000000002</v>
      </c>
      <c r="N19" s="1067">
        <v>139.66999999999999</v>
      </c>
      <c r="O19" s="1065">
        <v>2874.011</v>
      </c>
      <c r="P19" s="1065">
        <v>40.116</v>
      </c>
      <c r="Q19" s="1065">
        <v>29.07</v>
      </c>
      <c r="R19" s="1066">
        <v>11405.418</v>
      </c>
      <c r="S19" s="1065">
        <v>3116.21</v>
      </c>
      <c r="T19" s="1066">
        <v>179.4</v>
      </c>
      <c r="U19" s="1072">
        <v>17783.895</v>
      </c>
      <c r="V19" s="1064">
        <v>553.58600000000001</v>
      </c>
      <c r="W19" s="1065">
        <v>0.14000000000000001</v>
      </c>
      <c r="X19" s="1065">
        <v>14382.485000000001</v>
      </c>
      <c r="Y19" s="1065">
        <v>40.116</v>
      </c>
      <c r="Z19" s="1065">
        <v>204.154</v>
      </c>
      <c r="AA19" s="1065">
        <v>14626.895</v>
      </c>
      <c r="AB19" s="1065">
        <v>16488.571</v>
      </c>
      <c r="AC19" s="1065">
        <v>60.216000000000001</v>
      </c>
      <c r="AD19" s="1066">
        <v>13866.525</v>
      </c>
      <c r="AE19" s="1065">
        <v>3880.0390000000002</v>
      </c>
      <c r="AF19" s="1065">
        <v>183.321</v>
      </c>
      <c r="AG19" s="1070">
        <v>49659.152999999998</v>
      </c>
    </row>
    <row r="20" spans="1:33" s="1073" customFormat="1" ht="24" customHeight="1">
      <c r="A20" s="1097">
        <v>2022.04</v>
      </c>
      <c r="B20" s="1064">
        <v>327.89400000000001</v>
      </c>
      <c r="C20" s="1065">
        <v>236.34100000000001</v>
      </c>
      <c r="D20" s="1065">
        <v>10952.96</v>
      </c>
      <c r="E20" s="1065" t="s">
        <v>169</v>
      </c>
      <c r="F20" s="1065">
        <v>39.438000000000002</v>
      </c>
      <c r="G20" s="1065">
        <v>11228.739</v>
      </c>
      <c r="H20" s="1065">
        <v>3863.7150000000001</v>
      </c>
      <c r="I20" s="1065">
        <v>53.29</v>
      </c>
      <c r="J20" s="1065">
        <v>13385.162</v>
      </c>
      <c r="K20" s="1065">
        <v>653.55899999999997</v>
      </c>
      <c r="L20" s="1066">
        <v>6.657</v>
      </c>
      <c r="M20" s="1066">
        <v>29519.014999999999</v>
      </c>
      <c r="N20" s="1067">
        <v>145.05000000000001</v>
      </c>
      <c r="O20" s="1065">
        <v>2479.2260000000001</v>
      </c>
      <c r="P20" s="1065">
        <v>20.652000000000001</v>
      </c>
      <c r="Q20" s="1065">
        <v>16.454000000000001</v>
      </c>
      <c r="R20" s="1066">
        <v>8892.1569999999992</v>
      </c>
      <c r="S20" s="1065">
        <v>3614.6469999999999</v>
      </c>
      <c r="T20" s="1066">
        <v>171.66800000000001</v>
      </c>
      <c r="U20" s="1072">
        <v>15339.855</v>
      </c>
      <c r="V20" s="1064">
        <v>472.94400000000002</v>
      </c>
      <c r="W20" s="1065">
        <v>236.34100000000001</v>
      </c>
      <c r="X20" s="1065">
        <v>13432.186</v>
      </c>
      <c r="Y20" s="1065">
        <v>20.652000000000001</v>
      </c>
      <c r="Z20" s="1065">
        <v>55.892000000000003</v>
      </c>
      <c r="AA20" s="1065">
        <v>13745.071</v>
      </c>
      <c r="AB20" s="1065">
        <v>12755.871999999999</v>
      </c>
      <c r="AC20" s="1065">
        <v>53.29</v>
      </c>
      <c r="AD20" s="1066">
        <v>13385.162</v>
      </c>
      <c r="AE20" s="1065">
        <v>4268.2060000000001</v>
      </c>
      <c r="AF20" s="1065">
        <v>178.32499999999999</v>
      </c>
      <c r="AG20" s="1070">
        <v>44858.87</v>
      </c>
    </row>
    <row r="21" spans="1:33" s="332" customFormat="1" ht="24" customHeight="1">
      <c r="A21" s="1097">
        <v>2022.05</v>
      </c>
      <c r="B21" s="1064">
        <v>376.85399999999998</v>
      </c>
      <c r="C21" s="1065">
        <v>166.56200000000001</v>
      </c>
      <c r="D21" s="1065">
        <v>11709.78</v>
      </c>
      <c r="E21" s="1065" t="s">
        <v>169</v>
      </c>
      <c r="F21" s="1065">
        <v>116.428</v>
      </c>
      <c r="G21" s="1065">
        <v>11992.77</v>
      </c>
      <c r="H21" s="1065">
        <v>3871.096</v>
      </c>
      <c r="I21" s="1065">
        <v>40.090000000000003</v>
      </c>
      <c r="J21" s="1065">
        <v>14609.832</v>
      </c>
      <c r="K21" s="1065">
        <v>539.654</v>
      </c>
      <c r="L21" s="1066">
        <v>6.657</v>
      </c>
      <c r="M21" s="1066">
        <v>31436.952000000001</v>
      </c>
      <c r="N21" s="1067">
        <v>161.643</v>
      </c>
      <c r="O21" s="1065">
        <v>1921.019</v>
      </c>
      <c r="P21" s="1065">
        <v>7.3259999999999996</v>
      </c>
      <c r="Q21" s="1065">
        <v>9.6790000000000003</v>
      </c>
      <c r="R21" s="1066">
        <v>8159.7309999999998</v>
      </c>
      <c r="S21" s="1065">
        <v>4354.0839999999998</v>
      </c>
      <c r="T21" s="1066">
        <v>130.39599999999999</v>
      </c>
      <c r="U21" s="1072">
        <v>14743.878000000001</v>
      </c>
      <c r="V21" s="1064">
        <v>538.49699999999996</v>
      </c>
      <c r="W21" s="1065">
        <v>166.56200000000001</v>
      </c>
      <c r="X21" s="1065">
        <v>13630.799000000001</v>
      </c>
      <c r="Y21" s="1065">
        <v>7.3259999999999996</v>
      </c>
      <c r="Z21" s="1065">
        <v>126.107</v>
      </c>
      <c r="AA21" s="1065">
        <v>13930.795</v>
      </c>
      <c r="AB21" s="1065">
        <v>12030.826999999999</v>
      </c>
      <c r="AC21" s="1065">
        <v>40.090000000000003</v>
      </c>
      <c r="AD21" s="1066">
        <v>14609.832</v>
      </c>
      <c r="AE21" s="1065">
        <v>4893.7380000000003</v>
      </c>
      <c r="AF21" s="1065">
        <v>137.053</v>
      </c>
      <c r="AG21" s="1070">
        <v>46180.83</v>
      </c>
    </row>
    <row r="22" spans="1:33" s="1098" customFormat="1" ht="24" customHeight="1">
      <c r="A22" s="1097">
        <v>2022.06</v>
      </c>
      <c r="B22" s="1064">
        <v>399.38600000000002</v>
      </c>
      <c r="C22" s="1065">
        <v>156.79599999999999</v>
      </c>
      <c r="D22" s="1065">
        <v>13476.359</v>
      </c>
      <c r="E22" s="1065" t="s">
        <v>169</v>
      </c>
      <c r="F22" s="1065">
        <v>131.916</v>
      </c>
      <c r="G22" s="1065">
        <v>13765.07</v>
      </c>
      <c r="H22" s="1065">
        <v>4017.3270000000002</v>
      </c>
      <c r="I22" s="1065">
        <v>41.707000000000001</v>
      </c>
      <c r="J22" s="1065">
        <v>14725.941000000001</v>
      </c>
      <c r="K22" s="1065">
        <v>580.45899999999995</v>
      </c>
      <c r="L22" s="1066">
        <v>6.202</v>
      </c>
      <c r="M22" s="1066">
        <v>33536.091999999997</v>
      </c>
      <c r="N22" s="1067">
        <v>156.376</v>
      </c>
      <c r="O22" s="1065">
        <v>2124.931</v>
      </c>
      <c r="P22" s="1065">
        <v>6.7949999999999999</v>
      </c>
      <c r="Q22" s="1065">
        <v>4.4219999999999997</v>
      </c>
      <c r="R22" s="1066">
        <v>8384.8809999999994</v>
      </c>
      <c r="S22" s="1065">
        <v>3248.9870000000001</v>
      </c>
      <c r="T22" s="1066">
        <v>124.376</v>
      </c>
      <c r="U22" s="1072">
        <v>14050.769</v>
      </c>
      <c r="V22" s="1064">
        <v>555.76199999999994</v>
      </c>
      <c r="W22" s="1065">
        <v>156.79599999999999</v>
      </c>
      <c r="X22" s="1065">
        <v>15601.29</v>
      </c>
      <c r="Y22" s="1065">
        <v>6.7949999999999999</v>
      </c>
      <c r="Z22" s="1065">
        <v>136.33799999999999</v>
      </c>
      <c r="AA22" s="1065">
        <v>15901.218999999999</v>
      </c>
      <c r="AB22" s="1065">
        <v>12402.208000000001</v>
      </c>
      <c r="AC22" s="1065">
        <v>41.707000000000001</v>
      </c>
      <c r="AD22" s="1066">
        <v>14725.941000000001</v>
      </c>
      <c r="AE22" s="1065">
        <v>3829.4470000000001</v>
      </c>
      <c r="AF22" s="1065">
        <v>130.578</v>
      </c>
      <c r="AG22" s="1070">
        <v>47586.860999999997</v>
      </c>
    </row>
    <row r="23" spans="1:33" s="1073" customFormat="1" ht="24" customHeight="1">
      <c r="A23" s="1097">
        <v>2022.07</v>
      </c>
      <c r="B23" s="1064">
        <v>522.95399999999995</v>
      </c>
      <c r="C23" s="1065">
        <v>274.298</v>
      </c>
      <c r="D23" s="1065">
        <v>16885.547999999999</v>
      </c>
      <c r="E23" s="1065" t="s">
        <v>169</v>
      </c>
      <c r="F23" s="1065">
        <v>159.28700000000001</v>
      </c>
      <c r="G23" s="1065">
        <v>17319.132000000001</v>
      </c>
      <c r="H23" s="1065">
        <v>4895.7420000000002</v>
      </c>
      <c r="I23" s="1065">
        <v>63.09</v>
      </c>
      <c r="J23" s="1065">
        <v>15354.808999999999</v>
      </c>
      <c r="K23" s="1065">
        <v>763.73800000000006</v>
      </c>
      <c r="L23" s="1065">
        <v>4.2469999999999999</v>
      </c>
      <c r="M23" s="1065">
        <v>38923.712</v>
      </c>
      <c r="N23" s="1067">
        <v>162.786</v>
      </c>
      <c r="O23" s="1065">
        <v>2748.3530000000001</v>
      </c>
      <c r="P23" s="1065">
        <v>5.54</v>
      </c>
      <c r="Q23" s="1065">
        <v>4.0449999999999999</v>
      </c>
      <c r="R23" s="1066">
        <v>9786.6849999999995</v>
      </c>
      <c r="S23" s="1065">
        <v>3257.87</v>
      </c>
      <c r="T23" s="1066">
        <v>138.41499999999999</v>
      </c>
      <c r="U23" s="1072">
        <v>16103.694</v>
      </c>
      <c r="V23" s="1064">
        <v>685.74</v>
      </c>
      <c r="W23" s="1065">
        <v>274.298</v>
      </c>
      <c r="X23" s="1065">
        <v>19633.900000000001</v>
      </c>
      <c r="Y23" s="1065">
        <v>5.54</v>
      </c>
      <c r="Z23" s="1065">
        <v>163.33199999999999</v>
      </c>
      <c r="AA23" s="1065">
        <v>20077.07</v>
      </c>
      <c r="AB23" s="1065">
        <v>14682.428</v>
      </c>
      <c r="AC23" s="1065">
        <v>63.09</v>
      </c>
      <c r="AD23" s="1065">
        <v>15354.808999999999</v>
      </c>
      <c r="AE23" s="1065">
        <v>4021.6080000000002</v>
      </c>
      <c r="AF23" s="1065">
        <v>142.66200000000001</v>
      </c>
      <c r="AG23" s="1070">
        <v>55027.406000000003</v>
      </c>
    </row>
    <row r="24" spans="1:33" s="1073" customFormat="1" ht="24" customHeight="1">
      <c r="A24" s="1097">
        <v>2022.08</v>
      </c>
      <c r="B24" s="1064">
        <v>564.5</v>
      </c>
      <c r="C24" s="1065">
        <v>273.41199999999998</v>
      </c>
      <c r="D24" s="1065">
        <v>15917.047</v>
      </c>
      <c r="E24" s="1065" t="s">
        <v>169</v>
      </c>
      <c r="F24" s="1065">
        <v>57.814</v>
      </c>
      <c r="G24" s="1065">
        <v>16248.272999999999</v>
      </c>
      <c r="H24" s="1065">
        <v>4038.2510000000002</v>
      </c>
      <c r="I24" s="1065">
        <v>47.316000000000003</v>
      </c>
      <c r="J24" s="1065">
        <v>16308.977999999999</v>
      </c>
      <c r="K24" s="1065">
        <v>861.79</v>
      </c>
      <c r="L24" s="1066">
        <v>5.8319999999999999</v>
      </c>
      <c r="M24" s="1066">
        <v>38074.940999999999</v>
      </c>
      <c r="N24" s="1067">
        <v>459.55200000000002</v>
      </c>
      <c r="O24" s="1065">
        <v>3016.9549999999999</v>
      </c>
      <c r="P24" s="1065">
        <v>3.5590000000000002</v>
      </c>
      <c r="Q24" s="1065">
        <v>4.0620000000000003</v>
      </c>
      <c r="R24" s="1066">
        <v>9140.3680000000004</v>
      </c>
      <c r="S24" s="1065">
        <v>3099.873</v>
      </c>
      <c r="T24" s="1066">
        <v>164.65199999999999</v>
      </c>
      <c r="U24" s="1072">
        <v>15889.021000000001</v>
      </c>
      <c r="V24" s="1064">
        <v>1024.0519999999999</v>
      </c>
      <c r="W24" s="1065">
        <v>273.41199999999998</v>
      </c>
      <c r="X24" s="1065">
        <v>18934.003000000001</v>
      </c>
      <c r="Y24" s="1065">
        <v>3.5590000000000002</v>
      </c>
      <c r="Z24" s="1065">
        <v>61.875999999999998</v>
      </c>
      <c r="AA24" s="1065">
        <v>19272.849999999999</v>
      </c>
      <c r="AB24" s="1065">
        <v>13178.619000000001</v>
      </c>
      <c r="AC24" s="1065">
        <v>47.316000000000003</v>
      </c>
      <c r="AD24" s="1066">
        <v>16308.977999999999</v>
      </c>
      <c r="AE24" s="1065">
        <v>3961.663</v>
      </c>
      <c r="AF24" s="1065">
        <v>170.48400000000001</v>
      </c>
      <c r="AG24" s="1070">
        <v>53963.962</v>
      </c>
    </row>
    <row r="25" spans="1:33" s="1073" customFormat="1" ht="24" customHeight="1">
      <c r="A25" s="1097">
        <v>2022.09</v>
      </c>
      <c r="B25" s="1064">
        <v>481.27600000000001</v>
      </c>
      <c r="C25" s="1065">
        <v>149.74199999999999</v>
      </c>
      <c r="D25" s="1065">
        <v>13159.753000000001</v>
      </c>
      <c r="E25" s="1065" t="s">
        <v>169</v>
      </c>
      <c r="F25" s="1065">
        <v>87.921999999999997</v>
      </c>
      <c r="G25" s="1065">
        <v>13397.416999999999</v>
      </c>
      <c r="H25" s="1065">
        <v>3361.1509999999998</v>
      </c>
      <c r="I25" s="1065">
        <v>31.613</v>
      </c>
      <c r="J25" s="1065">
        <v>14093.576999999999</v>
      </c>
      <c r="K25" s="1065">
        <v>666.15499999999997</v>
      </c>
      <c r="L25" s="1066">
        <v>6.7809999999999997</v>
      </c>
      <c r="M25" s="1066">
        <v>32037.97</v>
      </c>
      <c r="N25" s="1067">
        <v>322.2</v>
      </c>
      <c r="O25" s="1065">
        <v>2502.8000000000002</v>
      </c>
      <c r="P25" s="1065">
        <v>7.6859999999999999</v>
      </c>
      <c r="Q25" s="1065">
        <v>5.5830000000000002</v>
      </c>
      <c r="R25" s="1066">
        <v>7985.357</v>
      </c>
      <c r="S25" s="1065">
        <v>3305.6729999999998</v>
      </c>
      <c r="T25" s="1066">
        <v>141.04</v>
      </c>
      <c r="U25" s="1072">
        <v>14270.34</v>
      </c>
      <c r="V25" s="1064">
        <v>803.476</v>
      </c>
      <c r="W25" s="1065">
        <v>149.74199999999999</v>
      </c>
      <c r="X25" s="1065">
        <v>15662.553</v>
      </c>
      <c r="Y25" s="1065">
        <v>7.6859999999999999</v>
      </c>
      <c r="Z25" s="1065">
        <v>93.504999999999995</v>
      </c>
      <c r="AA25" s="1065">
        <v>15913.486000000001</v>
      </c>
      <c r="AB25" s="1065">
        <v>11346.508</v>
      </c>
      <c r="AC25" s="1065">
        <v>31.613</v>
      </c>
      <c r="AD25" s="1066">
        <v>14093.576999999999</v>
      </c>
      <c r="AE25" s="1065">
        <v>3971.828</v>
      </c>
      <c r="AF25" s="1065">
        <v>147.821</v>
      </c>
      <c r="AG25" s="1070">
        <v>46308.31</v>
      </c>
    </row>
    <row r="26" spans="1:33" s="1073" customFormat="1" ht="24" customHeight="1">
      <c r="A26" s="1097">
        <v>2022.1</v>
      </c>
      <c r="B26" s="1064">
        <v>430.161</v>
      </c>
      <c r="C26" s="1065">
        <v>197.904</v>
      </c>
      <c r="D26" s="1065">
        <v>11567.589</v>
      </c>
      <c r="E26" s="1065" t="s">
        <v>169</v>
      </c>
      <c r="F26" s="1065">
        <v>150.16900000000001</v>
      </c>
      <c r="G26" s="1065">
        <v>11915.661</v>
      </c>
      <c r="H26" s="1065">
        <v>3867.7249999999999</v>
      </c>
      <c r="I26" s="1065">
        <v>39.604999999999997</v>
      </c>
      <c r="J26" s="1065">
        <v>14381.733</v>
      </c>
      <c r="K26" s="1065">
        <v>692.50300000000004</v>
      </c>
      <c r="L26" s="1066">
        <v>4.7480000000000002</v>
      </c>
      <c r="M26" s="1066">
        <v>31332.136999999999</v>
      </c>
      <c r="N26" s="1067">
        <v>145.798</v>
      </c>
      <c r="O26" s="1065">
        <v>2985.8530000000001</v>
      </c>
      <c r="P26" s="1065">
        <v>19.818999999999999</v>
      </c>
      <c r="Q26" s="1065">
        <v>6.5640000000000001</v>
      </c>
      <c r="R26" s="1066">
        <v>7542.6819999999998</v>
      </c>
      <c r="S26" s="1065">
        <v>3495.527</v>
      </c>
      <c r="T26" s="1066">
        <v>213.279</v>
      </c>
      <c r="U26" s="1072">
        <v>14409.522000000001</v>
      </c>
      <c r="V26" s="1064">
        <v>575.96</v>
      </c>
      <c r="W26" s="1065">
        <v>197.904</v>
      </c>
      <c r="X26" s="1065">
        <v>14553.441000000001</v>
      </c>
      <c r="Y26" s="1065">
        <v>19.818999999999999</v>
      </c>
      <c r="Z26" s="1065">
        <v>156.733</v>
      </c>
      <c r="AA26" s="1065">
        <v>14927.897000000001</v>
      </c>
      <c r="AB26" s="1065">
        <v>11410.406000000001</v>
      </c>
      <c r="AC26" s="1065">
        <v>39.604999999999997</v>
      </c>
      <c r="AD26" s="1066">
        <v>14381.733</v>
      </c>
      <c r="AE26" s="1065">
        <v>4188.03</v>
      </c>
      <c r="AF26" s="1065">
        <v>218.02699999999999</v>
      </c>
      <c r="AG26" s="1070">
        <v>45741.659</v>
      </c>
    </row>
    <row r="27" spans="1:33" s="1073" customFormat="1" ht="24" customHeight="1">
      <c r="A27" s="1097">
        <v>2022.11</v>
      </c>
      <c r="B27" s="1064">
        <v>392.19600000000003</v>
      </c>
      <c r="C27" s="1065">
        <v>141.07599999999999</v>
      </c>
      <c r="D27" s="1065">
        <v>12115.209000000001</v>
      </c>
      <c r="E27" s="1065" t="s">
        <v>169</v>
      </c>
      <c r="F27" s="1065">
        <v>187.40600000000001</v>
      </c>
      <c r="G27" s="1065">
        <v>12443.691000000001</v>
      </c>
      <c r="H27" s="1065">
        <v>4454.2780000000002</v>
      </c>
      <c r="I27" s="1065">
        <v>35.487000000000002</v>
      </c>
      <c r="J27" s="1065">
        <v>14005.635</v>
      </c>
      <c r="K27" s="1065">
        <v>584.02</v>
      </c>
      <c r="L27" s="1066">
        <v>4.4470000000000001</v>
      </c>
      <c r="M27" s="1066">
        <v>31919.754000000001</v>
      </c>
      <c r="N27" s="1067">
        <v>132.12200000000001</v>
      </c>
      <c r="O27" s="1065">
        <v>2971.3490000000002</v>
      </c>
      <c r="P27" s="1065">
        <v>31.864999999999998</v>
      </c>
      <c r="Q27" s="1065">
        <v>10.387</v>
      </c>
      <c r="R27" s="1066">
        <v>8095.82</v>
      </c>
      <c r="S27" s="1065">
        <v>2920.248</v>
      </c>
      <c r="T27" s="1066">
        <v>141.47399999999999</v>
      </c>
      <c r="U27" s="1072">
        <v>14303.266</v>
      </c>
      <c r="V27" s="1064">
        <v>524.31799999999998</v>
      </c>
      <c r="W27" s="1065">
        <v>141.07599999999999</v>
      </c>
      <c r="X27" s="1065">
        <v>15086.558999999999</v>
      </c>
      <c r="Y27" s="1065">
        <v>31.864999999999998</v>
      </c>
      <c r="Z27" s="1065">
        <v>197.79300000000001</v>
      </c>
      <c r="AA27" s="1065">
        <v>15457.291999999999</v>
      </c>
      <c r="AB27" s="1065">
        <v>12550.098</v>
      </c>
      <c r="AC27" s="1065">
        <v>35.487000000000002</v>
      </c>
      <c r="AD27" s="1066">
        <v>14005.635</v>
      </c>
      <c r="AE27" s="1065">
        <v>3504.268</v>
      </c>
      <c r="AF27" s="1065">
        <v>145.92099999999999</v>
      </c>
      <c r="AG27" s="1070">
        <v>46223.019</v>
      </c>
    </row>
    <row r="28" spans="1:33" s="1073" customFormat="1" ht="24" customHeight="1">
      <c r="A28" s="1097">
        <v>2022.12</v>
      </c>
      <c r="B28" s="1064">
        <v>382.33699999999999</v>
      </c>
      <c r="C28" s="1065">
        <v>274.49</v>
      </c>
      <c r="D28" s="1065">
        <v>15347.254000000001</v>
      </c>
      <c r="E28" s="1065" t="s">
        <v>169</v>
      </c>
      <c r="F28" s="1065">
        <v>226.47</v>
      </c>
      <c r="G28" s="1065">
        <v>15848.214</v>
      </c>
      <c r="H28" s="1065">
        <v>5823.8239999999996</v>
      </c>
      <c r="I28" s="1065">
        <v>44.777999999999999</v>
      </c>
      <c r="J28" s="1065">
        <v>15228.671</v>
      </c>
      <c r="K28" s="1065">
        <v>858.86199999999997</v>
      </c>
      <c r="L28" s="1066">
        <v>6.5890000000000004</v>
      </c>
      <c r="M28" s="1066">
        <v>38193.275999999998</v>
      </c>
      <c r="N28" s="1067">
        <v>127.938</v>
      </c>
      <c r="O28" s="1065">
        <v>3490.8150000000001</v>
      </c>
      <c r="P28" s="1065">
        <v>42.186999999999998</v>
      </c>
      <c r="Q28" s="1065">
        <v>36.951999999999998</v>
      </c>
      <c r="R28" s="1066">
        <v>10834.357</v>
      </c>
      <c r="S28" s="1065">
        <v>2673.1060000000002</v>
      </c>
      <c r="T28" s="1066">
        <v>171.86099999999999</v>
      </c>
      <c r="U28" s="1072">
        <v>17377.216</v>
      </c>
      <c r="V28" s="1064">
        <v>510.27499999999998</v>
      </c>
      <c r="W28" s="1065">
        <v>274.49</v>
      </c>
      <c r="X28" s="1065">
        <v>18838.07</v>
      </c>
      <c r="Y28" s="1065">
        <v>42.186999999999998</v>
      </c>
      <c r="Z28" s="1065">
        <v>263.42200000000003</v>
      </c>
      <c r="AA28" s="1065">
        <v>19418.169000000002</v>
      </c>
      <c r="AB28" s="1065">
        <v>16658.181</v>
      </c>
      <c r="AC28" s="1065">
        <v>44.777999999999999</v>
      </c>
      <c r="AD28" s="1066">
        <v>15228.671</v>
      </c>
      <c r="AE28" s="1065">
        <v>3531.9679999999998</v>
      </c>
      <c r="AF28" s="1065">
        <v>178.45</v>
      </c>
      <c r="AG28" s="1070">
        <v>55570.491999999998</v>
      </c>
    </row>
    <row r="29" spans="1:33" s="1073" customFormat="1" ht="24" customHeight="1">
      <c r="A29" s="1099" t="s">
        <v>778</v>
      </c>
      <c r="B29" s="1100">
        <v>1106.4829999999999</v>
      </c>
      <c r="C29" s="1101">
        <v>688.35699999999997</v>
      </c>
      <c r="D29" s="1101">
        <v>37871.313000000002</v>
      </c>
      <c r="E29" s="1101" t="s">
        <v>169</v>
      </c>
      <c r="F29" s="1101">
        <v>158.697</v>
      </c>
      <c r="G29" s="1101">
        <v>38718.368000000002</v>
      </c>
      <c r="H29" s="1101">
        <v>13473.977999999999</v>
      </c>
      <c r="I29" s="1101">
        <v>109.15300000000001</v>
      </c>
      <c r="J29" s="1101">
        <v>44459.669000000002</v>
      </c>
      <c r="K29" s="1101">
        <v>1911.6959999999999</v>
      </c>
      <c r="L29" s="1102">
        <v>17.318999999999999</v>
      </c>
      <c r="M29" s="1102">
        <v>99796.665999999997</v>
      </c>
      <c r="N29" s="1103">
        <v>365.43400000000003</v>
      </c>
      <c r="O29" s="1101">
        <v>8556.4470000000001</v>
      </c>
      <c r="P29" s="1101">
        <v>168.7</v>
      </c>
      <c r="Q29" s="1101">
        <v>132.36699999999999</v>
      </c>
      <c r="R29" s="1102">
        <v>29791.156999999999</v>
      </c>
      <c r="S29" s="1101">
        <v>10313.075999999999</v>
      </c>
      <c r="T29" s="1102">
        <v>637.50699999999995</v>
      </c>
      <c r="U29" s="1104">
        <v>49964.688999999998</v>
      </c>
      <c r="V29" s="1100">
        <v>1471.9169999999999</v>
      </c>
      <c r="W29" s="1101">
        <v>688.35699999999997</v>
      </c>
      <c r="X29" s="1101">
        <v>46427.760999999999</v>
      </c>
      <c r="Y29" s="1101">
        <v>168.7</v>
      </c>
      <c r="Z29" s="1101">
        <v>291.06400000000002</v>
      </c>
      <c r="AA29" s="1101">
        <v>47575.881999999998</v>
      </c>
      <c r="AB29" s="1101">
        <v>43265.135999999999</v>
      </c>
      <c r="AC29" s="1101">
        <v>109.15300000000001</v>
      </c>
      <c r="AD29" s="1102">
        <v>44459.669000000002</v>
      </c>
      <c r="AE29" s="1101">
        <v>12224.772999999999</v>
      </c>
      <c r="AF29" s="1101">
        <v>654.82600000000002</v>
      </c>
      <c r="AG29" s="1105">
        <v>149761.35500000001</v>
      </c>
    </row>
    <row r="30" spans="1:33" s="1073" customFormat="1" ht="24" customHeight="1">
      <c r="A30" s="1099">
        <v>2023.01</v>
      </c>
      <c r="B30" s="1100">
        <v>387.42899999999997</v>
      </c>
      <c r="C30" s="1101">
        <v>251.09800000000001</v>
      </c>
      <c r="D30" s="1101">
        <v>14641.552</v>
      </c>
      <c r="E30" s="1101" t="s">
        <v>169</v>
      </c>
      <c r="F30" s="1101">
        <v>116.22</v>
      </c>
      <c r="G30" s="1101">
        <v>15008.87</v>
      </c>
      <c r="H30" s="1101">
        <v>4841.2879999999996</v>
      </c>
      <c r="I30" s="1101">
        <v>40.479999999999997</v>
      </c>
      <c r="J30" s="1101">
        <v>15655.43</v>
      </c>
      <c r="K30" s="1101">
        <v>755.66200000000003</v>
      </c>
      <c r="L30" s="1102">
        <v>7.2089999999999996</v>
      </c>
      <c r="M30" s="1102">
        <v>36696.366999999998</v>
      </c>
      <c r="N30" s="1103">
        <v>130.44900000000001</v>
      </c>
      <c r="O30" s="1101">
        <v>3344.8339999999998</v>
      </c>
      <c r="P30" s="1101">
        <v>58.234999999999999</v>
      </c>
      <c r="Q30" s="1101">
        <v>31.08</v>
      </c>
      <c r="R30" s="1102">
        <v>10550.272999999999</v>
      </c>
      <c r="S30" s="1101">
        <v>3121.5619999999999</v>
      </c>
      <c r="T30" s="1102">
        <v>183.16900000000001</v>
      </c>
      <c r="U30" s="1104">
        <v>17419.601999999999</v>
      </c>
      <c r="V30" s="1100">
        <v>517.87699999999995</v>
      </c>
      <c r="W30" s="1101">
        <v>251.09800000000001</v>
      </c>
      <c r="X30" s="1101">
        <v>17986.386999999999</v>
      </c>
      <c r="Y30" s="1101">
        <v>58.234999999999999</v>
      </c>
      <c r="Z30" s="1101">
        <v>147.30000000000001</v>
      </c>
      <c r="AA30" s="1101">
        <v>18443.019</v>
      </c>
      <c r="AB30" s="1101">
        <v>15391.561</v>
      </c>
      <c r="AC30" s="1101">
        <v>40.479999999999997</v>
      </c>
      <c r="AD30" s="1102">
        <v>15655.43</v>
      </c>
      <c r="AE30" s="1101">
        <v>3877.2240000000002</v>
      </c>
      <c r="AF30" s="1101">
        <v>190.37799999999999</v>
      </c>
      <c r="AG30" s="1105">
        <v>54115.968999999997</v>
      </c>
    </row>
    <row r="31" spans="1:33" s="1073" customFormat="1" ht="24" customHeight="1">
      <c r="A31" s="1106">
        <v>2023.02</v>
      </c>
      <c r="B31" s="1107">
        <v>317.71499999999997</v>
      </c>
      <c r="C31" s="1108">
        <v>247.744</v>
      </c>
      <c r="D31" s="1108">
        <v>13140.932000000001</v>
      </c>
      <c r="E31" s="1108" t="s">
        <v>169</v>
      </c>
      <c r="F31" s="1108">
        <v>40.625999999999998</v>
      </c>
      <c r="G31" s="1108">
        <v>13429.302</v>
      </c>
      <c r="H31" s="1108">
        <v>4778.1629999999996</v>
      </c>
      <c r="I31" s="1108">
        <v>34.247999999999998</v>
      </c>
      <c r="J31" s="1108">
        <v>13606.454</v>
      </c>
      <c r="K31" s="1108">
        <v>550.40499999999997</v>
      </c>
      <c r="L31" s="1109">
        <v>3.177</v>
      </c>
      <c r="M31" s="1109">
        <v>32719.464</v>
      </c>
      <c r="N31" s="1110">
        <v>110.13200000000001</v>
      </c>
      <c r="O31" s="1108">
        <v>2516.0070000000001</v>
      </c>
      <c r="P31" s="1108">
        <v>63.005000000000003</v>
      </c>
      <c r="Q31" s="1108">
        <v>66.185000000000002</v>
      </c>
      <c r="R31" s="1109">
        <v>8889.7170000000006</v>
      </c>
      <c r="S31" s="1108">
        <v>3155.1669999999999</v>
      </c>
      <c r="T31" s="1109">
        <v>192.62299999999999</v>
      </c>
      <c r="U31" s="1111">
        <v>14992.835999999999</v>
      </c>
      <c r="V31" s="1107">
        <v>427.84699999999998</v>
      </c>
      <c r="W31" s="1108">
        <v>247.744</v>
      </c>
      <c r="X31" s="1108">
        <v>15656.939</v>
      </c>
      <c r="Y31" s="1108">
        <v>63.005000000000003</v>
      </c>
      <c r="Z31" s="1108">
        <v>106.81100000000001</v>
      </c>
      <c r="AA31" s="1108">
        <v>16074.5</v>
      </c>
      <c r="AB31" s="1108">
        <v>13667.879000000001</v>
      </c>
      <c r="AC31" s="1108">
        <v>34.247999999999998</v>
      </c>
      <c r="AD31" s="1109">
        <v>13606.454</v>
      </c>
      <c r="AE31" s="1108">
        <v>3705.5720000000001</v>
      </c>
      <c r="AF31" s="1108">
        <v>195.79900000000001</v>
      </c>
      <c r="AG31" s="1112">
        <v>47712.3</v>
      </c>
    </row>
    <row r="32" spans="1:33" s="1073" customFormat="1" ht="24" customHeight="1">
      <c r="A32" s="1113">
        <v>2023.03</v>
      </c>
      <c r="B32" s="1114">
        <v>401.339</v>
      </c>
      <c r="C32" s="1115">
        <v>189.51599999999999</v>
      </c>
      <c r="D32" s="1115">
        <v>10088.829</v>
      </c>
      <c r="E32" s="1115" t="s">
        <v>169</v>
      </c>
      <c r="F32" s="1115">
        <v>1.851</v>
      </c>
      <c r="G32" s="1115">
        <v>10280.196</v>
      </c>
      <c r="H32" s="1115">
        <v>3854.527</v>
      </c>
      <c r="I32" s="1115">
        <v>34.424999999999997</v>
      </c>
      <c r="J32" s="1115">
        <v>15197.784</v>
      </c>
      <c r="K32" s="1115">
        <v>605.62900000000002</v>
      </c>
      <c r="L32" s="1116">
        <v>6.9340000000000002</v>
      </c>
      <c r="M32" s="1116">
        <v>30380.834999999999</v>
      </c>
      <c r="N32" s="1117">
        <v>124.854</v>
      </c>
      <c r="O32" s="1115">
        <v>2695.6060000000002</v>
      </c>
      <c r="P32" s="1115">
        <v>47.46</v>
      </c>
      <c r="Q32" s="1115">
        <v>35.101999999999997</v>
      </c>
      <c r="R32" s="1116">
        <v>10351.168</v>
      </c>
      <c r="S32" s="1115">
        <v>4036.348</v>
      </c>
      <c r="T32" s="1116">
        <v>261.71499999999997</v>
      </c>
      <c r="U32" s="1118">
        <v>17552.251</v>
      </c>
      <c r="V32" s="1114">
        <v>526.19200000000001</v>
      </c>
      <c r="W32" s="1115">
        <v>189.51599999999999</v>
      </c>
      <c r="X32" s="1115">
        <v>12784.434999999999</v>
      </c>
      <c r="Y32" s="1115">
        <v>47.46</v>
      </c>
      <c r="Z32" s="1115">
        <v>36.953000000000003</v>
      </c>
      <c r="AA32" s="1115">
        <v>13058.362999999999</v>
      </c>
      <c r="AB32" s="1115">
        <v>14205.695</v>
      </c>
      <c r="AC32" s="1115">
        <v>34.424999999999997</v>
      </c>
      <c r="AD32" s="1116">
        <v>15197.784</v>
      </c>
      <c r="AE32" s="1115">
        <v>4641.9769999999999</v>
      </c>
      <c r="AF32" s="1115">
        <v>268.64800000000002</v>
      </c>
      <c r="AG32" s="1119">
        <v>47933.086000000003</v>
      </c>
    </row>
    <row r="33" spans="1:33" s="1073" customFormat="1" ht="3" customHeight="1">
      <c r="A33" s="1120"/>
      <c r="B33" s="1121"/>
      <c r="C33" s="1121"/>
      <c r="D33" s="1121"/>
      <c r="E33" s="1121"/>
      <c r="F33" s="1121"/>
      <c r="G33" s="1121"/>
      <c r="H33" s="1121"/>
      <c r="I33" s="1121"/>
      <c r="J33" s="1121"/>
      <c r="K33" s="1121"/>
      <c r="L33" s="1121"/>
      <c r="M33" s="1121"/>
      <c r="N33" s="1121"/>
      <c r="O33" s="1121"/>
      <c r="P33" s="1121"/>
      <c r="Q33" s="1121"/>
      <c r="R33" s="1121"/>
      <c r="S33" s="1121"/>
      <c r="T33" s="1121"/>
      <c r="U33" s="1121"/>
      <c r="V33" s="1121"/>
      <c r="W33" s="1121"/>
      <c r="X33" s="1121"/>
      <c r="Y33" s="1121"/>
      <c r="Z33" s="1121"/>
      <c r="AA33" s="1121"/>
      <c r="AB33" s="1121"/>
      <c r="AC33" s="1121"/>
      <c r="AD33" s="1121"/>
      <c r="AE33" s="1122"/>
      <c r="AF33" s="1122"/>
      <c r="AG33" s="1122"/>
    </row>
    <row r="34" spans="1:33" s="266" customFormat="1" ht="12" customHeight="1">
      <c r="A34" s="324" t="s">
        <v>779</v>
      </c>
      <c r="B34" s="645"/>
      <c r="C34" s="645"/>
      <c r="D34" s="645"/>
      <c r="E34" s="645"/>
      <c r="F34" s="645"/>
      <c r="G34" s="1123"/>
      <c r="H34" s="1123"/>
      <c r="I34" s="1123"/>
      <c r="J34" s="1123"/>
      <c r="K34" s="1123"/>
      <c r="L34" s="1123"/>
      <c r="M34" s="1123"/>
      <c r="N34" s="1123"/>
      <c r="O34" s="1123"/>
      <c r="P34" s="1123"/>
      <c r="Q34" s="1123"/>
      <c r="R34" s="324" t="s">
        <v>709</v>
      </c>
      <c r="S34" s="1123"/>
      <c r="T34" s="1123"/>
      <c r="U34" s="1123"/>
      <c r="V34" s="1123"/>
      <c r="W34" s="1123"/>
      <c r="X34" s="1123"/>
      <c r="Y34" s="1123"/>
      <c r="Z34" s="1123"/>
      <c r="AA34" s="1123"/>
      <c r="AB34" s="1123"/>
      <c r="AC34" s="1123"/>
      <c r="AD34" s="1123"/>
      <c r="AE34" s="329"/>
      <c r="AF34" s="329"/>
      <c r="AG34" s="329"/>
    </row>
    <row r="35" spans="1:33" s="1129" customFormat="1" ht="12" customHeight="1">
      <c r="A35" s="1124" t="s">
        <v>780</v>
      </c>
      <c r="B35" s="1125"/>
      <c r="C35" s="1125"/>
      <c r="D35" s="1125"/>
      <c r="E35" s="1125"/>
      <c r="F35" s="1125"/>
      <c r="G35" s="1125"/>
      <c r="H35" s="1125"/>
      <c r="I35" s="1125"/>
      <c r="J35" s="1126"/>
      <c r="K35" s="1126"/>
      <c r="L35" s="1126"/>
      <c r="M35" s="1125"/>
      <c r="N35" s="1126"/>
      <c r="O35" s="1126"/>
      <c r="P35" s="1126"/>
      <c r="Q35" s="1126"/>
      <c r="R35" s="540"/>
      <c r="S35" s="1126"/>
      <c r="T35" s="1126"/>
      <c r="U35" s="1126"/>
      <c r="V35" s="1127"/>
      <c r="W35" s="1126"/>
      <c r="X35" s="1126"/>
      <c r="Y35" s="1126"/>
      <c r="Z35" s="1126"/>
      <c r="AA35" s="1126"/>
      <c r="AB35" s="1126"/>
      <c r="AC35" s="1126"/>
      <c r="AD35" s="1126"/>
      <c r="AE35" s="1128"/>
      <c r="AF35" s="1128"/>
      <c r="AG35" s="1128"/>
    </row>
    <row r="36" spans="1:33" s="266" customFormat="1" ht="19.5" customHeight="1">
      <c r="A36" s="1130"/>
      <c r="B36" s="1131"/>
      <c r="C36" s="1131"/>
      <c r="D36" s="1131"/>
      <c r="E36" s="1131"/>
      <c r="F36" s="1131"/>
      <c r="G36" s="1131"/>
      <c r="H36" s="1131"/>
      <c r="I36" s="1131"/>
      <c r="J36" s="1132"/>
      <c r="K36" s="1132"/>
      <c r="L36" s="1132"/>
      <c r="M36" s="1131"/>
      <c r="N36" s="1132"/>
      <c r="O36" s="1132"/>
      <c r="P36" s="1132"/>
      <c r="Q36" s="1132"/>
      <c r="R36" s="1132"/>
      <c r="S36" s="1132"/>
      <c r="T36" s="1132"/>
      <c r="U36" s="1132"/>
      <c r="V36" s="1133"/>
      <c r="W36" s="1132"/>
      <c r="X36" s="1132"/>
      <c r="Y36" s="1132"/>
      <c r="Z36" s="1132"/>
      <c r="AA36" s="1132"/>
      <c r="AB36" s="1132"/>
      <c r="AC36" s="1132"/>
      <c r="AD36" s="1132"/>
      <c r="AE36" s="1134"/>
      <c r="AF36" s="1134"/>
      <c r="AG36" s="1134"/>
    </row>
    <row r="38" spans="1:33">
      <c r="AD38" s="275"/>
      <c r="AE38" s="334"/>
    </row>
    <row r="39" spans="1:33">
      <c r="AD39" s="275"/>
      <c r="AE39" s="334"/>
    </row>
    <row r="40" spans="1:33">
      <c r="AD40" s="275"/>
      <c r="AE40" s="334"/>
    </row>
    <row r="41" spans="1:33">
      <c r="AD41" s="275"/>
      <c r="AE41" s="334"/>
    </row>
    <row r="42" spans="1:33">
      <c r="AD42" s="275"/>
      <c r="AE42" s="334"/>
    </row>
    <row r="43" spans="1:33">
      <c r="AD43" s="275"/>
      <c r="AE43" s="334"/>
    </row>
    <row r="44" spans="1:33">
      <c r="AD44" s="275"/>
      <c r="AE44" s="334"/>
    </row>
    <row r="45" spans="1:33">
      <c r="AD45" s="275"/>
      <c r="AE45" s="334"/>
    </row>
    <row r="46" spans="1:33">
      <c r="AD46" s="275"/>
      <c r="AE46" s="334"/>
    </row>
    <row r="47" spans="1:33">
      <c r="AD47" s="275"/>
      <c r="AE47" s="334"/>
    </row>
    <row r="48" spans="1:33">
      <c r="AD48" s="275"/>
      <c r="AE48" s="334"/>
    </row>
    <row r="49" spans="2:33">
      <c r="AD49" s="275"/>
      <c r="AE49" s="334"/>
    </row>
    <row r="50" spans="2:33">
      <c r="AD50" s="275"/>
      <c r="AE50" s="334"/>
    </row>
    <row r="52" spans="2:33">
      <c r="B52" s="1135"/>
      <c r="C52" s="1135"/>
      <c r="D52" s="1135"/>
      <c r="E52" s="1135"/>
      <c r="F52" s="1135"/>
      <c r="G52" s="1135"/>
      <c r="H52" s="1135"/>
      <c r="I52" s="1135"/>
      <c r="J52" s="1135"/>
      <c r="K52" s="1135"/>
      <c r="L52" s="1135"/>
      <c r="M52" s="1135"/>
      <c r="N52" s="1135"/>
      <c r="O52" s="1135"/>
      <c r="P52" s="1135"/>
      <c r="Q52" s="1135"/>
      <c r="R52" s="1135"/>
      <c r="S52" s="1135"/>
      <c r="T52" s="1135"/>
      <c r="U52" s="1135"/>
      <c r="V52" s="1135"/>
      <c r="W52" s="1135"/>
      <c r="X52" s="1135"/>
      <c r="Y52" s="1135"/>
      <c r="Z52" s="1135"/>
      <c r="AA52" s="1135"/>
      <c r="AB52" s="1135"/>
      <c r="AC52" s="1135"/>
      <c r="AD52" s="1135"/>
      <c r="AE52" s="1135"/>
      <c r="AF52" s="1135"/>
      <c r="AG52" s="1135"/>
    </row>
    <row r="53" spans="2:33">
      <c r="B53" s="1135"/>
      <c r="C53" s="1135"/>
      <c r="D53" s="1135"/>
      <c r="E53" s="1135"/>
      <c r="F53" s="1135"/>
      <c r="G53" s="1135"/>
      <c r="H53" s="1135"/>
      <c r="I53" s="1135"/>
      <c r="J53" s="1135"/>
      <c r="K53" s="1135"/>
      <c r="L53" s="1135"/>
      <c r="M53" s="1135"/>
      <c r="N53" s="1135"/>
      <c r="O53" s="1135"/>
      <c r="P53" s="1135"/>
      <c r="Q53" s="1135"/>
      <c r="R53" s="1135"/>
      <c r="S53" s="1135"/>
      <c r="T53" s="1135"/>
      <c r="U53" s="1135"/>
      <c r="V53" s="1135"/>
      <c r="W53" s="1135"/>
      <c r="X53" s="1135"/>
      <c r="Y53" s="1135"/>
      <c r="Z53" s="1135"/>
      <c r="AA53" s="1135"/>
      <c r="AB53" s="1135"/>
      <c r="AC53" s="1135"/>
      <c r="AD53" s="1135"/>
      <c r="AE53" s="1135"/>
      <c r="AF53" s="1135"/>
      <c r="AG53" s="1135"/>
    </row>
    <row r="54" spans="2:33">
      <c r="B54" s="1135"/>
      <c r="C54" s="1135"/>
      <c r="D54" s="1135"/>
      <c r="E54" s="1135"/>
      <c r="F54" s="1135"/>
      <c r="G54" s="1135"/>
      <c r="H54" s="1135"/>
      <c r="I54" s="1135"/>
      <c r="J54" s="1135"/>
      <c r="K54" s="1135"/>
      <c r="L54" s="1135"/>
      <c r="M54" s="1135"/>
      <c r="N54" s="1135"/>
      <c r="O54" s="1135"/>
      <c r="P54" s="1135"/>
      <c r="Q54" s="1135"/>
      <c r="R54" s="1135"/>
      <c r="S54" s="1135"/>
      <c r="T54" s="1135"/>
      <c r="U54" s="1135"/>
      <c r="V54" s="1135"/>
      <c r="W54" s="1135"/>
      <c r="X54" s="1135"/>
      <c r="Y54" s="1135"/>
      <c r="Z54" s="1135"/>
      <c r="AA54" s="1135"/>
      <c r="AB54" s="1135"/>
      <c r="AC54" s="1135"/>
      <c r="AD54" s="1135"/>
      <c r="AE54" s="1135"/>
      <c r="AF54" s="1135"/>
      <c r="AG54" s="1135"/>
    </row>
    <row r="55" spans="2:33">
      <c r="B55" s="1135"/>
      <c r="C55" s="1135"/>
      <c r="D55" s="1135"/>
      <c r="E55" s="1135"/>
      <c r="F55" s="1135"/>
      <c r="G55" s="1135"/>
      <c r="H55" s="1135"/>
      <c r="I55" s="1135"/>
      <c r="J55" s="1135"/>
      <c r="K55" s="1135"/>
      <c r="L55" s="1135"/>
      <c r="M55" s="1135"/>
      <c r="N55" s="1135"/>
      <c r="O55" s="1135"/>
      <c r="P55" s="1135"/>
      <c r="Q55" s="1135"/>
      <c r="R55" s="1135"/>
      <c r="S55" s="1135"/>
      <c r="T55" s="1135"/>
      <c r="U55" s="1135"/>
      <c r="V55" s="1135"/>
      <c r="W55" s="1135"/>
      <c r="X55" s="1135"/>
      <c r="Y55" s="1135"/>
      <c r="Z55" s="1135"/>
      <c r="AA55" s="1135"/>
      <c r="AB55" s="1135"/>
      <c r="AC55" s="1135"/>
      <c r="AD55" s="1135"/>
      <c r="AE55" s="1135"/>
      <c r="AF55" s="1135"/>
      <c r="AG55" s="1135"/>
    </row>
    <row r="56" spans="2:33">
      <c r="B56" s="1135"/>
      <c r="C56" s="1135"/>
      <c r="D56" s="1135"/>
      <c r="E56" s="1135"/>
      <c r="F56" s="1135"/>
      <c r="G56" s="1135"/>
      <c r="H56" s="1135"/>
      <c r="I56" s="1135"/>
      <c r="J56" s="1135"/>
      <c r="K56" s="1135"/>
      <c r="L56" s="1135"/>
      <c r="M56" s="1135"/>
      <c r="N56" s="1135"/>
      <c r="O56" s="1135"/>
      <c r="P56" s="1135"/>
      <c r="Q56" s="1135"/>
      <c r="R56" s="1135"/>
      <c r="S56" s="1135"/>
      <c r="T56" s="1135"/>
      <c r="U56" s="1135"/>
      <c r="V56" s="1135"/>
      <c r="W56" s="1135"/>
      <c r="X56" s="1135"/>
      <c r="Y56" s="1135"/>
      <c r="Z56" s="1135"/>
      <c r="AA56" s="1135"/>
      <c r="AB56" s="1135"/>
      <c r="AC56" s="1135"/>
      <c r="AD56" s="1135"/>
      <c r="AE56" s="1135"/>
      <c r="AF56" s="1135"/>
      <c r="AG56" s="1135"/>
    </row>
    <row r="57" spans="2:33">
      <c r="B57" s="1135"/>
      <c r="C57" s="1135"/>
      <c r="D57" s="1135"/>
      <c r="E57" s="1135"/>
      <c r="F57" s="1135"/>
      <c r="G57" s="1135"/>
      <c r="H57" s="1135"/>
      <c r="I57" s="1135"/>
      <c r="J57" s="1135"/>
      <c r="K57" s="1135"/>
      <c r="L57" s="1135"/>
      <c r="M57" s="1135"/>
      <c r="N57" s="1135"/>
      <c r="O57" s="1135"/>
      <c r="P57" s="1135"/>
      <c r="Q57" s="1135"/>
      <c r="R57" s="1135"/>
      <c r="S57" s="1135"/>
      <c r="T57" s="1135"/>
      <c r="U57" s="1135"/>
      <c r="V57" s="1135"/>
      <c r="W57" s="1135"/>
      <c r="X57" s="1135"/>
      <c r="Y57" s="1135"/>
      <c r="Z57" s="1135"/>
      <c r="AA57" s="1135"/>
      <c r="AB57" s="1135"/>
      <c r="AC57" s="1135"/>
      <c r="AD57" s="1135"/>
      <c r="AE57" s="1135"/>
      <c r="AF57" s="1135"/>
      <c r="AG57" s="1135"/>
    </row>
    <row r="58" spans="2:33">
      <c r="B58" s="1135"/>
      <c r="C58" s="1135"/>
      <c r="D58" s="1135"/>
      <c r="E58" s="1135"/>
      <c r="F58" s="1135"/>
      <c r="G58" s="1135"/>
      <c r="H58" s="1135"/>
      <c r="I58" s="1135"/>
      <c r="J58" s="1135"/>
      <c r="K58" s="1135"/>
      <c r="L58" s="1135"/>
      <c r="M58" s="1135"/>
      <c r="N58" s="1135"/>
      <c r="O58" s="1135"/>
      <c r="P58" s="1135"/>
      <c r="Q58" s="1135"/>
      <c r="R58" s="1135"/>
      <c r="S58" s="1135"/>
      <c r="T58" s="1135"/>
      <c r="U58" s="1135"/>
      <c r="V58" s="1135"/>
      <c r="W58" s="1135"/>
      <c r="X58" s="1135"/>
      <c r="Y58" s="1135"/>
      <c r="Z58" s="1135"/>
      <c r="AA58" s="1135"/>
      <c r="AB58" s="1135"/>
      <c r="AC58" s="1135"/>
      <c r="AD58" s="1135"/>
      <c r="AE58" s="1135"/>
      <c r="AF58" s="1135"/>
      <c r="AG58" s="1135"/>
    </row>
    <row r="59" spans="2:33">
      <c r="B59" s="1135"/>
      <c r="C59" s="1135"/>
      <c r="D59" s="1135"/>
      <c r="E59" s="1135"/>
      <c r="F59" s="1135"/>
      <c r="G59" s="1135"/>
      <c r="H59" s="1135"/>
      <c r="I59" s="1135"/>
      <c r="J59" s="1135"/>
      <c r="K59" s="1135"/>
      <c r="L59" s="1135"/>
      <c r="M59" s="1135"/>
      <c r="N59" s="1135"/>
      <c r="O59" s="1135"/>
      <c r="P59" s="1135"/>
      <c r="Q59" s="1135"/>
      <c r="R59" s="1135"/>
      <c r="S59" s="1135"/>
      <c r="T59" s="1135"/>
      <c r="U59" s="1135"/>
      <c r="V59" s="1135"/>
      <c r="W59" s="1135"/>
      <c r="X59" s="1135"/>
      <c r="Y59" s="1135"/>
      <c r="Z59" s="1135"/>
      <c r="AA59" s="1135"/>
      <c r="AB59" s="1135"/>
      <c r="AC59" s="1135"/>
      <c r="AD59" s="1135"/>
      <c r="AE59" s="1135"/>
      <c r="AF59" s="1135"/>
      <c r="AG59" s="1135"/>
    </row>
    <row r="60" spans="2:33">
      <c r="B60" s="1135"/>
      <c r="C60" s="1135"/>
      <c r="D60" s="1135"/>
      <c r="E60" s="1135"/>
      <c r="F60" s="1135"/>
      <c r="G60" s="1135"/>
      <c r="H60" s="1135"/>
      <c r="I60" s="1135"/>
      <c r="J60" s="1135"/>
      <c r="K60" s="1135"/>
      <c r="L60" s="1135"/>
      <c r="M60" s="1135"/>
      <c r="N60" s="1135"/>
      <c r="O60" s="1135"/>
      <c r="P60" s="1135"/>
      <c r="Q60" s="1135"/>
      <c r="R60" s="1135"/>
      <c r="S60" s="1135"/>
      <c r="T60" s="1135"/>
      <c r="U60" s="1135"/>
      <c r="V60" s="1135"/>
      <c r="W60" s="1135"/>
      <c r="X60" s="1135"/>
      <c r="Y60" s="1135"/>
      <c r="Z60" s="1135"/>
      <c r="AA60" s="1135"/>
      <c r="AB60" s="1135"/>
      <c r="AC60" s="1135"/>
      <c r="AD60" s="1135"/>
      <c r="AE60" s="1135"/>
      <c r="AF60" s="1135"/>
      <c r="AG60" s="1135"/>
    </row>
    <row r="61" spans="2:33">
      <c r="B61" s="1135"/>
      <c r="C61" s="1135"/>
      <c r="D61" s="1135"/>
      <c r="E61" s="1135"/>
      <c r="F61" s="1135"/>
      <c r="G61" s="1135"/>
      <c r="H61" s="1135"/>
      <c r="I61" s="1135"/>
      <c r="J61" s="1135"/>
      <c r="K61" s="1135"/>
      <c r="L61" s="1135"/>
      <c r="M61" s="1135"/>
      <c r="N61" s="1135"/>
      <c r="O61" s="1135"/>
      <c r="P61" s="1135"/>
      <c r="Q61" s="1135"/>
      <c r="R61" s="1135"/>
      <c r="S61" s="1135"/>
      <c r="T61" s="1135"/>
      <c r="U61" s="1135"/>
      <c r="V61" s="1135"/>
      <c r="W61" s="1135"/>
      <c r="X61" s="1135"/>
      <c r="Y61" s="1135"/>
      <c r="Z61" s="1135"/>
      <c r="AA61" s="1135"/>
      <c r="AB61" s="1135"/>
      <c r="AC61" s="1135"/>
      <c r="AD61" s="1135"/>
      <c r="AE61" s="1135"/>
      <c r="AF61" s="1135"/>
      <c r="AG61" s="1135"/>
    </row>
    <row r="62" spans="2:33">
      <c r="B62" s="1135"/>
      <c r="C62" s="1135"/>
      <c r="D62" s="1135"/>
      <c r="E62" s="1135"/>
      <c r="F62" s="1135"/>
      <c r="G62" s="1135"/>
      <c r="H62" s="1135"/>
      <c r="I62" s="1135"/>
      <c r="J62" s="1135"/>
      <c r="K62" s="1135"/>
      <c r="L62" s="1135"/>
      <c r="M62" s="1135"/>
      <c r="N62" s="1135"/>
      <c r="O62" s="1135"/>
      <c r="P62" s="1135"/>
      <c r="Q62" s="1135"/>
      <c r="R62" s="1135"/>
      <c r="S62" s="1135"/>
      <c r="T62" s="1135"/>
      <c r="U62" s="1135"/>
      <c r="V62" s="1135"/>
      <c r="W62" s="1135"/>
      <c r="X62" s="1135"/>
      <c r="Y62" s="1135"/>
      <c r="Z62" s="1135"/>
      <c r="AA62" s="1135"/>
      <c r="AB62" s="1135"/>
      <c r="AC62" s="1135"/>
      <c r="AD62" s="1135"/>
      <c r="AE62" s="1135"/>
      <c r="AF62" s="1135"/>
      <c r="AG62" s="1135"/>
    </row>
    <row r="63" spans="2:33">
      <c r="B63" s="1135"/>
      <c r="C63" s="1135"/>
      <c r="D63" s="1135"/>
      <c r="E63" s="1135"/>
      <c r="F63" s="1135"/>
      <c r="G63" s="1135"/>
      <c r="H63" s="1135"/>
      <c r="I63" s="1135"/>
      <c r="J63" s="1135"/>
      <c r="K63" s="1135"/>
      <c r="L63" s="1135"/>
      <c r="M63" s="1135"/>
      <c r="N63" s="1135"/>
      <c r="O63" s="1135"/>
      <c r="P63" s="1135"/>
      <c r="Q63" s="1135"/>
      <c r="R63" s="1135"/>
      <c r="S63" s="1135"/>
      <c r="T63" s="1135"/>
      <c r="U63" s="1135"/>
      <c r="V63" s="1135"/>
      <c r="W63" s="1135"/>
      <c r="X63" s="1135"/>
      <c r="Y63" s="1135"/>
      <c r="Z63" s="1135"/>
      <c r="AA63" s="1135"/>
      <c r="AB63" s="1135"/>
      <c r="AC63" s="1135"/>
      <c r="AD63" s="1135"/>
      <c r="AE63" s="1135"/>
      <c r="AF63" s="1135"/>
      <c r="AG63" s="1135"/>
    </row>
    <row r="64" spans="2:33">
      <c r="B64" s="1135"/>
      <c r="C64" s="1135"/>
      <c r="D64" s="1135"/>
      <c r="E64" s="1135"/>
      <c r="F64" s="1135"/>
      <c r="G64" s="1135"/>
      <c r="H64" s="1135"/>
      <c r="I64" s="1135"/>
      <c r="J64" s="1135"/>
      <c r="K64" s="1135"/>
      <c r="L64" s="1135"/>
      <c r="M64" s="1135"/>
      <c r="N64" s="1135"/>
      <c r="O64" s="1135"/>
      <c r="P64" s="1135"/>
      <c r="Q64" s="1135"/>
      <c r="R64" s="1135"/>
      <c r="S64" s="1135"/>
      <c r="T64" s="1135"/>
      <c r="U64" s="1135"/>
      <c r="V64" s="1135"/>
      <c r="W64" s="1135"/>
      <c r="X64" s="1135"/>
      <c r="Y64" s="1135"/>
      <c r="Z64" s="1135"/>
      <c r="AA64" s="1135"/>
      <c r="AB64" s="1135"/>
      <c r="AC64" s="1135"/>
      <c r="AD64" s="1135"/>
      <c r="AE64" s="1135"/>
      <c r="AF64" s="1135"/>
      <c r="AG64" s="1135"/>
    </row>
    <row r="65" spans="2:33">
      <c r="B65" s="1135"/>
      <c r="C65" s="1135"/>
      <c r="D65" s="1135"/>
      <c r="E65" s="1135"/>
      <c r="F65" s="1135"/>
      <c r="G65" s="1135"/>
      <c r="H65" s="1135"/>
      <c r="I65" s="1135"/>
      <c r="J65" s="1135"/>
      <c r="K65" s="1135"/>
      <c r="L65" s="1135"/>
      <c r="M65" s="1135"/>
      <c r="N65" s="1135"/>
      <c r="O65" s="1135"/>
      <c r="P65" s="1135"/>
      <c r="Q65" s="1135"/>
      <c r="R65" s="1135"/>
      <c r="S65" s="1135"/>
      <c r="T65" s="1135"/>
      <c r="U65" s="1135"/>
      <c r="V65" s="1135"/>
      <c r="W65" s="1135"/>
      <c r="X65" s="1135"/>
      <c r="Y65" s="1135"/>
      <c r="Z65" s="1135"/>
      <c r="AA65" s="1135"/>
      <c r="AB65" s="1135"/>
      <c r="AC65" s="1135"/>
      <c r="AD65" s="1135"/>
      <c r="AE65" s="1135"/>
      <c r="AF65" s="1135"/>
      <c r="AG65" s="1135"/>
    </row>
    <row r="66" spans="2:33">
      <c r="B66" s="1135"/>
      <c r="C66" s="1135"/>
      <c r="D66" s="1135"/>
      <c r="E66" s="1135"/>
      <c r="F66" s="1135"/>
      <c r="G66" s="1135"/>
      <c r="H66" s="1135"/>
      <c r="I66" s="1135"/>
      <c r="J66" s="1135"/>
      <c r="K66" s="1135"/>
      <c r="L66" s="1135"/>
      <c r="M66" s="1135"/>
      <c r="N66" s="1135"/>
      <c r="O66" s="1135"/>
      <c r="P66" s="1135"/>
      <c r="Q66" s="1135"/>
      <c r="R66" s="1135"/>
      <c r="S66" s="1135"/>
      <c r="T66" s="1135"/>
      <c r="U66" s="1135"/>
      <c r="V66" s="1135"/>
      <c r="W66" s="1135"/>
      <c r="X66" s="1135"/>
      <c r="Y66" s="1135"/>
      <c r="Z66" s="1135"/>
      <c r="AA66" s="1135"/>
      <c r="AB66" s="1135"/>
      <c r="AC66" s="1135"/>
      <c r="AD66" s="1135"/>
      <c r="AE66" s="1135"/>
      <c r="AF66" s="1135"/>
      <c r="AG66" s="1135"/>
    </row>
    <row r="67" spans="2:33">
      <c r="B67" s="1135"/>
      <c r="C67" s="1135"/>
      <c r="D67" s="1135"/>
      <c r="E67" s="1135"/>
      <c r="F67" s="1135"/>
      <c r="G67" s="1135"/>
      <c r="H67" s="1135"/>
      <c r="I67" s="1135"/>
      <c r="J67" s="1135"/>
      <c r="K67" s="1135"/>
      <c r="L67" s="1135"/>
      <c r="M67" s="1135"/>
      <c r="N67" s="1135"/>
      <c r="O67" s="1135"/>
      <c r="P67" s="1135"/>
      <c r="Q67" s="1135"/>
      <c r="R67" s="1135"/>
      <c r="S67" s="1135"/>
      <c r="T67" s="1135"/>
      <c r="U67" s="1135"/>
      <c r="V67" s="1135"/>
      <c r="W67" s="1135"/>
      <c r="X67" s="1135"/>
      <c r="Y67" s="1135"/>
      <c r="Z67" s="1135"/>
      <c r="AA67" s="1135"/>
      <c r="AB67" s="1135"/>
      <c r="AC67" s="1135"/>
      <c r="AD67" s="1135"/>
      <c r="AE67" s="1135"/>
      <c r="AF67" s="1135"/>
      <c r="AG67" s="1135"/>
    </row>
    <row r="68" spans="2:33">
      <c r="B68" s="1135"/>
      <c r="C68" s="1135"/>
      <c r="D68" s="1135"/>
      <c r="E68" s="1135"/>
      <c r="F68" s="1135"/>
      <c r="G68" s="1135"/>
      <c r="H68" s="1135"/>
      <c r="I68" s="1135"/>
      <c r="J68" s="1135"/>
      <c r="K68" s="1135"/>
      <c r="L68" s="1135"/>
      <c r="M68" s="1135"/>
      <c r="N68" s="1135"/>
      <c r="O68" s="1135"/>
      <c r="P68" s="1135"/>
      <c r="Q68" s="1135"/>
      <c r="R68" s="1135"/>
      <c r="S68" s="1135"/>
      <c r="T68" s="1135"/>
      <c r="U68" s="1135"/>
      <c r="V68" s="1135"/>
      <c r="W68" s="1135"/>
      <c r="X68" s="1135"/>
      <c r="Y68" s="1135"/>
      <c r="Z68" s="1135"/>
      <c r="AA68" s="1135"/>
      <c r="AB68" s="1135"/>
      <c r="AC68" s="1135"/>
      <c r="AD68" s="1135"/>
      <c r="AE68" s="1135"/>
      <c r="AF68" s="1135"/>
      <c r="AG68" s="1135"/>
    </row>
    <row r="69" spans="2:33">
      <c r="B69" s="1135"/>
      <c r="C69" s="1135"/>
      <c r="D69" s="1135"/>
      <c r="E69" s="1135"/>
      <c r="F69" s="1135"/>
      <c r="G69" s="1135"/>
      <c r="H69" s="1135"/>
      <c r="I69" s="1135"/>
      <c r="J69" s="1135"/>
      <c r="K69" s="1135"/>
      <c r="L69" s="1135"/>
      <c r="M69" s="1135"/>
      <c r="N69" s="1135"/>
      <c r="O69" s="1135"/>
      <c r="P69" s="1135"/>
      <c r="Q69" s="1135"/>
      <c r="R69" s="1135"/>
      <c r="S69" s="1135"/>
      <c r="T69" s="1135"/>
      <c r="U69" s="1135"/>
      <c r="V69" s="1135"/>
      <c r="W69" s="1135"/>
      <c r="X69" s="1135"/>
      <c r="Y69" s="1135"/>
      <c r="Z69" s="1135"/>
      <c r="AA69" s="1135"/>
      <c r="AB69" s="1135"/>
      <c r="AC69" s="1135"/>
      <c r="AD69" s="1135"/>
      <c r="AE69" s="1135"/>
      <c r="AF69" s="1135"/>
      <c r="AG69" s="1135"/>
    </row>
  </sheetData>
  <mergeCells count="28">
    <mergeCell ref="AG5:AG6"/>
    <mergeCell ref="R5:R6"/>
    <mergeCell ref="S5:S6"/>
    <mergeCell ref="T5:T6"/>
    <mergeCell ref="U5:U6"/>
    <mergeCell ref="V5:V6"/>
    <mergeCell ref="W5:AA5"/>
    <mergeCell ref="AB5:AB6"/>
    <mergeCell ref="AC5:AC6"/>
    <mergeCell ref="AD5:AD6"/>
    <mergeCell ref="AE5:AE6"/>
    <mergeCell ref="AF5:AF6"/>
    <mergeCell ref="O5:Q5"/>
    <mergeCell ref="AE3:AG3"/>
    <mergeCell ref="A4:A6"/>
    <mergeCell ref="B4:M4"/>
    <mergeCell ref="N4:Q4"/>
    <mergeCell ref="R4:U4"/>
    <mergeCell ref="V4:AG4"/>
    <mergeCell ref="B5:B6"/>
    <mergeCell ref="C5:G5"/>
    <mergeCell ref="H5:H6"/>
    <mergeCell ref="I5:I6"/>
    <mergeCell ref="J5:J6"/>
    <mergeCell ref="K5:K6"/>
    <mergeCell ref="L5:L6"/>
    <mergeCell ref="M5:M6"/>
    <mergeCell ref="N5:N6"/>
  </mergeCells>
  <phoneticPr fontId="2" type="noConversion"/>
  <printOptions horizontalCentered="1"/>
  <pageMargins left="0.78740157480314965" right="0.78740157480314965" top="1.1811023622047245" bottom="0.78740157480314965" header="0" footer="0"/>
  <pageSetup paperSize="9" scale="80" firstPageNumber="24" orientation="portrait" useFirstPageNumber="1" r:id="rId1"/>
  <headerFooter differentOddEven="1" scaleWithDoc="0" alignWithMargins="0">
    <firstFooter>&amp;R&amp;P</firstFooter>
  </headerFooter>
  <rowBreaks count="1" manualBreakCount="1">
    <brk id="35" max="27" man="1"/>
  </rowBreaks>
  <colBreaks count="1" manualBreakCount="1">
    <brk id="17" max="34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X40"/>
  <sheetViews>
    <sheetView showGridLines="0" view="pageBreakPreview" topLeftCell="A19" zoomScale="85" zoomScaleNormal="100" zoomScaleSheetLayoutView="85" workbookViewId="0"/>
  </sheetViews>
  <sheetFormatPr defaultColWidth="7.875" defaultRowHeight="13.5"/>
  <cols>
    <col min="1" max="1" width="11" style="275" customWidth="1"/>
    <col min="2" max="11" width="9" style="275" customWidth="1"/>
    <col min="12" max="12" width="9.875" style="275" customWidth="1"/>
    <col min="13" max="13" width="9.375" style="275" customWidth="1"/>
    <col min="14" max="14" width="9" style="275" customWidth="1"/>
    <col min="15" max="17" width="9.375" style="275" customWidth="1"/>
    <col min="18" max="18" width="8.25" style="275" customWidth="1"/>
    <col min="19" max="19" width="9.625" style="275" customWidth="1"/>
    <col min="20" max="20" width="7.625" style="275" customWidth="1"/>
    <col min="21" max="21" width="9.625" style="275" customWidth="1"/>
    <col min="22" max="22" width="11" style="275" customWidth="1"/>
    <col min="23" max="24" width="11.5" style="275" bestFit="1" customWidth="1"/>
    <col min="25" max="25" width="7.875" style="275"/>
    <col min="26" max="26" width="10.75" style="275" bestFit="1" customWidth="1"/>
    <col min="27" max="16384" width="7.875" style="275"/>
  </cols>
  <sheetData>
    <row r="1" spans="1:24" s="266" customFormat="1" ht="24.95" customHeight="1">
      <c r="A1" s="263" t="s">
        <v>781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</row>
    <row r="2" spans="1:24" s="269" customFormat="1" ht="23.1" customHeight="1">
      <c r="A2" s="267" t="s">
        <v>782</v>
      </c>
      <c r="B2" s="267"/>
      <c r="C2" s="267"/>
      <c r="D2" s="267"/>
      <c r="E2" s="267"/>
      <c r="F2" s="267"/>
      <c r="G2" s="267"/>
      <c r="H2" s="267"/>
      <c r="I2" s="267"/>
      <c r="J2" s="268"/>
      <c r="K2" s="268"/>
      <c r="L2" s="268"/>
      <c r="M2" s="267"/>
      <c r="N2" s="268"/>
      <c r="O2" s="268"/>
      <c r="P2" s="267"/>
      <c r="Q2" s="267"/>
      <c r="R2" s="267"/>
      <c r="S2" s="267"/>
      <c r="T2" s="267"/>
      <c r="U2" s="267"/>
      <c r="V2" s="267"/>
    </row>
    <row r="3" spans="1:24" ht="15" customHeight="1">
      <c r="A3" s="1136" t="s">
        <v>173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74"/>
      <c r="U3" s="274"/>
      <c r="V3" s="274" t="s">
        <v>783</v>
      </c>
    </row>
    <row r="4" spans="1:24" ht="20.100000000000001" customHeight="1">
      <c r="A4" s="2995" t="s">
        <v>784</v>
      </c>
      <c r="B4" s="2928" t="s">
        <v>176</v>
      </c>
      <c r="C4" s="2926"/>
      <c r="D4" s="2926"/>
      <c r="E4" s="2927"/>
      <c r="F4" s="2928" t="s">
        <v>177</v>
      </c>
      <c r="G4" s="2926"/>
      <c r="H4" s="2926"/>
      <c r="I4" s="2926"/>
      <c r="J4" s="2927"/>
      <c r="K4" s="2928" t="s">
        <v>178</v>
      </c>
      <c r="L4" s="2926"/>
      <c r="M4" s="2927"/>
      <c r="N4" s="2929" t="s">
        <v>179</v>
      </c>
      <c r="O4" s="2929" t="s">
        <v>12</v>
      </c>
      <c r="P4" s="2929" t="s">
        <v>180</v>
      </c>
      <c r="Q4" s="2929" t="s">
        <v>467</v>
      </c>
      <c r="R4" s="2929" t="s">
        <v>113</v>
      </c>
      <c r="S4" s="2933" t="s">
        <v>197</v>
      </c>
      <c r="T4" s="1137" t="s">
        <v>785</v>
      </c>
      <c r="U4" s="2929" t="s">
        <v>786</v>
      </c>
      <c r="V4" s="2993" t="s">
        <v>787</v>
      </c>
    </row>
    <row r="5" spans="1:24" ht="20.100000000000001" customHeight="1">
      <c r="A5" s="2996"/>
      <c r="B5" s="316" t="s">
        <v>183</v>
      </c>
      <c r="C5" s="316" t="s">
        <v>184</v>
      </c>
      <c r="D5" s="316" t="s">
        <v>185</v>
      </c>
      <c r="E5" s="316" t="s">
        <v>160</v>
      </c>
      <c r="F5" s="316" t="s">
        <v>109</v>
      </c>
      <c r="G5" s="316" t="s">
        <v>108</v>
      </c>
      <c r="H5" s="316" t="s">
        <v>788</v>
      </c>
      <c r="I5" s="316" t="s">
        <v>187</v>
      </c>
      <c r="J5" s="316" t="s">
        <v>160</v>
      </c>
      <c r="K5" s="316" t="s">
        <v>187</v>
      </c>
      <c r="L5" s="316" t="s">
        <v>188</v>
      </c>
      <c r="M5" s="316" t="s">
        <v>160</v>
      </c>
      <c r="N5" s="2930"/>
      <c r="O5" s="2930"/>
      <c r="P5" s="2930"/>
      <c r="Q5" s="2930"/>
      <c r="R5" s="2930"/>
      <c r="S5" s="2934"/>
      <c r="T5" s="316" t="s">
        <v>789</v>
      </c>
      <c r="U5" s="2930"/>
      <c r="V5" s="2994"/>
    </row>
    <row r="6" spans="1:24" ht="21.95" customHeight="1">
      <c r="A6" s="1138" t="s">
        <v>184</v>
      </c>
      <c r="B6" s="1139" t="s">
        <v>169</v>
      </c>
      <c r="C6" s="339">
        <v>343083.81513100001</v>
      </c>
      <c r="D6" s="339" t="s">
        <v>169</v>
      </c>
      <c r="E6" s="339">
        <v>343083.81513100001</v>
      </c>
      <c r="F6" s="339" t="s">
        <v>169</v>
      </c>
      <c r="G6" s="339" t="s">
        <v>169</v>
      </c>
      <c r="H6" s="339" t="s">
        <v>169</v>
      </c>
      <c r="I6" s="339" t="s">
        <v>169</v>
      </c>
      <c r="J6" s="339" t="s">
        <v>169</v>
      </c>
      <c r="K6" s="339" t="s">
        <v>169</v>
      </c>
      <c r="L6" s="339" t="s">
        <v>169</v>
      </c>
      <c r="M6" s="339" t="s">
        <v>169</v>
      </c>
      <c r="N6" s="339" t="s">
        <v>169</v>
      </c>
      <c r="O6" s="339" t="s">
        <v>169</v>
      </c>
      <c r="P6" s="339" t="s">
        <v>169</v>
      </c>
      <c r="Q6" s="340" t="s">
        <v>169</v>
      </c>
      <c r="R6" s="341" t="s">
        <v>169</v>
      </c>
      <c r="S6" s="341">
        <v>343083.81513100001</v>
      </c>
      <c r="T6" s="341" t="s">
        <v>169</v>
      </c>
      <c r="U6" s="341">
        <v>343083.81513100001</v>
      </c>
      <c r="V6" s="337" t="s">
        <v>184</v>
      </c>
    </row>
    <row r="7" spans="1:24" ht="21.95" customHeight="1">
      <c r="A7" s="1140" t="s">
        <v>100</v>
      </c>
      <c r="B7" s="1141" t="s">
        <v>169</v>
      </c>
      <c r="C7" s="344" t="s">
        <v>169</v>
      </c>
      <c r="D7" s="344" t="s">
        <v>169</v>
      </c>
      <c r="E7" s="344" t="s">
        <v>169</v>
      </c>
      <c r="F7" s="344">
        <v>188940.21500900001</v>
      </c>
      <c r="G7" s="344" t="s">
        <v>169</v>
      </c>
      <c r="H7" s="344" t="s">
        <v>169</v>
      </c>
      <c r="I7" s="344" t="s">
        <v>169</v>
      </c>
      <c r="J7" s="344">
        <v>188940.21500900001</v>
      </c>
      <c r="K7" s="344" t="s">
        <v>169</v>
      </c>
      <c r="L7" s="344" t="s">
        <v>169</v>
      </c>
      <c r="M7" s="344" t="s">
        <v>169</v>
      </c>
      <c r="N7" s="344" t="s">
        <v>169</v>
      </c>
      <c r="O7" s="344" t="s">
        <v>169</v>
      </c>
      <c r="P7" s="344" t="s">
        <v>169</v>
      </c>
      <c r="Q7" s="345" t="s">
        <v>169</v>
      </c>
      <c r="R7" s="346" t="s">
        <v>169</v>
      </c>
      <c r="S7" s="346">
        <v>188940.21500900001</v>
      </c>
      <c r="T7" s="346" t="s">
        <v>169</v>
      </c>
      <c r="U7" s="346">
        <v>188940.21500900001</v>
      </c>
      <c r="V7" s="342" t="s">
        <v>100</v>
      </c>
    </row>
    <row r="8" spans="1:24" ht="21.95" customHeight="1">
      <c r="A8" s="1140" t="s">
        <v>99</v>
      </c>
      <c r="B8" s="1141" t="s">
        <v>169</v>
      </c>
      <c r="C8" s="344" t="s">
        <v>169</v>
      </c>
      <c r="D8" s="344" t="s">
        <v>169</v>
      </c>
      <c r="E8" s="344" t="s">
        <v>169</v>
      </c>
      <c r="F8" s="344" t="s">
        <v>169</v>
      </c>
      <c r="G8" s="344">
        <v>11754317.823456001</v>
      </c>
      <c r="H8" s="344" t="s">
        <v>169</v>
      </c>
      <c r="I8" s="344" t="s">
        <v>169</v>
      </c>
      <c r="J8" s="344">
        <v>11754317.823456001</v>
      </c>
      <c r="K8" s="344" t="s">
        <v>169</v>
      </c>
      <c r="L8" s="344" t="s">
        <v>169</v>
      </c>
      <c r="M8" s="344" t="s">
        <v>169</v>
      </c>
      <c r="N8" s="344" t="s">
        <v>169</v>
      </c>
      <c r="O8" s="344" t="s">
        <v>169</v>
      </c>
      <c r="P8" s="344">
        <v>722357.12314499996</v>
      </c>
      <c r="Q8" s="345" t="s">
        <v>169</v>
      </c>
      <c r="R8" s="346" t="s">
        <v>169</v>
      </c>
      <c r="S8" s="346">
        <v>12476674.946601</v>
      </c>
      <c r="T8" s="346" t="s">
        <v>169</v>
      </c>
      <c r="U8" s="346">
        <v>12476674.946601</v>
      </c>
      <c r="V8" s="342" t="s">
        <v>99</v>
      </c>
    </row>
    <row r="9" spans="1:24" ht="21.95" customHeight="1">
      <c r="A9" s="1140" t="s">
        <v>188</v>
      </c>
      <c r="B9" s="1141" t="s">
        <v>169</v>
      </c>
      <c r="C9" s="344" t="s">
        <v>169</v>
      </c>
      <c r="D9" s="344" t="s">
        <v>169</v>
      </c>
      <c r="E9" s="344" t="s">
        <v>169</v>
      </c>
      <c r="F9" s="344">
        <v>575.85999100000004</v>
      </c>
      <c r="G9" s="344">
        <v>35455.709930999998</v>
      </c>
      <c r="H9" s="344" t="s">
        <v>169</v>
      </c>
      <c r="I9" s="344" t="s">
        <v>169</v>
      </c>
      <c r="J9" s="344">
        <v>36031.569922000002</v>
      </c>
      <c r="K9" s="344">
        <v>2.5538620000000001</v>
      </c>
      <c r="L9" s="344">
        <v>41926.914024999998</v>
      </c>
      <c r="M9" s="344">
        <v>41929.467886999999</v>
      </c>
      <c r="N9" s="344">
        <v>34425.188000000002</v>
      </c>
      <c r="O9" s="344" t="s">
        <v>169</v>
      </c>
      <c r="P9" s="344">
        <v>47459.692252000001</v>
      </c>
      <c r="Q9" s="345" t="s">
        <v>169</v>
      </c>
      <c r="R9" s="346" t="s">
        <v>169</v>
      </c>
      <c r="S9" s="346">
        <v>159845.918061</v>
      </c>
      <c r="T9" s="346" t="s">
        <v>169</v>
      </c>
      <c r="U9" s="346">
        <v>159845.918061</v>
      </c>
      <c r="V9" s="342" t="s">
        <v>188</v>
      </c>
    </row>
    <row r="10" spans="1:24" ht="21.95" customHeight="1">
      <c r="A10" s="1140" t="s">
        <v>187</v>
      </c>
      <c r="B10" s="1141" t="s">
        <v>169</v>
      </c>
      <c r="C10" s="344" t="s">
        <v>169</v>
      </c>
      <c r="D10" s="344" t="s">
        <v>169</v>
      </c>
      <c r="E10" s="344" t="s">
        <v>169</v>
      </c>
      <c r="F10" s="344" t="s">
        <v>169</v>
      </c>
      <c r="G10" s="344" t="s">
        <v>169</v>
      </c>
      <c r="H10" s="344" t="s">
        <v>169</v>
      </c>
      <c r="I10" s="344">
        <v>1850.9136410000001</v>
      </c>
      <c r="J10" s="344">
        <v>1850.9136410000001</v>
      </c>
      <c r="K10" s="344">
        <v>10625563.664178001</v>
      </c>
      <c r="L10" s="344" t="s">
        <v>169</v>
      </c>
      <c r="M10" s="344">
        <v>10625563.664178001</v>
      </c>
      <c r="N10" s="344" t="s">
        <v>169</v>
      </c>
      <c r="O10" s="344" t="s">
        <v>169</v>
      </c>
      <c r="P10" s="344">
        <v>3565244.1600020002</v>
      </c>
      <c r="Q10" s="345" t="s">
        <v>169</v>
      </c>
      <c r="R10" s="346" t="s">
        <v>169</v>
      </c>
      <c r="S10" s="346">
        <v>14192658.737821</v>
      </c>
      <c r="T10" s="346">
        <v>8058.8513730000004</v>
      </c>
      <c r="U10" s="346">
        <v>14200717.589194</v>
      </c>
      <c r="V10" s="342" t="s">
        <v>187</v>
      </c>
      <c r="W10" s="1142"/>
      <c r="X10" s="1142"/>
    </row>
    <row r="11" spans="1:24" ht="21.95" customHeight="1">
      <c r="A11" s="1140" t="s">
        <v>12</v>
      </c>
      <c r="B11" s="1141" t="s">
        <v>169</v>
      </c>
      <c r="C11" s="344" t="s">
        <v>169</v>
      </c>
      <c r="D11" s="344" t="s">
        <v>169</v>
      </c>
      <c r="E11" s="344" t="s">
        <v>169</v>
      </c>
      <c r="F11" s="344" t="s">
        <v>169</v>
      </c>
      <c r="G11" s="344" t="s">
        <v>169</v>
      </c>
      <c r="H11" s="344" t="s">
        <v>169</v>
      </c>
      <c r="I11" s="344" t="s">
        <v>169</v>
      </c>
      <c r="J11" s="344" t="s">
        <v>169</v>
      </c>
      <c r="K11" s="344" t="s">
        <v>169</v>
      </c>
      <c r="L11" s="344" t="s">
        <v>169</v>
      </c>
      <c r="M11" s="344" t="s">
        <v>169</v>
      </c>
      <c r="N11" s="344" t="s">
        <v>169</v>
      </c>
      <c r="O11" s="344">
        <v>15197784.442</v>
      </c>
      <c r="P11" s="344" t="s">
        <v>169</v>
      </c>
      <c r="Q11" s="345" t="s">
        <v>169</v>
      </c>
      <c r="R11" s="346" t="s">
        <v>169</v>
      </c>
      <c r="S11" s="346">
        <v>15197784.442</v>
      </c>
      <c r="T11" s="346" t="s">
        <v>169</v>
      </c>
      <c r="U11" s="346">
        <v>15197784.442</v>
      </c>
      <c r="V11" s="342" t="s">
        <v>12</v>
      </c>
    </row>
    <row r="12" spans="1:24" ht="21.95" customHeight="1">
      <c r="A12" s="1140" t="s">
        <v>113</v>
      </c>
      <c r="B12" s="1141" t="s">
        <v>169</v>
      </c>
      <c r="C12" s="344" t="s">
        <v>169</v>
      </c>
      <c r="D12" s="344" t="s">
        <v>169</v>
      </c>
      <c r="E12" s="344" t="s">
        <v>169</v>
      </c>
      <c r="F12" s="344" t="s">
        <v>169</v>
      </c>
      <c r="G12" s="344">
        <v>31995.022961999999</v>
      </c>
      <c r="H12" s="344" t="s">
        <v>169</v>
      </c>
      <c r="I12" s="344">
        <v>8.6359000000000005E-2</v>
      </c>
      <c r="J12" s="344">
        <v>31995.109321</v>
      </c>
      <c r="K12" s="344">
        <v>0.55221699999999996</v>
      </c>
      <c r="L12" s="344" t="s">
        <v>169</v>
      </c>
      <c r="M12" s="344">
        <v>0.55221699999999996</v>
      </c>
      <c r="N12" s="344" t="s">
        <v>169</v>
      </c>
      <c r="O12" s="344" t="s">
        <v>169</v>
      </c>
      <c r="P12" s="344">
        <v>53238.869910000001</v>
      </c>
      <c r="Q12" s="345" t="s">
        <v>169</v>
      </c>
      <c r="R12" s="346">
        <v>103463.609421</v>
      </c>
      <c r="S12" s="346">
        <v>188698.140869</v>
      </c>
      <c r="T12" s="346">
        <v>134317.92639099999</v>
      </c>
      <c r="U12" s="346">
        <v>323016.06725999998</v>
      </c>
      <c r="V12" s="342" t="s">
        <v>113</v>
      </c>
      <c r="W12" s="1142"/>
    </row>
    <row r="13" spans="1:24" ht="21.95" customHeight="1">
      <c r="A13" s="1143" t="s">
        <v>189</v>
      </c>
      <c r="B13" s="1144" t="s">
        <v>169</v>
      </c>
      <c r="C13" s="349">
        <v>343083.81513100001</v>
      </c>
      <c r="D13" s="349" t="s">
        <v>169</v>
      </c>
      <c r="E13" s="349">
        <v>343083.81513100001</v>
      </c>
      <c r="F13" s="349">
        <v>189516.07500000001</v>
      </c>
      <c r="G13" s="349">
        <v>11821768.556349</v>
      </c>
      <c r="H13" s="349" t="s">
        <v>169</v>
      </c>
      <c r="I13" s="349">
        <v>1851</v>
      </c>
      <c r="J13" s="349">
        <v>12013135.631348999</v>
      </c>
      <c r="K13" s="349">
        <v>10625566.770257</v>
      </c>
      <c r="L13" s="349">
        <v>41926.914024999998</v>
      </c>
      <c r="M13" s="349">
        <v>10667493.684281999</v>
      </c>
      <c r="N13" s="349">
        <v>34425.188000000002</v>
      </c>
      <c r="O13" s="349">
        <v>15197784.442</v>
      </c>
      <c r="P13" s="349">
        <v>4388299.8453090005</v>
      </c>
      <c r="Q13" s="350" t="s">
        <v>169</v>
      </c>
      <c r="R13" s="1145">
        <v>103463.609421</v>
      </c>
      <c r="S13" s="1145">
        <v>42747686.215492003</v>
      </c>
      <c r="T13" s="1145">
        <v>142376.777764</v>
      </c>
      <c r="U13" s="351">
        <v>42890062.993256003</v>
      </c>
      <c r="V13" s="347" t="s">
        <v>189</v>
      </c>
    </row>
    <row r="14" spans="1:24" ht="21.95" customHeight="1">
      <c r="A14" s="1140" t="s">
        <v>176</v>
      </c>
      <c r="B14" s="1141">
        <v>148593.17518699999</v>
      </c>
      <c r="C14" s="344" t="s">
        <v>169</v>
      </c>
      <c r="D14" s="344">
        <v>34515.476581000003</v>
      </c>
      <c r="E14" s="344">
        <v>183108.65176800001</v>
      </c>
      <c r="F14" s="344" t="s">
        <v>169</v>
      </c>
      <c r="G14" s="344" t="s">
        <v>169</v>
      </c>
      <c r="H14" s="344" t="s">
        <v>169</v>
      </c>
      <c r="I14" s="344" t="s">
        <v>169</v>
      </c>
      <c r="J14" s="344" t="s">
        <v>169</v>
      </c>
      <c r="K14" s="344" t="s">
        <v>169</v>
      </c>
      <c r="L14" s="344" t="s">
        <v>169</v>
      </c>
      <c r="M14" s="344" t="s">
        <v>169</v>
      </c>
      <c r="N14" s="344" t="s">
        <v>169</v>
      </c>
      <c r="O14" s="344" t="s">
        <v>169</v>
      </c>
      <c r="P14" s="344" t="s">
        <v>169</v>
      </c>
      <c r="Q14" s="345" t="s">
        <v>169</v>
      </c>
      <c r="R14" s="346" t="s">
        <v>169</v>
      </c>
      <c r="S14" s="346">
        <v>183108.65176800001</v>
      </c>
      <c r="T14" s="346" t="s">
        <v>169</v>
      </c>
      <c r="U14" s="346">
        <v>183108.65176800001</v>
      </c>
      <c r="V14" s="342" t="s">
        <v>176</v>
      </c>
    </row>
    <row r="15" spans="1:24" ht="21.95" customHeight="1">
      <c r="A15" s="1140" t="s">
        <v>190</v>
      </c>
      <c r="B15" s="1141" t="s">
        <v>169</v>
      </c>
      <c r="C15" s="344" t="s">
        <v>169</v>
      </c>
      <c r="D15" s="344" t="s">
        <v>169</v>
      </c>
      <c r="E15" s="344" t="s">
        <v>169</v>
      </c>
      <c r="F15" s="344" t="s">
        <v>169</v>
      </c>
      <c r="G15" s="344" t="s">
        <v>169</v>
      </c>
      <c r="H15" s="344" t="s">
        <v>169</v>
      </c>
      <c r="I15" s="344" t="s">
        <v>169</v>
      </c>
      <c r="J15" s="344" t="s">
        <v>169</v>
      </c>
      <c r="K15" s="344" t="s">
        <v>169</v>
      </c>
      <c r="L15" s="344" t="s">
        <v>169</v>
      </c>
      <c r="M15" s="344" t="s">
        <v>169</v>
      </c>
      <c r="N15" s="344" t="s">
        <v>169</v>
      </c>
      <c r="O15" s="344" t="s">
        <v>169</v>
      </c>
      <c r="P15" s="344" t="s">
        <v>169</v>
      </c>
      <c r="Q15" s="345">
        <v>2924102.5814279998</v>
      </c>
      <c r="R15" s="346" t="s">
        <v>169</v>
      </c>
      <c r="S15" s="346">
        <v>2924102.5814279998</v>
      </c>
      <c r="T15" s="346" t="s">
        <v>169</v>
      </c>
      <c r="U15" s="346">
        <v>2924102.5814279998</v>
      </c>
      <c r="V15" s="342" t="s">
        <v>190</v>
      </c>
    </row>
    <row r="16" spans="1:24" ht="21.95" customHeight="1">
      <c r="A16" s="1140" t="s">
        <v>191</v>
      </c>
      <c r="B16" s="1141" t="s">
        <v>169</v>
      </c>
      <c r="C16" s="344" t="s">
        <v>169</v>
      </c>
      <c r="D16" s="344" t="s">
        <v>169</v>
      </c>
      <c r="E16" s="344" t="s">
        <v>169</v>
      </c>
      <c r="F16" s="344" t="s">
        <v>169</v>
      </c>
      <c r="G16" s="344" t="s">
        <v>169</v>
      </c>
      <c r="H16" s="344" t="s">
        <v>169</v>
      </c>
      <c r="I16" s="344" t="s">
        <v>169</v>
      </c>
      <c r="J16" s="344" t="s">
        <v>169</v>
      </c>
      <c r="K16" s="344" t="s">
        <v>169</v>
      </c>
      <c r="L16" s="344" t="s">
        <v>169</v>
      </c>
      <c r="M16" s="344" t="s">
        <v>169</v>
      </c>
      <c r="N16" s="344" t="s">
        <v>169</v>
      </c>
      <c r="O16" s="344" t="s">
        <v>169</v>
      </c>
      <c r="P16" s="344" t="s">
        <v>169</v>
      </c>
      <c r="Q16" s="345">
        <v>286847.87323199998</v>
      </c>
      <c r="R16" s="346" t="s">
        <v>169</v>
      </c>
      <c r="S16" s="346">
        <v>286847.87323199998</v>
      </c>
      <c r="T16" s="346" t="s">
        <v>169</v>
      </c>
      <c r="U16" s="346">
        <v>286847.87323199998</v>
      </c>
      <c r="V16" s="342" t="s">
        <v>191</v>
      </c>
    </row>
    <row r="17" spans="1:24" ht="21.95" customHeight="1">
      <c r="A17" s="1140" t="s">
        <v>192</v>
      </c>
      <c r="B17" s="1141" t="s">
        <v>169</v>
      </c>
      <c r="C17" s="344" t="s">
        <v>169</v>
      </c>
      <c r="D17" s="344" t="s">
        <v>169</v>
      </c>
      <c r="E17" s="344" t="s">
        <v>169</v>
      </c>
      <c r="F17" s="344" t="s">
        <v>169</v>
      </c>
      <c r="G17" s="344" t="s">
        <v>169</v>
      </c>
      <c r="H17" s="344" t="s">
        <v>169</v>
      </c>
      <c r="I17" s="344" t="s">
        <v>169</v>
      </c>
      <c r="J17" s="344" t="s">
        <v>169</v>
      </c>
      <c r="K17" s="344" t="s">
        <v>169</v>
      </c>
      <c r="L17" s="344" t="s">
        <v>169</v>
      </c>
      <c r="M17" s="344" t="s">
        <v>169</v>
      </c>
      <c r="N17" s="344" t="s">
        <v>169</v>
      </c>
      <c r="O17" s="344" t="s">
        <v>169</v>
      </c>
      <c r="P17" s="344" t="s">
        <v>169</v>
      </c>
      <c r="Q17" s="345">
        <v>36895.724704</v>
      </c>
      <c r="R17" s="346" t="s">
        <v>169</v>
      </c>
      <c r="S17" s="346">
        <v>36895.724704</v>
      </c>
      <c r="T17" s="346" t="s">
        <v>169</v>
      </c>
      <c r="U17" s="346">
        <v>36895.724704</v>
      </c>
      <c r="V17" s="342" t="s">
        <v>192</v>
      </c>
    </row>
    <row r="18" spans="1:24" ht="21.95" customHeight="1">
      <c r="A18" s="1140" t="s">
        <v>193</v>
      </c>
      <c r="B18" s="1141" t="s">
        <v>169</v>
      </c>
      <c r="C18" s="344" t="s">
        <v>169</v>
      </c>
      <c r="D18" s="344" t="s">
        <v>169</v>
      </c>
      <c r="E18" s="344" t="s">
        <v>169</v>
      </c>
      <c r="F18" s="344">
        <v>0</v>
      </c>
      <c r="G18" s="344">
        <v>60695.979842000001</v>
      </c>
      <c r="H18" s="344" t="s">
        <v>169</v>
      </c>
      <c r="I18" s="344" t="s">
        <v>169</v>
      </c>
      <c r="J18" s="344">
        <v>60695.979842000001</v>
      </c>
      <c r="K18" s="344" t="s">
        <v>169</v>
      </c>
      <c r="L18" s="344" t="s">
        <v>169</v>
      </c>
      <c r="M18" s="344" t="s">
        <v>169</v>
      </c>
      <c r="N18" s="344" t="s">
        <v>169</v>
      </c>
      <c r="O18" s="344" t="s">
        <v>169</v>
      </c>
      <c r="P18" s="344">
        <v>157241.398885</v>
      </c>
      <c r="Q18" s="345">
        <v>891759.93625399994</v>
      </c>
      <c r="R18" s="346" t="s">
        <v>169</v>
      </c>
      <c r="S18" s="346">
        <v>1109697.314981</v>
      </c>
      <c r="T18" s="346" t="s">
        <v>169</v>
      </c>
      <c r="U18" s="346">
        <v>1109697.314981</v>
      </c>
      <c r="V18" s="342" t="s">
        <v>193</v>
      </c>
    </row>
    <row r="19" spans="1:24" ht="21.95" customHeight="1">
      <c r="A19" s="1140" t="s">
        <v>194</v>
      </c>
      <c r="B19" s="1141" t="s">
        <v>169</v>
      </c>
      <c r="C19" s="344" t="s">
        <v>169</v>
      </c>
      <c r="D19" s="344" t="s">
        <v>169</v>
      </c>
      <c r="E19" s="344" t="s">
        <v>169</v>
      </c>
      <c r="F19" s="344" t="s">
        <v>169</v>
      </c>
      <c r="G19" s="344" t="s">
        <v>169</v>
      </c>
      <c r="H19" s="344" t="s">
        <v>169</v>
      </c>
      <c r="I19" s="344" t="s">
        <v>169</v>
      </c>
      <c r="J19" s="344" t="s">
        <v>169</v>
      </c>
      <c r="K19" s="344" t="s">
        <v>169</v>
      </c>
      <c r="L19" s="344" t="s">
        <v>169</v>
      </c>
      <c r="M19" s="344" t="s">
        <v>169</v>
      </c>
      <c r="N19" s="344" t="s">
        <v>169</v>
      </c>
      <c r="O19" s="344" t="s">
        <v>169</v>
      </c>
      <c r="P19" s="344" t="s">
        <v>169</v>
      </c>
      <c r="Q19" s="345">
        <v>502370.714828</v>
      </c>
      <c r="R19" s="346" t="s">
        <v>169</v>
      </c>
      <c r="S19" s="346">
        <v>502370.714828</v>
      </c>
      <c r="T19" s="346" t="s">
        <v>169</v>
      </c>
      <c r="U19" s="346">
        <v>502370.714828</v>
      </c>
      <c r="V19" s="342" t="s">
        <v>194</v>
      </c>
    </row>
    <row r="20" spans="1:24" ht="21.95" customHeight="1">
      <c r="A20" s="1140" t="s">
        <v>195</v>
      </c>
      <c r="B20" s="1141" t="s">
        <v>169</v>
      </c>
      <c r="C20" s="344" t="s">
        <v>169</v>
      </c>
      <c r="D20" s="344" t="s">
        <v>169</v>
      </c>
      <c r="E20" s="344" t="s">
        <v>169</v>
      </c>
      <c r="F20" s="344" t="s">
        <v>169</v>
      </c>
      <c r="G20" s="344" t="s">
        <v>169</v>
      </c>
      <c r="H20" s="344" t="s">
        <v>169</v>
      </c>
      <c r="I20" s="344" t="s">
        <v>169</v>
      </c>
      <c r="J20" s="344" t="s">
        <v>169</v>
      </c>
      <c r="K20" s="344" t="s">
        <v>169</v>
      </c>
      <c r="L20" s="344" t="s">
        <v>169</v>
      </c>
      <c r="M20" s="344" t="s">
        <v>169</v>
      </c>
      <c r="N20" s="344" t="s">
        <v>169</v>
      </c>
      <c r="O20" s="344" t="s">
        <v>169</v>
      </c>
      <c r="P20" s="344" t="s">
        <v>169</v>
      </c>
      <c r="Q20" s="345">
        <v>0</v>
      </c>
      <c r="R20" s="346" t="s">
        <v>169</v>
      </c>
      <c r="S20" s="346">
        <v>0</v>
      </c>
      <c r="T20" s="346" t="s">
        <v>169</v>
      </c>
      <c r="U20" s="346">
        <v>0</v>
      </c>
      <c r="V20" s="342" t="s">
        <v>195</v>
      </c>
    </row>
    <row r="21" spans="1:24" ht="21.95" customHeight="1">
      <c r="A21" s="1146" t="s">
        <v>196</v>
      </c>
      <c r="B21" s="1147">
        <v>148593.17518699999</v>
      </c>
      <c r="C21" s="354" t="s">
        <v>169</v>
      </c>
      <c r="D21" s="354">
        <v>34515.476581000003</v>
      </c>
      <c r="E21" s="354">
        <v>183108.65176800001</v>
      </c>
      <c r="F21" s="354">
        <v>0</v>
      </c>
      <c r="G21" s="354">
        <v>60695.979842000001</v>
      </c>
      <c r="H21" s="354" t="s">
        <v>169</v>
      </c>
      <c r="I21" s="354" t="s">
        <v>169</v>
      </c>
      <c r="J21" s="354">
        <v>60695.979842000001</v>
      </c>
      <c r="K21" s="354" t="s">
        <v>169</v>
      </c>
      <c r="L21" s="354" t="s">
        <v>169</v>
      </c>
      <c r="M21" s="354" t="s">
        <v>169</v>
      </c>
      <c r="N21" s="354" t="s">
        <v>169</v>
      </c>
      <c r="O21" s="354" t="s">
        <v>169</v>
      </c>
      <c r="P21" s="354">
        <v>157241.398885</v>
      </c>
      <c r="Q21" s="355">
        <v>4641976.8304460002</v>
      </c>
      <c r="R21" s="356" t="s">
        <v>169</v>
      </c>
      <c r="S21" s="356">
        <v>5043022.8609410003</v>
      </c>
      <c r="T21" s="356" t="s">
        <v>169</v>
      </c>
      <c r="U21" s="356">
        <v>5043022.8609410003</v>
      </c>
      <c r="V21" s="352" t="s">
        <v>196</v>
      </c>
    </row>
    <row r="22" spans="1:24" ht="21.95" customHeight="1">
      <c r="A22" s="1148" t="s">
        <v>197</v>
      </c>
      <c r="B22" s="359">
        <v>148593.17518699999</v>
      </c>
      <c r="C22" s="359">
        <v>343083.81513100001</v>
      </c>
      <c r="D22" s="359">
        <v>34515.476581000003</v>
      </c>
      <c r="E22" s="359">
        <v>526192.46689899999</v>
      </c>
      <c r="F22" s="359">
        <v>189516.07500000001</v>
      </c>
      <c r="G22" s="359">
        <v>11882464.536191</v>
      </c>
      <c r="H22" s="359" t="s">
        <v>169</v>
      </c>
      <c r="I22" s="359">
        <v>1851</v>
      </c>
      <c r="J22" s="359">
        <v>12073831.611191001</v>
      </c>
      <c r="K22" s="359">
        <v>10625566.770257</v>
      </c>
      <c r="L22" s="359">
        <v>41926.914024999998</v>
      </c>
      <c r="M22" s="359">
        <v>10667493.684281999</v>
      </c>
      <c r="N22" s="359">
        <v>34425.188000000002</v>
      </c>
      <c r="O22" s="359">
        <v>15197784.442</v>
      </c>
      <c r="P22" s="359">
        <v>4545541.244194</v>
      </c>
      <c r="Q22" s="359">
        <v>4641976.8304460002</v>
      </c>
      <c r="R22" s="358">
        <v>103463.609421</v>
      </c>
      <c r="S22" s="358">
        <v>47790709.076433003</v>
      </c>
      <c r="T22" s="359">
        <v>142376.777764</v>
      </c>
      <c r="U22" s="359">
        <v>47933085.854197003</v>
      </c>
      <c r="V22" s="357" t="s">
        <v>197</v>
      </c>
    </row>
    <row r="23" spans="1:24" ht="9.9499999999999993" customHeight="1">
      <c r="A23" s="360"/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/>
      <c r="Q23" s="360"/>
      <c r="R23" s="360"/>
      <c r="S23" s="360"/>
      <c r="T23" s="1149"/>
      <c r="U23" s="1149"/>
      <c r="V23" s="264"/>
    </row>
    <row r="24" spans="1:24" ht="21" customHeight="1">
      <c r="A24" s="335" t="s">
        <v>790</v>
      </c>
      <c r="B24" s="361"/>
      <c r="C24" s="361"/>
      <c r="D24" s="361"/>
      <c r="E24" s="361"/>
      <c r="F24" s="361"/>
      <c r="G24" s="361"/>
      <c r="H24" s="362"/>
      <c r="I24" s="1150" t="s">
        <v>791</v>
      </c>
      <c r="J24" s="361"/>
      <c r="K24" s="265"/>
      <c r="L24" s="335" t="s">
        <v>790</v>
      </c>
      <c r="M24" s="265"/>
      <c r="N24" s="265"/>
      <c r="O24" s="265"/>
      <c r="P24" s="265"/>
      <c r="Q24" s="265"/>
      <c r="R24" s="265"/>
      <c r="S24" s="265"/>
      <c r="T24" s="264"/>
      <c r="U24" s="1149"/>
      <c r="V24" s="264"/>
      <c r="X24" s="432"/>
    </row>
    <row r="25" spans="1:24" ht="21" customHeight="1">
      <c r="A25" s="1151" t="s">
        <v>792</v>
      </c>
      <c r="B25" s="1152" t="s">
        <v>12</v>
      </c>
      <c r="C25" s="1152" t="s">
        <v>201</v>
      </c>
      <c r="D25" s="1152" t="s">
        <v>187</v>
      </c>
      <c r="E25" s="1152" t="s">
        <v>117</v>
      </c>
      <c r="F25" s="1152" t="s">
        <v>188</v>
      </c>
      <c r="G25" s="1152" t="s">
        <v>184</v>
      </c>
      <c r="H25" s="1153" t="s">
        <v>113</v>
      </c>
      <c r="I25" s="1153" t="s">
        <v>197</v>
      </c>
      <c r="J25" s="361"/>
      <c r="K25" s="265"/>
      <c r="L25" s="366" t="s">
        <v>793</v>
      </c>
      <c r="M25" s="367"/>
      <c r="N25" s="1154">
        <f>M26+O26+Q26+S26+U26</f>
        <v>12973951.042724999</v>
      </c>
      <c r="O25" s="367"/>
      <c r="P25" s="367"/>
      <c r="Q25" s="367"/>
      <c r="R25" s="367"/>
      <c r="S25" s="367"/>
      <c r="T25" s="1149"/>
      <c r="U25" s="1149"/>
      <c r="V25" s="264"/>
      <c r="X25" s="432"/>
    </row>
    <row r="26" spans="1:24" ht="21" customHeight="1">
      <c r="A26" s="1155" t="s">
        <v>794</v>
      </c>
      <c r="B26" s="1156">
        <v>15197784.442</v>
      </c>
      <c r="C26" s="1156">
        <v>12973951.043</v>
      </c>
      <c r="D26" s="1156">
        <v>14200720.782</v>
      </c>
      <c r="E26" s="1156">
        <v>4825085.4819999998</v>
      </c>
      <c r="F26" s="1156">
        <v>123811.79399999999</v>
      </c>
      <c r="G26" s="1156">
        <v>343083.815</v>
      </c>
      <c r="H26" s="1157">
        <v>268648.49599999998</v>
      </c>
      <c r="I26" s="1157">
        <v>47933085.854000002</v>
      </c>
      <c r="J26" s="361"/>
      <c r="K26" s="265"/>
      <c r="L26" s="372" t="s">
        <v>204</v>
      </c>
      <c r="M26" s="373">
        <f>F22</f>
        <v>189516.07500000001</v>
      </c>
      <c r="N26" s="324" t="s">
        <v>205</v>
      </c>
      <c r="O26" s="373">
        <f>G22</f>
        <v>11882464.536191</v>
      </c>
      <c r="P26" s="1158" t="s">
        <v>795</v>
      </c>
      <c r="Q26" s="373">
        <f>P8</f>
        <v>722357.12314499996</v>
      </c>
      <c r="R26" s="1158" t="s">
        <v>796</v>
      </c>
      <c r="S26" s="1159">
        <f>P18</f>
        <v>157241.398885</v>
      </c>
      <c r="T26" s="1158" t="s">
        <v>797</v>
      </c>
      <c r="U26" s="1159">
        <v>22371.909503999999</v>
      </c>
      <c r="V26" s="264"/>
      <c r="X26" s="432"/>
    </row>
    <row r="27" spans="1:24" ht="21" customHeight="1">
      <c r="A27" s="1160" t="s">
        <v>208</v>
      </c>
      <c r="B27" s="1161">
        <v>31.706299999999999</v>
      </c>
      <c r="C27" s="1161">
        <v>27.066800000000001</v>
      </c>
      <c r="D27" s="1161">
        <v>29.626100000000001</v>
      </c>
      <c r="E27" s="1161">
        <v>10.0663</v>
      </c>
      <c r="F27" s="1161">
        <v>0.25829999999999997</v>
      </c>
      <c r="G27" s="1161">
        <v>0.71579999999999999</v>
      </c>
      <c r="H27" s="1162">
        <v>0.5605</v>
      </c>
      <c r="I27" s="1162">
        <v>100</v>
      </c>
      <c r="J27" s="361"/>
      <c r="K27" s="265"/>
      <c r="L27" s="366" t="s">
        <v>798</v>
      </c>
      <c r="M27" s="1163"/>
      <c r="N27" s="1154">
        <f>M28+O28+Q28+S28</f>
        <v>14200720.781632001</v>
      </c>
      <c r="O27" s="1163"/>
      <c r="P27" s="367"/>
      <c r="Q27" s="1163"/>
      <c r="R27" s="1163"/>
      <c r="S27" s="367"/>
      <c r="T27" s="1149"/>
      <c r="U27" s="1149"/>
      <c r="V27" s="264"/>
    </row>
    <row r="28" spans="1:24" ht="21" customHeight="1">
      <c r="A28" s="335" t="s">
        <v>210</v>
      </c>
      <c r="B28" s="361"/>
      <c r="C28" s="361"/>
      <c r="D28" s="361"/>
      <c r="E28" s="361"/>
      <c r="F28" s="361"/>
      <c r="G28" s="361"/>
      <c r="H28" s="361"/>
      <c r="I28" s="362"/>
      <c r="J28" s="1150" t="s">
        <v>791</v>
      </c>
      <c r="K28" s="265"/>
      <c r="L28" s="372" t="s">
        <v>211</v>
      </c>
      <c r="M28" s="373">
        <f>I22</f>
        <v>1851</v>
      </c>
      <c r="N28" s="324" t="s">
        <v>212</v>
      </c>
      <c r="O28" s="373">
        <f>K22</f>
        <v>10625566.770257</v>
      </c>
      <c r="P28" s="1164" t="s">
        <v>799</v>
      </c>
      <c r="Q28" s="373">
        <f>P10</f>
        <v>3565244.1600020002</v>
      </c>
      <c r="R28" s="1158" t="s">
        <v>800</v>
      </c>
      <c r="S28" s="373">
        <f>T10</f>
        <v>8058.8513730000004</v>
      </c>
      <c r="T28" s="264"/>
      <c r="U28" s="1149"/>
      <c r="V28" s="264"/>
    </row>
    <row r="29" spans="1:24" ht="21" customHeight="1">
      <c r="A29" s="1151" t="s">
        <v>792</v>
      </c>
      <c r="B29" s="1152" t="s">
        <v>12</v>
      </c>
      <c r="C29" s="1152" t="s">
        <v>201</v>
      </c>
      <c r="D29" s="1152" t="s">
        <v>187</v>
      </c>
      <c r="E29" s="1152" t="s">
        <v>117</v>
      </c>
      <c r="F29" s="1152" t="s">
        <v>188</v>
      </c>
      <c r="G29" s="1152" t="s">
        <v>184</v>
      </c>
      <c r="H29" s="1152" t="s">
        <v>180</v>
      </c>
      <c r="I29" s="1153" t="s">
        <v>113</v>
      </c>
      <c r="J29" s="1153" t="s">
        <v>197</v>
      </c>
      <c r="K29" s="265"/>
      <c r="L29" s="366" t="s">
        <v>801</v>
      </c>
      <c r="M29" s="1163"/>
      <c r="N29" s="1154">
        <f>M30+O30+Q30+S30</f>
        <v>4825085.4822140001</v>
      </c>
      <c r="O29" s="1163"/>
      <c r="P29" s="367"/>
      <c r="Q29" s="1163"/>
      <c r="R29" s="367"/>
      <c r="S29" s="1163"/>
      <c r="T29" s="264"/>
      <c r="U29" s="1149"/>
      <c r="V29" s="264"/>
    </row>
    <row r="30" spans="1:24" ht="21" customHeight="1">
      <c r="A30" s="1155" t="s">
        <v>794</v>
      </c>
      <c r="B30" s="1156">
        <v>15197784.442</v>
      </c>
      <c r="C30" s="1156">
        <v>12071980.611</v>
      </c>
      <c r="D30" s="1156">
        <v>10635476.622</v>
      </c>
      <c r="E30" s="1156">
        <v>4825085.4819999998</v>
      </c>
      <c r="F30" s="1156">
        <v>76352.101999999999</v>
      </c>
      <c r="G30" s="1156">
        <v>343083.815</v>
      </c>
      <c r="H30" s="1156">
        <v>4545541.2439999999</v>
      </c>
      <c r="I30" s="1157">
        <v>237781.53599999999</v>
      </c>
      <c r="J30" s="1157">
        <v>47933085.854000002</v>
      </c>
      <c r="K30" s="265"/>
      <c r="L30" s="380" t="s">
        <v>215</v>
      </c>
      <c r="M30" s="373">
        <f>E21</f>
        <v>183108.65176800001</v>
      </c>
      <c r="N30" s="1165" t="s">
        <v>216</v>
      </c>
      <c r="O30" s="373">
        <f>Q22</f>
        <v>4641976.8304460002</v>
      </c>
      <c r="R30" s="1166"/>
      <c r="S30" s="1159"/>
      <c r="T30" s="264"/>
      <c r="U30" s="1149"/>
      <c r="V30" s="264"/>
    </row>
    <row r="31" spans="1:24" ht="21" customHeight="1">
      <c r="A31" s="1160" t="s">
        <v>208</v>
      </c>
      <c r="B31" s="1161">
        <v>31.706299999999999</v>
      </c>
      <c r="C31" s="1161">
        <v>25.185099999999998</v>
      </c>
      <c r="D31" s="1161">
        <v>22.188199999999998</v>
      </c>
      <c r="E31" s="1161">
        <v>10.0663</v>
      </c>
      <c r="F31" s="1161">
        <v>0.1593</v>
      </c>
      <c r="G31" s="1161">
        <v>0.71579999999999999</v>
      </c>
      <c r="H31" s="1161">
        <v>9.4831000000000003</v>
      </c>
      <c r="I31" s="1162">
        <v>0.49609999999999999</v>
      </c>
      <c r="J31" s="1162">
        <v>100</v>
      </c>
      <c r="K31" s="265"/>
      <c r="L31" s="366" t="s">
        <v>802</v>
      </c>
      <c r="M31" s="1163"/>
      <c r="N31" s="1154">
        <f>M32+O32+Q32+S32</f>
        <v>123811.79427700001</v>
      </c>
      <c r="O31" s="1163"/>
      <c r="P31" s="367"/>
      <c r="Q31" s="1163"/>
      <c r="R31" s="367"/>
      <c r="S31" s="1163"/>
      <c r="T31" s="264"/>
      <c r="U31" s="1167"/>
      <c r="V31" s="264"/>
    </row>
    <row r="32" spans="1:24" ht="15" customHeight="1">
      <c r="A32" s="361"/>
      <c r="B32" s="1168"/>
      <c r="C32" s="1168"/>
      <c r="D32" s="1168"/>
      <c r="E32" s="1168"/>
      <c r="F32" s="1168"/>
      <c r="G32" s="1168"/>
      <c r="H32" s="1168"/>
      <c r="I32" s="1168"/>
      <c r="J32" s="361"/>
      <c r="K32" s="265"/>
      <c r="L32" s="372" t="s">
        <v>803</v>
      </c>
      <c r="M32" s="373">
        <v>0</v>
      </c>
      <c r="N32" s="324" t="s">
        <v>219</v>
      </c>
      <c r="O32" s="373">
        <f>L22</f>
        <v>41926.914024999998</v>
      </c>
      <c r="P32" s="1164" t="s">
        <v>804</v>
      </c>
      <c r="Q32" s="373">
        <f>N22</f>
        <v>34425.188000000002</v>
      </c>
      <c r="R32" s="1169" t="s">
        <v>221</v>
      </c>
      <c r="S32" s="373">
        <f>P9</f>
        <v>47459.692252000001</v>
      </c>
      <c r="T32" s="264"/>
      <c r="U32" s="1167"/>
      <c r="V32" s="264"/>
    </row>
    <row r="33" spans="1:22" ht="21" customHeight="1">
      <c r="A33" s="335" t="s">
        <v>805</v>
      </c>
      <c r="B33" s="1168"/>
      <c r="C33" s="1168"/>
      <c r="D33" s="1168"/>
      <c r="E33" s="1168"/>
      <c r="F33" s="1168"/>
      <c r="G33" s="1168"/>
      <c r="H33" s="362"/>
      <c r="I33" s="1150" t="s">
        <v>791</v>
      </c>
      <c r="J33" s="361"/>
      <c r="K33" s="1170"/>
      <c r="L33" s="1170"/>
      <c r="M33" s="1171"/>
      <c r="N33" s="265"/>
      <c r="O33" s="1171"/>
      <c r="P33" s="1172"/>
      <c r="Q33" s="1171"/>
      <c r="R33" s="1171"/>
      <c r="S33" s="265"/>
      <c r="T33" s="1167"/>
      <c r="U33" s="1167"/>
      <c r="V33" s="264"/>
    </row>
    <row r="34" spans="1:22" ht="21" customHeight="1">
      <c r="A34" s="1151" t="s">
        <v>792</v>
      </c>
      <c r="B34" s="1152" t="s">
        <v>12</v>
      </c>
      <c r="C34" s="1152" t="s">
        <v>201</v>
      </c>
      <c r="D34" s="1152" t="s">
        <v>187</v>
      </c>
      <c r="E34" s="1152" t="s">
        <v>117</v>
      </c>
      <c r="F34" s="1152" t="s">
        <v>188</v>
      </c>
      <c r="G34" s="1152" t="s">
        <v>184</v>
      </c>
      <c r="H34" s="1153" t="s">
        <v>113</v>
      </c>
      <c r="I34" s="1153" t="s">
        <v>197</v>
      </c>
      <c r="J34" s="361"/>
      <c r="K34" s="1170"/>
      <c r="L34" s="1173" t="s">
        <v>805</v>
      </c>
      <c r="M34" s="265"/>
      <c r="N34" s="1171"/>
      <c r="O34" s="1174"/>
      <c r="P34" s="1171"/>
      <c r="Q34" s="265"/>
      <c r="R34" s="265"/>
      <c r="S34" s="1171"/>
      <c r="T34" s="1167"/>
      <c r="U34" s="1167"/>
      <c r="V34" s="264"/>
    </row>
    <row r="35" spans="1:22" ht="21" customHeight="1">
      <c r="A35" s="1155" t="s">
        <v>794</v>
      </c>
      <c r="B35" s="1156">
        <v>15197784.442</v>
      </c>
      <c r="C35" s="1156">
        <v>12665615.162</v>
      </c>
      <c r="D35" s="1156">
        <v>14200717.589</v>
      </c>
      <c r="E35" s="1156">
        <v>5043022.8609999996</v>
      </c>
      <c r="F35" s="1156">
        <v>159845.91800000001</v>
      </c>
      <c r="G35" s="1156">
        <v>343083.815</v>
      </c>
      <c r="H35" s="1157">
        <v>323016.06699999998</v>
      </c>
      <c r="I35" s="1157">
        <v>47933085.854000002</v>
      </c>
      <c r="J35" s="361"/>
      <c r="K35" s="1170"/>
      <c r="L35" s="388" t="s">
        <v>806</v>
      </c>
      <c r="M35" s="265"/>
      <c r="N35" s="1171"/>
      <c r="O35" s="1174"/>
      <c r="P35" s="1171"/>
      <c r="Q35" s="265"/>
      <c r="R35" s="265"/>
      <c r="S35" s="1171"/>
      <c r="T35" s="1167"/>
      <c r="U35" s="1167"/>
      <c r="V35" s="264"/>
    </row>
    <row r="36" spans="1:22" ht="21" customHeight="1">
      <c r="A36" s="1160" t="s">
        <v>208</v>
      </c>
      <c r="B36" s="1161">
        <v>31.706</v>
      </c>
      <c r="C36" s="1161">
        <v>26.423999999999999</v>
      </c>
      <c r="D36" s="1161">
        <v>29.626000000000001</v>
      </c>
      <c r="E36" s="1161">
        <v>10.521000000000001</v>
      </c>
      <c r="F36" s="1161">
        <v>0.33300000000000002</v>
      </c>
      <c r="G36" s="1161">
        <v>0.71599999999999997</v>
      </c>
      <c r="H36" s="1162">
        <v>0.67400000000000004</v>
      </c>
      <c r="I36" s="1162">
        <v>100</v>
      </c>
      <c r="J36" s="361"/>
      <c r="K36" s="1170"/>
      <c r="L36" s="1171"/>
      <c r="M36" s="265"/>
      <c r="N36" s="1171"/>
      <c r="O36" s="1174"/>
      <c r="P36" s="1171"/>
      <c r="Q36" s="265"/>
      <c r="R36" s="265"/>
      <c r="S36" s="1171"/>
      <c r="T36" s="1167"/>
      <c r="U36" s="1167"/>
      <c r="V36" s="264"/>
    </row>
    <row r="37" spans="1:22" ht="12.95" customHeight="1">
      <c r="A37" s="324" t="s">
        <v>807</v>
      </c>
      <c r="B37" s="265"/>
      <c r="C37" s="265"/>
      <c r="D37" s="265"/>
      <c r="E37" s="265"/>
      <c r="F37" s="265"/>
      <c r="G37" s="265"/>
      <c r="H37" s="265"/>
      <c r="I37" s="265"/>
      <c r="J37" s="265"/>
      <c r="K37" s="265"/>
      <c r="L37" s="265"/>
      <c r="M37" s="265"/>
      <c r="N37" s="265"/>
      <c r="O37" s="265"/>
      <c r="P37" s="265"/>
      <c r="Q37" s="265"/>
      <c r="R37" s="265"/>
      <c r="S37" s="265"/>
      <c r="T37" s="264"/>
      <c r="U37" s="264"/>
      <c r="V37" s="264"/>
    </row>
    <row r="38" spans="1:22" ht="12.95" customHeight="1">
      <c r="A38" s="324" t="s">
        <v>170</v>
      </c>
      <c r="B38" s="265"/>
      <c r="C38" s="265"/>
      <c r="D38" s="265"/>
      <c r="E38" s="265"/>
      <c r="F38" s="265"/>
      <c r="G38" s="265"/>
      <c r="H38" s="265"/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5"/>
      <c r="T38" s="264"/>
      <c r="U38" s="264"/>
      <c r="V38" s="264"/>
    </row>
    <row r="39" spans="1:22" ht="12.95" customHeight="1">
      <c r="A39" s="324" t="s">
        <v>808</v>
      </c>
      <c r="B39" s="265"/>
      <c r="C39" s="265"/>
      <c r="D39" s="265"/>
      <c r="E39" s="265"/>
      <c r="F39" s="265"/>
      <c r="G39" s="265"/>
      <c r="H39" s="265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5"/>
      <c r="T39" s="264"/>
      <c r="U39" s="264"/>
      <c r="V39" s="264"/>
    </row>
    <row r="40" spans="1:22">
      <c r="A40" s="989"/>
    </row>
  </sheetData>
  <mergeCells count="12">
    <mergeCell ref="V4:V5"/>
    <mergeCell ref="A4:A5"/>
    <mergeCell ref="B4:E4"/>
    <mergeCell ref="F4:J4"/>
    <mergeCell ref="K4:M4"/>
    <mergeCell ref="N4:N5"/>
    <mergeCell ref="O4:O5"/>
    <mergeCell ref="P4:P5"/>
    <mergeCell ref="Q4:Q5"/>
    <mergeCell ref="R4:R5"/>
    <mergeCell ref="S4:S5"/>
    <mergeCell ref="U4:U5"/>
  </mergeCells>
  <phoneticPr fontId="2" type="noConversion"/>
  <printOptions horizontalCentered="1"/>
  <pageMargins left="0.59055118110236227" right="0.59055118110236227" top="0.98425196850393704" bottom="0.78740157480314965" header="0" footer="0"/>
  <pageSetup paperSize="9" scale="80" firstPageNumber="12" orientation="portrait" useFirstPageNumber="1" r:id="rId1"/>
  <headerFooter differentOddEven="1" scaleWithDoc="0" alignWithMargins="0">
    <firstFooter>&amp;R&amp;P</firstFooter>
  </headerFooter>
  <colBreaks count="1" manualBreakCount="1">
    <brk id="11" max="44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X74"/>
  <sheetViews>
    <sheetView showGridLines="0" view="pageBreakPreview" zoomScaleNormal="100" zoomScaleSheetLayoutView="100" workbookViewId="0"/>
  </sheetViews>
  <sheetFormatPr defaultColWidth="10" defaultRowHeight="13.5"/>
  <cols>
    <col min="1" max="1" width="3.125" style="1176" customWidth="1"/>
    <col min="2" max="2" width="9.25" style="1267" customWidth="1"/>
    <col min="3" max="3" width="9.25" style="1263" customWidth="1"/>
    <col min="4" max="4" width="9.5" style="1267" customWidth="1"/>
    <col min="5" max="5" width="9.5" style="1263" customWidth="1"/>
    <col min="6" max="6" width="9.5" style="1267" customWidth="1"/>
    <col min="7" max="7" width="9.25" style="1263" customWidth="1"/>
    <col min="8" max="8" width="9.5" style="1267" customWidth="1"/>
    <col min="9" max="9" width="9.5" style="1263" customWidth="1"/>
    <col min="10" max="10" width="9.5" style="1267" customWidth="1"/>
    <col min="11" max="11" width="9.5" style="1263" customWidth="1"/>
    <col min="12" max="12" width="3.125" style="1267" customWidth="1"/>
    <col min="13" max="13" width="9.25" style="1176" customWidth="1"/>
    <col min="14" max="22" width="9.5" style="1176" customWidth="1"/>
    <col min="23" max="16384" width="10" style="1176"/>
  </cols>
  <sheetData>
    <row r="1" spans="1:24" s="1175" customFormat="1" ht="20.25">
      <c r="A1" s="569" t="s">
        <v>809</v>
      </c>
      <c r="B1" s="569"/>
      <c r="C1" s="552"/>
      <c r="D1" s="556"/>
      <c r="E1" s="552"/>
      <c r="F1" s="556"/>
      <c r="G1" s="552"/>
      <c r="H1" s="556"/>
      <c r="I1" s="552"/>
      <c r="J1" s="556"/>
      <c r="K1" s="552"/>
      <c r="L1" s="556"/>
      <c r="M1" s="14"/>
      <c r="N1" s="14"/>
      <c r="O1" s="14"/>
      <c r="P1" s="14"/>
      <c r="Q1" s="393"/>
      <c r="R1" s="393"/>
      <c r="S1" s="394"/>
      <c r="T1" s="394"/>
      <c r="U1" s="394"/>
      <c r="V1" s="394"/>
    </row>
    <row r="2" spans="1:24" ht="17.25">
      <c r="A2" s="267" t="s">
        <v>810</v>
      </c>
      <c r="B2" s="556"/>
      <c r="C2" s="552"/>
      <c r="D2" s="556"/>
      <c r="E2" s="552"/>
      <c r="F2" s="556"/>
      <c r="G2" s="552"/>
      <c r="H2" s="556"/>
      <c r="I2" s="552"/>
      <c r="J2" s="556"/>
      <c r="K2" s="552"/>
      <c r="L2" s="556"/>
      <c r="M2" s="14"/>
      <c r="N2" s="14"/>
      <c r="O2" s="14"/>
      <c r="P2" s="14"/>
      <c r="Q2" s="393"/>
      <c r="R2" s="393"/>
      <c r="S2" s="394"/>
      <c r="T2" s="394"/>
      <c r="U2" s="394"/>
      <c r="V2" s="394"/>
    </row>
    <row r="3" spans="1:24" s="1178" customFormat="1" ht="15" customHeight="1">
      <c r="A3" s="402"/>
      <c r="B3" s="1136" t="s">
        <v>228</v>
      </c>
      <c r="C3" s="1001"/>
      <c r="D3" s="402"/>
      <c r="E3" s="1001"/>
      <c r="F3" s="402"/>
      <c r="G3" s="1001"/>
      <c r="H3" s="402"/>
      <c r="I3" s="1001"/>
      <c r="J3" s="402"/>
      <c r="K3" s="1177" t="s">
        <v>811</v>
      </c>
      <c r="L3" s="402"/>
      <c r="M3" s="402"/>
      <c r="N3" s="402"/>
      <c r="O3" s="402"/>
      <c r="P3" s="402"/>
      <c r="Q3" s="396"/>
      <c r="R3" s="399"/>
      <c r="S3" s="400"/>
      <c r="T3" s="400"/>
      <c r="U3" s="400"/>
      <c r="V3" s="401" t="s">
        <v>811</v>
      </c>
    </row>
    <row r="4" spans="1:24" ht="20.100000000000001" customHeight="1">
      <c r="A4" s="403" t="s">
        <v>231</v>
      </c>
      <c r="B4" s="2937" t="s">
        <v>232</v>
      </c>
      <c r="C4" s="2937"/>
      <c r="D4" s="2937" t="s">
        <v>201</v>
      </c>
      <c r="E4" s="2937"/>
      <c r="F4" s="2937" t="s">
        <v>233</v>
      </c>
      <c r="G4" s="2937"/>
      <c r="H4" s="2937" t="s">
        <v>234</v>
      </c>
      <c r="I4" s="2937"/>
      <c r="J4" s="2937" t="s">
        <v>12</v>
      </c>
      <c r="K4" s="2937"/>
      <c r="L4" s="404" t="s">
        <v>231</v>
      </c>
      <c r="M4" s="2937" t="s">
        <v>232</v>
      </c>
      <c r="N4" s="2937"/>
      <c r="O4" s="2937" t="s">
        <v>235</v>
      </c>
      <c r="P4" s="2937"/>
      <c r="Q4" s="2938" t="s">
        <v>445</v>
      </c>
      <c r="R4" s="2939"/>
      <c r="S4" s="2939"/>
      <c r="T4" s="2939"/>
      <c r="U4" s="2997" t="s">
        <v>113</v>
      </c>
      <c r="V4" s="2998"/>
    </row>
    <row r="5" spans="1:24" s="1181" customFormat="1" ht="20.100000000000001" customHeight="1">
      <c r="A5" s="405" t="s">
        <v>237</v>
      </c>
      <c r="B5" s="406" t="s">
        <v>238</v>
      </c>
      <c r="C5" s="406" t="s">
        <v>794</v>
      </c>
      <c r="D5" s="406" t="s">
        <v>238</v>
      </c>
      <c r="E5" s="406" t="s">
        <v>794</v>
      </c>
      <c r="F5" s="406" t="s">
        <v>240</v>
      </c>
      <c r="G5" s="406" t="s">
        <v>794</v>
      </c>
      <c r="H5" s="406" t="s">
        <v>238</v>
      </c>
      <c r="I5" s="406" t="s">
        <v>794</v>
      </c>
      <c r="J5" s="406" t="s">
        <v>240</v>
      </c>
      <c r="K5" s="406" t="s">
        <v>794</v>
      </c>
      <c r="L5" s="407" t="s">
        <v>237</v>
      </c>
      <c r="M5" s="406" t="s">
        <v>240</v>
      </c>
      <c r="N5" s="406" t="s">
        <v>794</v>
      </c>
      <c r="O5" s="406" t="s">
        <v>240</v>
      </c>
      <c r="P5" s="406" t="s">
        <v>794</v>
      </c>
      <c r="Q5" s="408" t="s">
        <v>240</v>
      </c>
      <c r="R5" s="406" t="s">
        <v>794</v>
      </c>
      <c r="S5" s="406" t="s">
        <v>238</v>
      </c>
      <c r="T5" s="406" t="s">
        <v>794</v>
      </c>
      <c r="U5" s="1179" t="s">
        <v>238</v>
      </c>
      <c r="V5" s="1180" t="s">
        <v>794</v>
      </c>
      <c r="X5" s="432"/>
    </row>
    <row r="6" spans="1:24" s="1189" customFormat="1" ht="20.100000000000001" customHeight="1">
      <c r="A6" s="1182"/>
      <c r="B6" s="1183" t="s">
        <v>241</v>
      </c>
      <c r="C6" s="1184"/>
      <c r="D6" s="423" t="s">
        <v>242</v>
      </c>
      <c r="E6" s="418"/>
      <c r="F6" s="416" t="s">
        <v>243</v>
      </c>
      <c r="G6" s="417"/>
      <c r="H6" s="1183" t="s">
        <v>244</v>
      </c>
      <c r="I6" s="418"/>
      <c r="J6" s="423" t="s">
        <v>245</v>
      </c>
      <c r="K6" s="418"/>
      <c r="L6" s="1185"/>
      <c r="M6" s="423" t="s">
        <v>246</v>
      </c>
      <c r="N6" s="423"/>
      <c r="O6" s="423" t="s">
        <v>247</v>
      </c>
      <c r="P6" s="423"/>
      <c r="Q6" s="1186" t="s">
        <v>812</v>
      </c>
      <c r="R6" s="423"/>
      <c r="S6" s="422" t="s">
        <v>249</v>
      </c>
      <c r="T6" s="1187"/>
      <c r="U6" s="1188" t="s">
        <v>813</v>
      </c>
      <c r="V6" s="425"/>
    </row>
    <row r="7" spans="1:24" s="1189" customFormat="1" ht="20.100000000000001" customHeight="1">
      <c r="A7" s="411"/>
      <c r="B7" s="414" t="s">
        <v>251</v>
      </c>
      <c r="C7" s="415">
        <v>0</v>
      </c>
      <c r="D7" s="414" t="s">
        <v>252</v>
      </c>
      <c r="E7" s="415">
        <v>189516.07500000001</v>
      </c>
      <c r="F7" s="414" t="s">
        <v>814</v>
      </c>
      <c r="G7" s="415">
        <v>1851</v>
      </c>
      <c r="H7" s="414" t="s">
        <v>254</v>
      </c>
      <c r="I7" s="415">
        <v>80740.090729000003</v>
      </c>
      <c r="J7" s="414" t="s">
        <v>255</v>
      </c>
      <c r="K7" s="415">
        <v>507678</v>
      </c>
      <c r="L7" s="1190"/>
      <c r="M7" s="430" t="s">
        <v>264</v>
      </c>
      <c r="N7" s="414">
        <v>5471.424</v>
      </c>
      <c r="O7" s="430" t="s">
        <v>815</v>
      </c>
      <c r="P7" s="414">
        <v>736781.020212</v>
      </c>
      <c r="Q7" s="138" t="s">
        <v>258</v>
      </c>
      <c r="R7" s="414">
        <v>74190.663008000003</v>
      </c>
      <c r="S7" s="138" t="s">
        <v>259</v>
      </c>
      <c r="T7" s="1191">
        <v>51173.620512000001</v>
      </c>
      <c r="U7" s="433" t="s">
        <v>260</v>
      </c>
      <c r="V7" s="431">
        <v>0</v>
      </c>
    </row>
    <row r="8" spans="1:24" s="1189" customFormat="1" ht="20.100000000000001" customHeight="1">
      <c r="A8" s="411"/>
      <c r="B8" s="414" t="s">
        <v>261</v>
      </c>
      <c r="C8" s="413">
        <v>7875</v>
      </c>
      <c r="D8" s="414"/>
      <c r="E8" s="427"/>
      <c r="F8" s="414"/>
      <c r="G8" s="415"/>
      <c r="H8" s="414" t="s">
        <v>816</v>
      </c>
      <c r="I8" s="415">
        <v>27.819119999999998</v>
      </c>
      <c r="J8" s="414" t="s">
        <v>263</v>
      </c>
      <c r="K8" s="415">
        <v>667508</v>
      </c>
      <c r="L8" s="1190"/>
      <c r="M8" s="414" t="s">
        <v>817</v>
      </c>
      <c r="N8" s="414">
        <v>30253.272000000001</v>
      </c>
      <c r="O8" s="414" t="s">
        <v>818</v>
      </c>
      <c r="P8" s="414">
        <v>657204.03899999999</v>
      </c>
      <c r="Q8" s="138" t="s">
        <v>266</v>
      </c>
      <c r="R8" s="414">
        <v>7065.7942819999998</v>
      </c>
      <c r="S8" s="433" t="s">
        <v>819</v>
      </c>
      <c r="T8" s="1192">
        <v>140403.121824</v>
      </c>
      <c r="U8" s="414"/>
      <c r="V8" s="431"/>
    </row>
    <row r="9" spans="1:24" s="1189" customFormat="1" ht="20.100000000000001" customHeight="1">
      <c r="A9" s="411"/>
      <c r="B9" s="414" t="s">
        <v>268</v>
      </c>
      <c r="C9" s="413">
        <v>13110</v>
      </c>
      <c r="D9" s="443"/>
      <c r="E9" s="457"/>
      <c r="F9" s="414"/>
      <c r="G9" s="415"/>
      <c r="H9" s="414" t="s">
        <v>262</v>
      </c>
      <c r="I9" s="415">
        <v>75127</v>
      </c>
      <c r="J9" s="414" t="s">
        <v>270</v>
      </c>
      <c r="K9" s="415">
        <v>92613</v>
      </c>
      <c r="L9" s="1190"/>
      <c r="M9" s="414" t="s">
        <v>281</v>
      </c>
      <c r="N9" s="414">
        <v>6680.4</v>
      </c>
      <c r="O9" s="414" t="s">
        <v>272</v>
      </c>
      <c r="P9" s="414">
        <v>399650.065</v>
      </c>
      <c r="Q9" s="138" t="s">
        <v>273</v>
      </c>
      <c r="R9" s="414">
        <v>0</v>
      </c>
      <c r="S9" s="433" t="s">
        <v>267</v>
      </c>
      <c r="T9" s="1192">
        <v>180133.30186399998</v>
      </c>
      <c r="U9" s="433" t="s">
        <v>820</v>
      </c>
      <c r="V9" s="431"/>
    </row>
    <row r="10" spans="1:24" s="1189" customFormat="1" ht="20.100000000000001" customHeight="1">
      <c r="A10" s="411"/>
      <c r="B10" s="414" t="s">
        <v>276</v>
      </c>
      <c r="C10" s="413">
        <v>4740</v>
      </c>
      <c r="D10" s="438" t="s">
        <v>277</v>
      </c>
      <c r="E10" s="1193">
        <v>189516.07500000001</v>
      </c>
      <c r="F10" s="438" t="s">
        <v>278</v>
      </c>
      <c r="G10" s="440">
        <v>1851</v>
      </c>
      <c r="H10" s="414" t="s">
        <v>269</v>
      </c>
      <c r="I10" s="415">
        <v>594646</v>
      </c>
      <c r="J10" s="414" t="s">
        <v>280</v>
      </c>
      <c r="K10" s="415">
        <v>1099726.6070000001</v>
      </c>
      <c r="L10" s="1190"/>
      <c r="M10" s="414" t="s">
        <v>291</v>
      </c>
      <c r="N10" s="414">
        <v>8028.4</v>
      </c>
      <c r="O10" s="438" t="s">
        <v>282</v>
      </c>
      <c r="P10" s="438">
        <v>1793635.1242120001</v>
      </c>
      <c r="Q10" s="433" t="s">
        <v>283</v>
      </c>
      <c r="R10" s="414">
        <v>209015.79496</v>
      </c>
      <c r="S10" s="138" t="s">
        <v>274</v>
      </c>
      <c r="T10" s="1192">
        <v>34806</v>
      </c>
      <c r="U10" s="138" t="s">
        <v>285</v>
      </c>
      <c r="V10" s="431">
        <v>85374.137621000002</v>
      </c>
    </row>
    <row r="11" spans="1:24" s="1189" customFormat="1" ht="20.100000000000001" customHeight="1">
      <c r="A11" s="411"/>
      <c r="B11" s="414" t="s">
        <v>286</v>
      </c>
      <c r="C11" s="415">
        <v>0</v>
      </c>
      <c r="D11" s="414" t="s">
        <v>287</v>
      </c>
      <c r="E11" s="427"/>
      <c r="F11" s="412" t="s">
        <v>288</v>
      </c>
      <c r="G11" s="415"/>
      <c r="H11" s="414" t="s">
        <v>821</v>
      </c>
      <c r="I11" s="415">
        <v>232905</v>
      </c>
      <c r="J11" s="414" t="s">
        <v>290</v>
      </c>
      <c r="K11" s="415">
        <v>1106715.0360000001</v>
      </c>
      <c r="L11" s="1190"/>
      <c r="M11" s="430" t="s">
        <v>299</v>
      </c>
      <c r="N11" s="414">
        <v>346.32</v>
      </c>
      <c r="O11" s="412" t="s">
        <v>822</v>
      </c>
      <c r="P11" s="414"/>
      <c r="Q11" s="444" t="s">
        <v>292</v>
      </c>
      <c r="R11" s="414">
        <v>10051.237643999999</v>
      </c>
      <c r="S11" s="138" t="s">
        <v>284</v>
      </c>
      <c r="T11" s="1192">
        <v>72.552816000000007</v>
      </c>
      <c r="U11" s="138"/>
      <c r="V11" s="431"/>
    </row>
    <row r="12" spans="1:24" s="1189" customFormat="1" ht="20.100000000000001" customHeight="1">
      <c r="A12" s="411"/>
      <c r="B12" s="414" t="s">
        <v>294</v>
      </c>
      <c r="C12" s="413">
        <v>16947</v>
      </c>
      <c r="D12" s="414" t="s">
        <v>823</v>
      </c>
      <c r="E12" s="427">
        <v>1903111.4669989999</v>
      </c>
      <c r="F12" s="414" t="s">
        <v>296</v>
      </c>
      <c r="G12" s="415">
        <v>25507.787999999997</v>
      </c>
      <c r="H12" s="414" t="s">
        <v>824</v>
      </c>
      <c r="I12" s="415">
        <v>201724</v>
      </c>
      <c r="J12" s="414" t="s">
        <v>298</v>
      </c>
      <c r="K12" s="415">
        <v>785096.25199999998</v>
      </c>
      <c r="L12" s="1190"/>
      <c r="M12" s="414" t="s">
        <v>309</v>
      </c>
      <c r="N12" s="414">
        <v>2674.8409999999999</v>
      </c>
      <c r="O12" s="430" t="s">
        <v>825</v>
      </c>
      <c r="P12" s="414">
        <v>20365.480296000002</v>
      </c>
      <c r="Q12" s="138" t="s">
        <v>301</v>
      </c>
      <c r="R12" s="414">
        <v>460752.14023999998</v>
      </c>
      <c r="S12" s="138" t="s">
        <v>826</v>
      </c>
      <c r="T12" s="1192">
        <v>9651.5370000000003</v>
      </c>
      <c r="U12" s="138" t="s">
        <v>827</v>
      </c>
      <c r="V12" s="431"/>
    </row>
    <row r="13" spans="1:24" s="1189" customFormat="1" ht="20.100000000000001" customHeight="1">
      <c r="A13" s="411"/>
      <c r="B13" s="414" t="s">
        <v>304</v>
      </c>
      <c r="C13" s="413">
        <v>9410</v>
      </c>
      <c r="D13" s="414" t="s">
        <v>828</v>
      </c>
      <c r="E13" s="427">
        <v>922957.97399999993</v>
      </c>
      <c r="F13" s="412" t="s">
        <v>829</v>
      </c>
      <c r="G13" s="415">
        <v>8917.4</v>
      </c>
      <c r="H13" s="414" t="s">
        <v>297</v>
      </c>
      <c r="I13" s="415">
        <v>176860</v>
      </c>
      <c r="J13" s="414" t="s">
        <v>308</v>
      </c>
      <c r="K13" s="415">
        <v>782334.48199999996</v>
      </c>
      <c r="L13" s="1190"/>
      <c r="M13" s="414" t="s">
        <v>318</v>
      </c>
      <c r="N13" s="414">
        <v>38033.150186999999</v>
      </c>
      <c r="O13" s="414" t="s">
        <v>300</v>
      </c>
      <c r="P13" s="414">
        <v>609000.6776709999</v>
      </c>
      <c r="Q13" s="433" t="s">
        <v>311</v>
      </c>
      <c r="R13" s="414">
        <v>246267.00806400002</v>
      </c>
      <c r="S13" s="138" t="s">
        <v>302</v>
      </c>
      <c r="T13" s="1192">
        <v>36436.698312</v>
      </c>
      <c r="U13" s="138" t="s">
        <v>313</v>
      </c>
      <c r="V13" s="431">
        <v>545.91480000000001</v>
      </c>
    </row>
    <row r="14" spans="1:24" s="1189" customFormat="1" ht="20.100000000000001" customHeight="1">
      <c r="A14" s="1194"/>
      <c r="B14" s="447" t="s">
        <v>314</v>
      </c>
      <c r="C14" s="439">
        <v>52082</v>
      </c>
      <c r="D14" s="414" t="s">
        <v>830</v>
      </c>
      <c r="E14" s="427">
        <v>894631.79826900002</v>
      </c>
      <c r="F14" s="414"/>
      <c r="G14" s="415"/>
      <c r="H14" s="414" t="s">
        <v>307</v>
      </c>
      <c r="I14" s="415">
        <v>168020.24400000001</v>
      </c>
      <c r="J14" s="414" t="s">
        <v>317</v>
      </c>
      <c r="K14" s="415">
        <v>783218.03399999999</v>
      </c>
      <c r="L14" s="1190"/>
      <c r="M14" s="414" t="s">
        <v>329</v>
      </c>
      <c r="N14" s="414">
        <v>5023.3680000000004</v>
      </c>
      <c r="O14" s="414" t="s">
        <v>310</v>
      </c>
      <c r="P14" s="414">
        <v>784994.96400000004</v>
      </c>
      <c r="Q14" s="138" t="s">
        <v>320</v>
      </c>
      <c r="R14" s="414">
        <v>7598.6187980000004</v>
      </c>
      <c r="S14" s="138" t="s">
        <v>312</v>
      </c>
      <c r="T14" s="1192">
        <v>2162.9044800000001</v>
      </c>
      <c r="U14" s="414" t="s">
        <v>831</v>
      </c>
      <c r="V14" s="431">
        <v>10610.028</v>
      </c>
    </row>
    <row r="15" spans="1:24" s="1189" customFormat="1" ht="20.100000000000001" customHeight="1">
      <c r="A15" s="450" t="s">
        <v>323</v>
      </c>
      <c r="B15" s="414" t="s">
        <v>324</v>
      </c>
      <c r="C15" s="413"/>
      <c r="D15" s="414" t="s">
        <v>832</v>
      </c>
      <c r="E15" s="427">
        <v>755319</v>
      </c>
      <c r="F15" s="414"/>
      <c r="G15" s="415"/>
      <c r="H15" s="414" t="s">
        <v>316</v>
      </c>
      <c r="I15" s="415">
        <v>171978</v>
      </c>
      <c r="J15" s="414" t="s">
        <v>327</v>
      </c>
      <c r="K15" s="415">
        <v>781370.82499999995</v>
      </c>
      <c r="L15" s="451" t="s">
        <v>328</v>
      </c>
      <c r="M15" s="462"/>
      <c r="N15" s="462"/>
      <c r="O15" s="414" t="s">
        <v>319</v>
      </c>
      <c r="P15" s="414">
        <v>827543.30529699998</v>
      </c>
      <c r="Q15" s="414" t="s">
        <v>331</v>
      </c>
      <c r="R15" s="414">
        <v>51359.655060000005</v>
      </c>
      <c r="S15" s="138" t="s">
        <v>321</v>
      </c>
      <c r="T15" s="1192">
        <v>3354.0554889999999</v>
      </c>
      <c r="U15" s="412" t="s">
        <v>833</v>
      </c>
      <c r="V15" s="431">
        <v>0</v>
      </c>
    </row>
    <row r="16" spans="1:24" s="1189" customFormat="1" ht="20.100000000000001" customHeight="1">
      <c r="A16" s="450" t="s">
        <v>333</v>
      </c>
      <c r="B16" s="414" t="s">
        <v>334</v>
      </c>
      <c r="C16" s="413">
        <v>55013.975700000003</v>
      </c>
      <c r="D16" s="414" t="s">
        <v>834</v>
      </c>
      <c r="E16" s="427">
        <v>621415.94799999997</v>
      </c>
      <c r="F16" s="1195"/>
      <c r="G16" s="1195"/>
      <c r="H16" s="414" t="s">
        <v>326</v>
      </c>
      <c r="I16" s="415">
        <v>29774</v>
      </c>
      <c r="J16" s="414" t="s">
        <v>337</v>
      </c>
      <c r="K16" s="415">
        <v>1111591.5049999999</v>
      </c>
      <c r="L16" s="451"/>
      <c r="M16" s="447" t="s">
        <v>314</v>
      </c>
      <c r="N16" s="438">
        <v>96511.175187000001</v>
      </c>
      <c r="O16" s="412" t="s">
        <v>330</v>
      </c>
      <c r="P16" s="414">
        <v>305.17753000000005</v>
      </c>
      <c r="Q16" s="414" t="s">
        <v>339</v>
      </c>
      <c r="R16" s="414">
        <v>51141</v>
      </c>
      <c r="S16" s="138" t="s">
        <v>332</v>
      </c>
      <c r="T16" s="1192">
        <v>218999.101</v>
      </c>
      <c r="U16" s="412"/>
      <c r="V16" s="431"/>
    </row>
    <row r="17" spans="1:22" s="1189" customFormat="1" ht="20.100000000000001" customHeight="1">
      <c r="A17" s="450"/>
      <c r="B17" s="414" t="s">
        <v>341</v>
      </c>
      <c r="C17" s="413">
        <v>72285.379360000006</v>
      </c>
      <c r="D17" s="414" t="s">
        <v>835</v>
      </c>
      <c r="E17" s="427">
        <v>320045</v>
      </c>
      <c r="F17" s="412"/>
      <c r="G17" s="415"/>
      <c r="H17" s="414" t="s">
        <v>336</v>
      </c>
      <c r="I17" s="415">
        <v>509262.63988999999</v>
      </c>
      <c r="J17" s="414" t="s">
        <v>344</v>
      </c>
      <c r="K17" s="415">
        <v>125353</v>
      </c>
      <c r="L17" s="451"/>
      <c r="M17" s="443"/>
      <c r="N17" s="1196"/>
      <c r="O17" s="414" t="s">
        <v>836</v>
      </c>
      <c r="P17" s="414">
        <v>539671.75646300009</v>
      </c>
      <c r="Q17" s="138" t="s">
        <v>346</v>
      </c>
      <c r="R17" s="414">
        <v>69080.152119999999</v>
      </c>
      <c r="S17" s="138" t="s">
        <v>837</v>
      </c>
      <c r="T17" s="1192">
        <v>26792.164559999997</v>
      </c>
      <c r="U17" s="412"/>
      <c r="V17" s="1197"/>
    </row>
    <row r="18" spans="1:22" s="1189" customFormat="1" ht="20.100000000000001" customHeight="1">
      <c r="A18" s="450"/>
      <c r="B18" s="414" t="s">
        <v>348</v>
      </c>
      <c r="C18" s="413">
        <v>57718.746399999996</v>
      </c>
      <c r="D18" s="414" t="s">
        <v>349</v>
      </c>
      <c r="E18" s="427">
        <v>210476</v>
      </c>
      <c r="F18" s="414"/>
      <c r="G18" s="415"/>
      <c r="H18" s="414" t="s">
        <v>838</v>
      </c>
      <c r="I18" s="415">
        <v>426605.86</v>
      </c>
      <c r="J18" s="414" t="s">
        <v>351</v>
      </c>
      <c r="K18" s="415">
        <v>472957.75400000002</v>
      </c>
      <c r="L18" s="451"/>
      <c r="M18" s="438" t="s">
        <v>360</v>
      </c>
      <c r="N18" s="438">
        <v>28342.381896999999</v>
      </c>
      <c r="O18" s="412" t="s">
        <v>345</v>
      </c>
      <c r="P18" s="414">
        <v>426896.68167999998</v>
      </c>
      <c r="Q18" s="138" t="s">
        <v>353</v>
      </c>
      <c r="R18" s="414">
        <v>32918.824974000003</v>
      </c>
      <c r="S18" s="433" t="s">
        <v>839</v>
      </c>
      <c r="T18" s="1192">
        <v>10031.824086999999</v>
      </c>
      <c r="U18" s="412" t="s">
        <v>840</v>
      </c>
      <c r="V18" s="1197"/>
    </row>
    <row r="19" spans="1:22" s="1189" customFormat="1" ht="20.100000000000001" customHeight="1">
      <c r="A19" s="450" t="s">
        <v>355</v>
      </c>
      <c r="B19" s="414" t="s">
        <v>356</v>
      </c>
      <c r="C19" s="413">
        <v>65940.805999999997</v>
      </c>
      <c r="D19" s="414" t="s">
        <v>357</v>
      </c>
      <c r="E19" s="427">
        <v>1534840.5179999999</v>
      </c>
      <c r="F19" s="412"/>
      <c r="G19" s="415"/>
      <c r="H19" s="414" t="s">
        <v>350</v>
      </c>
      <c r="I19" s="415">
        <v>127757.273</v>
      </c>
      <c r="J19" s="414" t="s">
        <v>359</v>
      </c>
      <c r="K19" s="415">
        <v>431417.804</v>
      </c>
      <c r="L19" s="451"/>
      <c r="M19" s="443"/>
      <c r="N19" s="443"/>
      <c r="O19" s="412" t="s">
        <v>841</v>
      </c>
      <c r="P19" s="414">
        <v>10148.368950999999</v>
      </c>
      <c r="Q19" s="138" t="s">
        <v>362</v>
      </c>
      <c r="R19" s="414">
        <v>0</v>
      </c>
      <c r="S19" s="138" t="s">
        <v>347</v>
      </c>
      <c r="T19" s="1192">
        <v>126003.47</v>
      </c>
      <c r="U19" s="412" t="s">
        <v>187</v>
      </c>
      <c r="V19" s="431">
        <v>8058.8513729999995</v>
      </c>
    </row>
    <row r="20" spans="1:22" s="1189" customFormat="1" ht="20.100000000000001" customHeight="1">
      <c r="A20" s="450"/>
      <c r="B20" s="414" t="s">
        <v>363</v>
      </c>
      <c r="C20" s="415">
        <v>8893.9860000000008</v>
      </c>
      <c r="D20" s="414" t="s">
        <v>364</v>
      </c>
      <c r="E20" s="427">
        <v>1708953.158021</v>
      </c>
      <c r="F20" s="412"/>
      <c r="G20" s="415"/>
      <c r="H20" s="414" t="s">
        <v>358</v>
      </c>
      <c r="I20" s="415">
        <v>113999.10399999999</v>
      </c>
      <c r="J20" s="414" t="s">
        <v>366</v>
      </c>
      <c r="K20" s="415">
        <v>752048.74399999995</v>
      </c>
      <c r="L20" s="451"/>
      <c r="M20" s="438" t="s">
        <v>375</v>
      </c>
      <c r="N20" s="438">
        <v>124853.557084</v>
      </c>
      <c r="O20" s="412" t="s">
        <v>352</v>
      </c>
      <c r="P20" s="414">
        <v>233287.65599999999</v>
      </c>
      <c r="Q20" s="433" t="s">
        <v>368</v>
      </c>
      <c r="R20" s="414">
        <v>24852.614280000002</v>
      </c>
      <c r="S20" s="138" t="s">
        <v>842</v>
      </c>
      <c r="T20" s="1192">
        <v>61950.079590000001</v>
      </c>
      <c r="U20" s="412" t="s">
        <v>843</v>
      </c>
      <c r="V20" s="431">
        <v>131889.49546199999</v>
      </c>
    </row>
    <row r="21" spans="1:22" s="1189" customFormat="1" ht="20.100000000000001" customHeight="1">
      <c r="A21" s="450" t="s">
        <v>370</v>
      </c>
      <c r="B21" s="414" t="s">
        <v>371</v>
      </c>
      <c r="C21" s="413">
        <v>55963.577369000006</v>
      </c>
      <c r="D21" s="414" t="s">
        <v>372</v>
      </c>
      <c r="E21" s="427">
        <v>1217078.5486900001</v>
      </c>
      <c r="F21" s="412"/>
      <c r="G21" s="415"/>
      <c r="H21" s="414" t="s">
        <v>365</v>
      </c>
      <c r="I21" s="415">
        <v>543115</v>
      </c>
      <c r="J21" s="414" t="s">
        <v>374</v>
      </c>
      <c r="K21" s="415">
        <v>768576.38800000004</v>
      </c>
      <c r="L21" s="1198"/>
      <c r="M21" s="412" t="s">
        <v>380</v>
      </c>
      <c r="N21" s="414"/>
      <c r="O21" s="412" t="s">
        <v>361</v>
      </c>
      <c r="P21" s="414">
        <v>234933.552</v>
      </c>
      <c r="Q21" s="138" t="s">
        <v>377</v>
      </c>
      <c r="R21" s="415">
        <v>2327.2256280000001</v>
      </c>
      <c r="S21" s="433"/>
      <c r="T21" s="1192"/>
      <c r="U21" s="412" t="s">
        <v>844</v>
      </c>
      <c r="V21" s="431">
        <v>2428.4309289999997</v>
      </c>
    </row>
    <row r="22" spans="1:22" s="1189" customFormat="1" ht="20.100000000000001" customHeight="1">
      <c r="A22" s="450" t="s">
        <v>333</v>
      </c>
      <c r="B22" s="414" t="s">
        <v>268</v>
      </c>
      <c r="C22" s="456">
        <v>27267.344302000001</v>
      </c>
      <c r="D22" s="414"/>
      <c r="E22" s="427"/>
      <c r="F22" s="414"/>
      <c r="G22" s="415"/>
      <c r="H22" s="414" t="s">
        <v>845</v>
      </c>
      <c r="I22" s="415">
        <v>15327</v>
      </c>
      <c r="J22" s="414" t="s">
        <v>379</v>
      </c>
      <c r="K22" s="415">
        <v>776582.5</v>
      </c>
      <c r="L22" s="451"/>
      <c r="M22" s="414" t="s">
        <v>387</v>
      </c>
      <c r="N22" s="459">
        <v>2887484.9567049998</v>
      </c>
      <c r="O22" s="412" t="s">
        <v>367</v>
      </c>
      <c r="P22" s="414">
        <v>497246.5</v>
      </c>
      <c r="Q22" s="138" t="s">
        <v>382</v>
      </c>
      <c r="R22" s="415">
        <v>598485</v>
      </c>
      <c r="S22" s="433" t="s">
        <v>846</v>
      </c>
      <c r="T22" s="1192"/>
      <c r="U22" s="1199"/>
      <c r="V22" s="476"/>
    </row>
    <row r="23" spans="1:22" s="1189" customFormat="1" ht="20.100000000000001" customHeight="1">
      <c r="A23" s="450" t="s">
        <v>384</v>
      </c>
      <c r="B23" s="438" t="s">
        <v>385</v>
      </c>
      <c r="C23" s="439">
        <v>343083.81513100001</v>
      </c>
      <c r="D23" s="443"/>
      <c r="E23" s="457"/>
      <c r="F23" s="443"/>
      <c r="G23" s="458"/>
      <c r="H23" s="1195"/>
      <c r="I23" s="1195"/>
      <c r="J23" s="414" t="s">
        <v>386</v>
      </c>
      <c r="K23" s="415">
        <v>782279.00199999998</v>
      </c>
      <c r="L23" s="451"/>
      <c r="M23" s="414" t="s">
        <v>395</v>
      </c>
      <c r="N23" s="459">
        <v>270703.53397700004</v>
      </c>
      <c r="O23" s="412" t="s">
        <v>847</v>
      </c>
      <c r="P23" s="414">
        <v>0.94640000000000002</v>
      </c>
      <c r="Q23" s="138" t="s">
        <v>848</v>
      </c>
      <c r="R23" s="415">
        <v>1993.144264</v>
      </c>
      <c r="S23" s="422" t="s">
        <v>378</v>
      </c>
      <c r="T23" s="1192">
        <v>10763.103176000001</v>
      </c>
      <c r="U23" s="1199"/>
      <c r="V23" s="476"/>
    </row>
    <row r="24" spans="1:22" s="1189" customFormat="1" ht="20.100000000000001" customHeight="1">
      <c r="A24" s="450" t="s">
        <v>391</v>
      </c>
      <c r="B24" s="414" t="s">
        <v>392</v>
      </c>
      <c r="C24" s="413">
        <v>185.691</v>
      </c>
      <c r="D24" s="443"/>
      <c r="E24" s="457"/>
      <c r="F24" s="443"/>
      <c r="G24" s="458"/>
      <c r="H24" s="412" t="s">
        <v>849</v>
      </c>
      <c r="I24" s="414"/>
      <c r="J24" s="414" t="s">
        <v>394</v>
      </c>
      <c r="K24" s="415">
        <v>0</v>
      </c>
      <c r="L24" s="451"/>
      <c r="M24" s="412" t="s">
        <v>403</v>
      </c>
      <c r="N24" s="414">
        <v>594491.33525400003</v>
      </c>
      <c r="O24" s="412" t="s">
        <v>376</v>
      </c>
      <c r="P24" s="414">
        <v>1230303.9879910001</v>
      </c>
      <c r="Q24" s="138" t="s">
        <v>389</v>
      </c>
      <c r="R24" s="414">
        <v>68387.53785600001</v>
      </c>
      <c r="S24" s="138" t="s">
        <v>383</v>
      </c>
      <c r="T24" s="1192">
        <v>4001.5384079999999</v>
      </c>
      <c r="U24" s="1199"/>
      <c r="V24" s="476"/>
    </row>
    <row r="25" spans="1:22" s="1189" customFormat="1" ht="20.100000000000001" customHeight="1">
      <c r="A25" s="450" t="s">
        <v>399</v>
      </c>
      <c r="B25" s="414" t="s">
        <v>400</v>
      </c>
      <c r="C25" s="413">
        <v>5987.4036839999999</v>
      </c>
      <c r="D25" s="1200"/>
      <c r="E25" s="1201"/>
      <c r="F25" s="1200"/>
      <c r="G25" s="1201"/>
      <c r="H25" s="412" t="s">
        <v>850</v>
      </c>
      <c r="I25" s="414">
        <v>41926.914024999998</v>
      </c>
      <c r="J25" s="414" t="s">
        <v>402</v>
      </c>
      <c r="K25" s="415">
        <v>783245</v>
      </c>
      <c r="L25" s="451"/>
      <c r="M25" s="414" t="s">
        <v>194</v>
      </c>
      <c r="N25" s="414">
        <v>246772.08828899998</v>
      </c>
      <c r="O25" s="412" t="s">
        <v>381</v>
      </c>
      <c r="P25" s="414">
        <v>997893</v>
      </c>
      <c r="Q25" s="138" t="s">
        <v>397</v>
      </c>
      <c r="R25" s="414">
        <v>300767.63975999999</v>
      </c>
      <c r="S25" s="138" t="s">
        <v>390</v>
      </c>
      <c r="T25" s="1192">
        <v>17117.117192000002</v>
      </c>
      <c r="U25" s="1199"/>
      <c r="V25" s="476"/>
    </row>
    <row r="26" spans="1:22" s="1189" customFormat="1" ht="20.100000000000001" customHeight="1">
      <c r="A26" s="445"/>
      <c r="B26" s="438" t="s">
        <v>360</v>
      </c>
      <c r="C26" s="439">
        <v>6173.0946839999997</v>
      </c>
      <c r="D26" s="438" t="s">
        <v>405</v>
      </c>
      <c r="E26" s="439">
        <v>10088829.411978999</v>
      </c>
      <c r="F26" s="438" t="s">
        <v>406</v>
      </c>
      <c r="G26" s="440">
        <v>34425.187999999995</v>
      </c>
      <c r="H26" s="438" t="s">
        <v>407</v>
      </c>
      <c r="I26" s="440">
        <v>3509795.9447639994</v>
      </c>
      <c r="J26" s="414" t="s">
        <v>408</v>
      </c>
      <c r="K26" s="415">
        <v>742471.03700000001</v>
      </c>
      <c r="L26" s="451" t="s">
        <v>399</v>
      </c>
      <c r="M26" s="414" t="s">
        <v>192</v>
      </c>
      <c r="N26" s="414">
        <v>36895.724704</v>
      </c>
      <c r="O26" s="412" t="s">
        <v>388</v>
      </c>
      <c r="P26" s="414">
        <v>402997.16159999999</v>
      </c>
      <c r="Q26" s="138" t="s">
        <v>404</v>
      </c>
      <c r="R26" s="414">
        <v>32213.383999999998</v>
      </c>
      <c r="S26" s="138" t="s">
        <v>851</v>
      </c>
      <c r="T26" s="1192">
        <v>15577.933476</v>
      </c>
      <c r="U26" s="1199"/>
      <c r="V26" s="476"/>
    </row>
    <row r="27" spans="1:22" s="1189" customFormat="1" ht="20.100000000000001" customHeight="1">
      <c r="A27" s="1194"/>
      <c r="B27" s="443"/>
      <c r="C27" s="458"/>
      <c r="D27" s="1202"/>
      <c r="E27" s="1203"/>
      <c r="F27" s="1202"/>
      <c r="G27" s="1204">
        <v>82.692000000000007</v>
      </c>
      <c r="H27" s="414" t="s">
        <v>852</v>
      </c>
      <c r="I27" s="458"/>
      <c r="J27" s="414" t="s">
        <v>411</v>
      </c>
      <c r="K27" s="415">
        <v>0</v>
      </c>
      <c r="L27" s="1190"/>
      <c r="M27" s="414"/>
      <c r="N27" s="414"/>
      <c r="O27" s="412" t="s">
        <v>396</v>
      </c>
      <c r="P27" s="414">
        <v>342108.52363900002</v>
      </c>
      <c r="Q27" s="138" t="s">
        <v>410</v>
      </c>
      <c r="R27" s="414">
        <v>213024.12516</v>
      </c>
      <c r="S27" s="138"/>
      <c r="T27" s="1192"/>
      <c r="U27" s="1199"/>
      <c r="V27" s="476"/>
    </row>
    <row r="28" spans="1:22" s="1189" customFormat="1" ht="20.100000000000001" customHeight="1">
      <c r="A28" s="411"/>
      <c r="B28" s="438" t="s">
        <v>375</v>
      </c>
      <c r="C28" s="439">
        <v>401338.90981500002</v>
      </c>
      <c r="D28" s="438" t="s">
        <v>416</v>
      </c>
      <c r="E28" s="439">
        <v>10278345.486978998</v>
      </c>
      <c r="F28" s="1204"/>
      <c r="G28" s="1205">
        <v>36534.932722999976</v>
      </c>
      <c r="H28" s="412" t="s">
        <v>417</v>
      </c>
      <c r="I28" s="415">
        <v>344731.3</v>
      </c>
      <c r="J28" s="414" t="s">
        <v>418</v>
      </c>
      <c r="K28" s="415">
        <v>295367.47200000001</v>
      </c>
      <c r="L28" s="1190"/>
      <c r="M28" s="414"/>
      <c r="N28" s="414"/>
      <c r="O28" s="412"/>
      <c r="P28" s="414"/>
      <c r="Q28" s="138" t="s">
        <v>414</v>
      </c>
      <c r="R28" s="414">
        <v>275677.54502399999</v>
      </c>
      <c r="S28" s="433" t="s">
        <v>853</v>
      </c>
      <c r="T28" s="1192"/>
      <c r="U28" s="1199"/>
      <c r="V28" s="476"/>
    </row>
    <row r="29" spans="1:22" s="1189" customFormat="1" ht="20.100000000000001" customHeight="1">
      <c r="A29" s="411"/>
      <c r="B29" s="422"/>
      <c r="C29" s="415"/>
      <c r="D29" s="412"/>
      <c r="E29" s="458"/>
      <c r="F29" s="1206"/>
      <c r="G29" s="1207"/>
      <c r="H29" s="438" t="s">
        <v>421</v>
      </c>
      <c r="I29" s="440">
        <v>344731.3</v>
      </c>
      <c r="J29" s="414" t="s">
        <v>422</v>
      </c>
      <c r="K29" s="415">
        <v>0</v>
      </c>
      <c r="L29" s="1190"/>
      <c r="M29" s="466"/>
      <c r="N29" s="466"/>
      <c r="O29" s="412" t="s">
        <v>849</v>
      </c>
      <c r="P29" s="414"/>
      <c r="Q29" s="138" t="s">
        <v>419</v>
      </c>
      <c r="R29" s="414">
        <v>89932.989216000002</v>
      </c>
      <c r="S29" s="414" t="s">
        <v>854</v>
      </c>
      <c r="T29" s="414">
        <v>25979.934821999999</v>
      </c>
      <c r="U29" s="475"/>
      <c r="V29" s="476"/>
    </row>
    <row r="30" spans="1:22" s="1189" customFormat="1" ht="20.100000000000001" customHeight="1">
      <c r="A30" s="411"/>
      <c r="B30" s="412" t="s">
        <v>380</v>
      </c>
      <c r="C30" s="415"/>
      <c r="D30" s="414"/>
      <c r="E30" s="415"/>
      <c r="F30" s="414"/>
      <c r="G30" s="414"/>
      <c r="H30" s="414"/>
      <c r="I30" s="426"/>
      <c r="J30" s="414" t="s">
        <v>424</v>
      </c>
      <c r="K30" s="415">
        <v>771320</v>
      </c>
      <c r="L30" s="1190"/>
      <c r="M30" s="1208"/>
      <c r="N30" s="1202"/>
      <c r="O30" s="443" t="s">
        <v>855</v>
      </c>
      <c r="P30" s="1196">
        <v>0</v>
      </c>
      <c r="Q30" s="138" t="s">
        <v>423</v>
      </c>
      <c r="R30" s="414">
        <v>197247.99024000001</v>
      </c>
      <c r="S30" s="422"/>
      <c r="T30" s="414"/>
      <c r="U30" s="466"/>
      <c r="V30" s="476"/>
    </row>
    <row r="31" spans="1:22" s="1189" customFormat="1" ht="20.100000000000001" customHeight="1">
      <c r="A31" s="411"/>
      <c r="B31" s="414" t="s">
        <v>387</v>
      </c>
      <c r="C31" s="415">
        <v>36617.624722999979</v>
      </c>
      <c r="D31" s="414" t="s">
        <v>403</v>
      </c>
      <c r="E31" s="415">
        <v>181754.00099999999</v>
      </c>
      <c r="F31" s="414" t="s">
        <v>194</v>
      </c>
      <c r="G31" s="414">
        <v>255598.62653899996</v>
      </c>
      <c r="H31" s="414" t="s">
        <v>426</v>
      </c>
      <c r="I31" s="458"/>
      <c r="J31" s="443" t="s">
        <v>427</v>
      </c>
      <c r="K31" s="415">
        <v>778314</v>
      </c>
      <c r="L31" s="1190"/>
      <c r="M31" s="466"/>
      <c r="N31" s="466"/>
      <c r="O31" s="1209"/>
      <c r="P31" s="1209"/>
      <c r="Q31" s="138" t="s">
        <v>425</v>
      </c>
      <c r="R31" s="414">
        <v>196162.77542399999</v>
      </c>
      <c r="S31" s="422" t="s">
        <v>856</v>
      </c>
      <c r="T31" s="1192"/>
      <c r="U31" s="466"/>
      <c r="V31" s="476"/>
    </row>
    <row r="32" spans="1:22" s="1189" customFormat="1" ht="20.100000000000001" customHeight="1">
      <c r="A32" s="411"/>
      <c r="B32" s="414" t="s">
        <v>191</v>
      </c>
      <c r="C32" s="415">
        <v>16144.339255000001</v>
      </c>
      <c r="D32" s="414" t="s">
        <v>428</v>
      </c>
      <c r="E32" s="415">
        <v>115514.6</v>
      </c>
      <c r="F32" s="414" t="s">
        <v>195</v>
      </c>
      <c r="G32" s="414">
        <v>0</v>
      </c>
      <c r="H32" s="412" t="s">
        <v>857</v>
      </c>
      <c r="I32" s="415">
        <v>6933.5290000000005</v>
      </c>
      <c r="J32" s="443"/>
      <c r="K32" s="458"/>
      <c r="L32" s="428"/>
      <c r="M32" s="414"/>
      <c r="N32" s="414"/>
      <c r="O32" s="1210"/>
      <c r="P32" s="1211"/>
      <c r="Q32" s="436"/>
      <c r="R32" s="414"/>
      <c r="S32" s="414" t="s">
        <v>858</v>
      </c>
      <c r="T32" s="1192">
        <v>4887.025584</v>
      </c>
      <c r="U32" s="1212"/>
      <c r="V32" s="476"/>
    </row>
    <row r="33" spans="1:22" s="1189" customFormat="1" ht="20.100000000000001" customHeight="1">
      <c r="A33" s="477"/>
      <c r="B33" s="478" t="s">
        <v>430</v>
      </c>
      <c r="C33" s="479">
        <v>605629.19151699997</v>
      </c>
      <c r="D33" s="1213"/>
      <c r="E33" s="481"/>
      <c r="F33" s="1213"/>
      <c r="G33" s="481"/>
      <c r="H33" s="478" t="s">
        <v>431</v>
      </c>
      <c r="I33" s="479">
        <v>6933.5290000000005</v>
      </c>
      <c r="J33" s="478" t="s">
        <v>432</v>
      </c>
      <c r="K33" s="482">
        <v>15197784.442000002</v>
      </c>
      <c r="L33" s="483"/>
      <c r="M33" s="478" t="s">
        <v>430</v>
      </c>
      <c r="N33" s="478">
        <v>4036347.6389290001</v>
      </c>
      <c r="O33" s="478" t="s">
        <v>407</v>
      </c>
      <c r="P33" s="478">
        <v>7157697.7395179998</v>
      </c>
      <c r="Q33" s="1214"/>
      <c r="R33" s="480"/>
      <c r="S33" s="478" t="s">
        <v>421</v>
      </c>
      <c r="T33" s="478">
        <v>4200809.9441940002</v>
      </c>
      <c r="U33" s="1215" t="s">
        <v>431</v>
      </c>
      <c r="V33" s="1216">
        <v>238906.85818499999</v>
      </c>
    </row>
    <row r="34" spans="1:22" s="1189" customFormat="1" ht="9.9499999999999993" customHeight="1">
      <c r="A34" s="487"/>
      <c r="B34" s="487"/>
      <c r="C34" s="487"/>
      <c r="D34" s="487"/>
      <c r="E34" s="487"/>
      <c r="F34" s="487"/>
      <c r="G34" s="487"/>
      <c r="H34" s="487"/>
      <c r="I34" s="487"/>
      <c r="J34" s="491"/>
      <c r="K34" s="1217"/>
      <c r="L34" s="487"/>
      <c r="M34" s="487"/>
      <c r="N34" s="487"/>
      <c r="O34" s="487"/>
      <c r="P34" s="487"/>
      <c r="Q34" s="491"/>
      <c r="R34" s="491"/>
      <c r="S34" s="491"/>
      <c r="T34" s="491"/>
      <c r="U34" s="491"/>
      <c r="V34" s="564"/>
    </row>
    <row r="35" spans="1:22" s="1189" customFormat="1" ht="20.100000000000001" customHeight="1">
      <c r="A35" s="487"/>
      <c r="B35" s="2999" t="s">
        <v>859</v>
      </c>
      <c r="C35" s="2999"/>
      <c r="D35" s="487"/>
      <c r="E35" s="487"/>
      <c r="F35" s="1049"/>
      <c r="G35" s="487"/>
      <c r="H35" s="1049"/>
      <c r="I35" s="487"/>
      <c r="J35" s="491"/>
      <c r="K35" s="1218" t="s">
        <v>860</v>
      </c>
      <c r="L35" s="564"/>
      <c r="M35" s="487"/>
      <c r="N35" s="487"/>
      <c r="O35" s="487"/>
      <c r="P35" s="487"/>
      <c r="Q35" s="491"/>
      <c r="R35" s="491"/>
      <c r="S35" s="564"/>
      <c r="T35" s="1219"/>
      <c r="U35" s="1218"/>
      <c r="V35" s="1218" t="s">
        <v>860</v>
      </c>
    </row>
    <row r="36" spans="1:22" s="1189" customFormat="1" ht="20.100000000000001" customHeight="1">
      <c r="A36" s="487"/>
      <c r="B36" s="3000" t="s">
        <v>435</v>
      </c>
      <c r="C36" s="2946"/>
      <c r="D36" s="3001"/>
      <c r="E36" s="2945" t="s">
        <v>436</v>
      </c>
      <c r="F36" s="2946"/>
      <c r="G36" s="2946"/>
      <c r="H36" s="2946"/>
      <c r="I36" s="2946"/>
      <c r="J36" s="2946"/>
      <c r="K36" s="2946"/>
      <c r="L36" s="1220"/>
      <c r="M36" s="3002" t="s">
        <v>436</v>
      </c>
      <c r="N36" s="3003"/>
      <c r="O36" s="1221" t="s">
        <v>437</v>
      </c>
      <c r="P36" s="2949" t="s">
        <v>438</v>
      </c>
      <c r="Q36" s="2950"/>
      <c r="R36" s="2950"/>
      <c r="S36" s="2950"/>
      <c r="T36" s="2950"/>
      <c r="U36" s="2951"/>
      <c r="V36" s="1222" t="s">
        <v>181</v>
      </c>
    </row>
    <row r="37" spans="1:22" s="1189" customFormat="1" ht="20.100000000000001" customHeight="1">
      <c r="A37" s="487"/>
      <c r="B37" s="503" t="s">
        <v>439</v>
      </c>
      <c r="C37" s="504" t="s">
        <v>440</v>
      </c>
      <c r="D37" s="504" t="s">
        <v>441</v>
      </c>
      <c r="E37" s="504" t="s">
        <v>442</v>
      </c>
      <c r="F37" s="504" t="s">
        <v>443</v>
      </c>
      <c r="G37" s="504" t="s">
        <v>186</v>
      </c>
      <c r="H37" s="504" t="s">
        <v>444</v>
      </c>
      <c r="I37" s="504" t="s">
        <v>445</v>
      </c>
      <c r="J37" s="504" t="s">
        <v>98</v>
      </c>
      <c r="K37" s="504" t="s">
        <v>440</v>
      </c>
      <c r="L37" s="426"/>
      <c r="M37" s="505" t="s">
        <v>113</v>
      </c>
      <c r="N37" s="505" t="s">
        <v>441</v>
      </c>
      <c r="O37" s="1223" t="s">
        <v>446</v>
      </c>
      <c r="P37" s="503" t="s">
        <v>443</v>
      </c>
      <c r="Q37" s="504" t="s">
        <v>447</v>
      </c>
      <c r="R37" s="504" t="s">
        <v>445</v>
      </c>
      <c r="S37" s="504" t="s">
        <v>440</v>
      </c>
      <c r="T37" s="1224" t="s">
        <v>113</v>
      </c>
      <c r="U37" s="1225" t="s">
        <v>446</v>
      </c>
      <c r="V37" s="1226"/>
    </row>
    <row r="38" spans="1:22" s="1189" customFormat="1" ht="20.100000000000001" customHeight="1">
      <c r="A38" s="487"/>
      <c r="B38" s="1227">
        <v>25507.787999999997</v>
      </c>
      <c r="C38" s="416">
        <v>268.38300000000004</v>
      </c>
      <c r="D38" s="1228">
        <v>25776.170999999998</v>
      </c>
      <c r="E38" s="416">
        <v>343083.81513100001</v>
      </c>
      <c r="F38" s="416">
        <v>10278345.486978998</v>
      </c>
      <c r="G38" s="416">
        <v>8917.4</v>
      </c>
      <c r="H38" s="416">
        <v>3511646.9447639994</v>
      </c>
      <c r="I38" s="1229">
        <v>344731.3</v>
      </c>
      <c r="J38" s="416">
        <v>15197784.442000002</v>
      </c>
      <c r="K38" s="1230">
        <v>663615.90320099995</v>
      </c>
      <c r="L38" s="426"/>
      <c r="M38" s="515">
        <v>6933.5290000000005</v>
      </c>
      <c r="N38" s="515">
        <v>30355058.821075</v>
      </c>
      <c r="O38" s="1231">
        <v>30380834.992075</v>
      </c>
      <c r="P38" s="1227">
        <v>1793635.1242120001</v>
      </c>
      <c r="Q38" s="416">
        <v>7157697.7395179998</v>
      </c>
      <c r="R38" s="1228">
        <v>4200809.9441940002</v>
      </c>
      <c r="S38" s="416">
        <v>4161201.1960130003</v>
      </c>
      <c r="T38" s="1232">
        <v>238906.85818499999</v>
      </c>
      <c r="U38" s="1233">
        <v>17552250.862122003</v>
      </c>
      <c r="V38" s="1234">
        <v>47933085.854197003</v>
      </c>
    </row>
    <row r="39" spans="1:22" s="1239" customFormat="1" ht="20.100000000000001" customHeight="1">
      <c r="A39" s="520"/>
      <c r="B39" s="1235">
        <v>5.3215409660019926E-2</v>
      </c>
      <c r="C39" s="1236">
        <v>5.5991179206856868E-4</v>
      </c>
      <c r="D39" s="1236">
        <v>5.37753214520885E-2</v>
      </c>
      <c r="E39" s="1236">
        <v>0.71575574369360107</v>
      </c>
      <c r="F39" s="1236">
        <v>21.443112421853456</v>
      </c>
      <c r="G39" s="1236">
        <v>1.8603851267003698E-2</v>
      </c>
      <c r="H39" s="1236">
        <v>7.3261441073202276</v>
      </c>
      <c r="I39" s="1236">
        <v>0.71919279524085855</v>
      </c>
      <c r="J39" s="1236">
        <v>31.706250851924423</v>
      </c>
      <c r="K39" s="1236">
        <v>1.3844631351705348</v>
      </c>
      <c r="L39" s="523"/>
      <c r="M39" s="524">
        <v>1.4465016963628065E-2</v>
      </c>
      <c r="N39" s="524">
        <v>63.327987923433724</v>
      </c>
      <c r="O39" s="1237">
        <v>63.381763244885825</v>
      </c>
      <c r="P39" s="1235">
        <v>3.74195629646688</v>
      </c>
      <c r="Q39" s="1236">
        <v>14.932687124067717</v>
      </c>
      <c r="R39" s="1236">
        <v>8.7639046586152105</v>
      </c>
      <c r="S39" s="1236">
        <v>8.6812712385565032</v>
      </c>
      <c r="T39" s="1236">
        <v>0.49841743740786387</v>
      </c>
      <c r="U39" s="525">
        <v>36.618236755114182</v>
      </c>
      <c r="V39" s="1238">
        <v>100</v>
      </c>
    </row>
    <row r="40" spans="1:22" s="1189" customFormat="1" ht="15" customHeight="1">
      <c r="A40" s="528"/>
      <c r="B40" s="1240" t="s">
        <v>861</v>
      </c>
      <c r="C40" s="487"/>
      <c r="D40" s="487"/>
      <c r="E40" s="487"/>
      <c r="F40" s="487"/>
      <c r="G40" s="487"/>
      <c r="H40" s="487"/>
      <c r="I40" s="487"/>
      <c r="J40" s="487"/>
      <c r="K40" s="487"/>
      <c r="L40" s="564"/>
      <c r="M40" s="1241" t="s">
        <v>862</v>
      </c>
      <c r="N40" s="487"/>
      <c r="O40" s="487"/>
      <c r="P40" s="487"/>
      <c r="Q40" s="531"/>
      <c r="R40" s="487"/>
      <c r="S40" s="532"/>
      <c r="T40" s="532"/>
      <c r="U40" s="532"/>
      <c r="V40" s="564"/>
    </row>
    <row r="41" spans="1:22" s="1189" customFormat="1" ht="15" customHeight="1">
      <c r="A41" s="1242"/>
      <c r="B41" s="1243"/>
      <c r="C41" s="1242"/>
      <c r="D41" s="1242"/>
      <c r="E41" s="1242"/>
      <c r="F41" s="1242"/>
      <c r="G41" s="1242"/>
      <c r="H41" s="1242"/>
      <c r="I41" s="1242"/>
      <c r="J41" s="1242"/>
      <c r="K41" s="1242"/>
      <c r="L41" s="1244"/>
      <c r="M41" s="1245"/>
      <c r="N41" s="1246"/>
      <c r="O41" s="1246"/>
      <c r="P41" s="1246"/>
      <c r="Q41" s="1247"/>
      <c r="R41" s="1248"/>
      <c r="S41" s="1247"/>
      <c r="T41" s="1247"/>
      <c r="U41" s="1247"/>
    </row>
    <row r="42" spans="1:22" s="1189" customFormat="1" ht="8.1" customHeight="1">
      <c r="A42" s="1249"/>
      <c r="B42" s="1250"/>
      <c r="C42" s="1242"/>
      <c r="D42" s="1242"/>
      <c r="E42" s="1242"/>
      <c r="F42" s="1242"/>
      <c r="G42" s="1242"/>
      <c r="H42" s="1242"/>
      <c r="I42" s="1242"/>
      <c r="J42" s="1242"/>
      <c r="K42" s="1242"/>
      <c r="L42" s="1244"/>
      <c r="M42" s="1246"/>
      <c r="N42" s="1246"/>
      <c r="O42" s="1246"/>
      <c r="P42" s="1246"/>
      <c r="Q42" s="1247"/>
      <c r="R42" s="1248"/>
      <c r="S42" s="1251"/>
      <c r="T42" s="1251"/>
      <c r="U42" s="1251"/>
    </row>
    <row r="43" spans="1:22" s="1253" customFormat="1" ht="12" customHeight="1">
      <c r="A43" s="1252"/>
      <c r="B43" s="1250"/>
      <c r="C43" s="1242"/>
      <c r="D43" s="1242"/>
      <c r="E43" s="1242"/>
      <c r="F43" s="1242"/>
      <c r="G43" s="1242"/>
      <c r="H43" s="1242"/>
      <c r="I43" s="1242"/>
      <c r="J43" s="1242"/>
      <c r="K43" s="1242"/>
      <c r="L43" s="1244"/>
      <c r="M43" s="1246"/>
      <c r="N43" s="1246"/>
      <c r="O43" s="1246"/>
      <c r="P43" s="1246"/>
      <c r="Q43" s="1247"/>
      <c r="R43" s="1248"/>
      <c r="S43" s="1251"/>
      <c r="T43" s="1251"/>
      <c r="U43" s="1251"/>
    </row>
    <row r="44" spans="1:22" s="1254" customFormat="1" ht="9.6" customHeight="1">
      <c r="C44" s="1255"/>
      <c r="E44" s="1255"/>
      <c r="G44" s="1255"/>
      <c r="H44" s="1256"/>
      <c r="I44" s="1255"/>
      <c r="K44" s="1257"/>
      <c r="L44" s="1258"/>
      <c r="M44" s="1189"/>
      <c r="N44" s="1189"/>
      <c r="O44" s="1189"/>
      <c r="P44" s="1189"/>
      <c r="Q44" s="1259"/>
      <c r="R44" s="1260"/>
      <c r="S44" s="1242"/>
      <c r="T44" s="1261"/>
      <c r="U44" s="1261"/>
    </row>
    <row r="45" spans="1:22" s="1254" customFormat="1" ht="15.75" customHeight="1">
      <c r="B45" s="1262"/>
      <c r="C45" s="1263"/>
      <c r="E45" s="1255"/>
      <c r="G45" s="1255"/>
      <c r="H45" s="1256"/>
      <c r="I45" s="1255"/>
      <c r="K45" s="1257"/>
      <c r="L45" s="1258"/>
      <c r="M45" s="1189"/>
      <c r="N45" s="1189"/>
      <c r="O45" s="1189"/>
      <c r="P45" s="1189"/>
      <c r="Q45" s="1260"/>
      <c r="R45" s="1264"/>
      <c r="S45" s="1265"/>
      <c r="T45" s="1266"/>
      <c r="U45" s="1266"/>
    </row>
    <row r="46" spans="1:22" ht="9.75" customHeight="1">
      <c r="B46" s="1262"/>
      <c r="D46" s="1263"/>
      <c r="K46" s="1257"/>
      <c r="L46" s="1258"/>
      <c r="M46" s="1254"/>
      <c r="N46" s="1254"/>
      <c r="O46" s="1254"/>
      <c r="P46" s="1254"/>
      <c r="Q46" s="1260"/>
      <c r="R46" s="1264"/>
      <c r="S46" s="1268"/>
      <c r="T46" s="1269"/>
      <c r="U46" s="1269"/>
    </row>
    <row r="47" spans="1:22" ht="14.25">
      <c r="B47" s="1270"/>
      <c r="H47" s="1271"/>
      <c r="L47" s="1258"/>
      <c r="M47" s="1254"/>
      <c r="N47" s="1254"/>
      <c r="O47" s="1254"/>
      <c r="P47" s="1254"/>
      <c r="Q47" s="1189"/>
      <c r="R47" s="1189"/>
      <c r="S47" s="1272"/>
      <c r="T47" s="1269"/>
      <c r="U47" s="1269"/>
    </row>
    <row r="48" spans="1:22">
      <c r="B48" s="1273"/>
      <c r="D48" s="1263"/>
      <c r="Q48" s="1189"/>
      <c r="R48" s="1189"/>
      <c r="T48" s="1269"/>
      <c r="U48" s="1269"/>
    </row>
    <row r="49" spans="2:21">
      <c r="B49" s="1270"/>
      <c r="Q49" s="1189"/>
      <c r="R49" s="1189"/>
      <c r="T49" s="1269"/>
      <c r="U49" s="1269"/>
    </row>
    <row r="50" spans="2:21">
      <c r="Q50" s="1253"/>
      <c r="R50" s="1253"/>
      <c r="T50" s="1269"/>
      <c r="U50" s="1269"/>
    </row>
    <row r="51" spans="2:21">
      <c r="L51" s="1253"/>
      <c r="T51" s="1269"/>
      <c r="U51" s="1269"/>
    </row>
    <row r="52" spans="2:21">
      <c r="T52" s="1269"/>
      <c r="U52" s="1269"/>
    </row>
    <row r="53" spans="2:21">
      <c r="T53" s="1269"/>
      <c r="U53" s="1269"/>
    </row>
    <row r="54" spans="2:21">
      <c r="T54" s="1269"/>
      <c r="U54" s="1269"/>
    </row>
    <row r="55" spans="2:21">
      <c r="T55" s="1269"/>
      <c r="U55" s="1269"/>
    </row>
    <row r="56" spans="2:21">
      <c r="T56" s="1269"/>
      <c r="U56" s="1269"/>
    </row>
    <row r="57" spans="2:21">
      <c r="T57" s="1269"/>
      <c r="U57" s="1269"/>
    </row>
    <row r="58" spans="2:21">
      <c r="I58" s="1274"/>
      <c r="T58" s="1269"/>
      <c r="U58" s="1269"/>
    </row>
    <row r="59" spans="2:21">
      <c r="M59" s="1189"/>
      <c r="N59" s="1275"/>
      <c r="O59" s="1275"/>
      <c r="P59" s="1275"/>
      <c r="T59" s="1269"/>
      <c r="U59" s="1269"/>
    </row>
    <row r="60" spans="2:21">
      <c r="M60" s="1189"/>
      <c r="N60" s="1189"/>
      <c r="O60" s="1189"/>
      <c r="P60" s="1189"/>
      <c r="T60" s="1269"/>
      <c r="U60" s="1269"/>
    </row>
    <row r="61" spans="2:21">
      <c r="M61" s="1276"/>
      <c r="N61" s="1276"/>
      <c r="O61" s="1276"/>
      <c r="P61" s="1276"/>
      <c r="T61" s="1269"/>
      <c r="U61" s="1269"/>
    </row>
    <row r="62" spans="2:21">
      <c r="M62" s="1277"/>
      <c r="N62" s="1276"/>
      <c r="O62" s="1276"/>
      <c r="P62" s="1276"/>
      <c r="T62" s="1269"/>
      <c r="U62" s="1269"/>
    </row>
    <row r="63" spans="2:21">
      <c r="M63" s="1276"/>
      <c r="N63" s="1276"/>
      <c r="O63" s="1276"/>
      <c r="P63" s="1276"/>
      <c r="T63" s="1269"/>
      <c r="U63" s="1269"/>
    </row>
    <row r="64" spans="2:21">
      <c r="M64" s="1277"/>
      <c r="N64" s="1269"/>
      <c r="O64" s="1269"/>
      <c r="P64" s="1269"/>
      <c r="T64" s="1269"/>
      <c r="U64" s="1269"/>
    </row>
    <row r="65" spans="13:21">
      <c r="M65" s="1269"/>
      <c r="N65" s="1269"/>
      <c r="O65" s="1269"/>
      <c r="P65" s="1269"/>
      <c r="T65" s="1269"/>
      <c r="U65" s="1269"/>
    </row>
    <row r="66" spans="13:21">
      <c r="M66" s="1269"/>
      <c r="N66" s="1269"/>
      <c r="O66" s="1269"/>
      <c r="P66" s="1269"/>
      <c r="T66" s="1269"/>
      <c r="U66" s="1269"/>
    </row>
    <row r="67" spans="13:21">
      <c r="M67" s="1269"/>
      <c r="N67" s="1269"/>
      <c r="O67" s="1269"/>
      <c r="P67" s="1269"/>
      <c r="T67" s="1269"/>
      <c r="U67" s="1269"/>
    </row>
    <row r="68" spans="13:21">
      <c r="M68" s="1269"/>
      <c r="N68" s="1269"/>
      <c r="O68" s="1269"/>
      <c r="P68" s="1269"/>
    </row>
    <row r="69" spans="13:21">
      <c r="M69" s="1278"/>
      <c r="N69" s="1269"/>
      <c r="O69" s="1269"/>
      <c r="P69" s="1269"/>
    </row>
    <row r="70" spans="13:21">
      <c r="M70" s="1279"/>
    </row>
    <row r="71" spans="13:21">
      <c r="M71" s="1279"/>
    </row>
    <row r="72" spans="13:21">
      <c r="M72" s="1279"/>
    </row>
    <row r="73" spans="13:21">
      <c r="M73" s="1279"/>
    </row>
    <row r="74" spans="13:21">
      <c r="M74" s="1280"/>
    </row>
  </sheetData>
  <mergeCells count="14">
    <mergeCell ref="O4:P4"/>
    <mergeCell ref="Q4:T4"/>
    <mergeCell ref="U4:V4"/>
    <mergeCell ref="B35:C35"/>
    <mergeCell ref="B36:D36"/>
    <mergeCell ref="E36:K36"/>
    <mergeCell ref="M36:N36"/>
    <mergeCell ref="P36:U36"/>
    <mergeCell ref="B4:C4"/>
    <mergeCell ref="D4:E4"/>
    <mergeCell ref="F4:G4"/>
    <mergeCell ref="H4:I4"/>
    <mergeCell ref="J4:K4"/>
    <mergeCell ref="M4:N4"/>
  </mergeCells>
  <phoneticPr fontId="2" type="noConversion"/>
  <printOptions horizontalCentered="1"/>
  <pageMargins left="0.78740157480314965" right="0.78740157480314965" top="1.1811023622047245" bottom="0.78740157480314965" header="0" footer="0"/>
  <pageSetup paperSize="9" scale="80" firstPageNumber="24" orientation="portrait" useFirstPageNumber="1" r:id="rId1"/>
  <headerFooter differentOddEven="1" scaleWithDoc="0"/>
  <colBreaks count="1" manualBreakCount="1">
    <brk id="11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A37"/>
  <sheetViews>
    <sheetView view="pageBreakPreview" zoomScale="80" zoomScaleNormal="100" zoomScaleSheetLayoutView="80" workbookViewId="0"/>
  </sheetViews>
  <sheetFormatPr defaultColWidth="10" defaultRowHeight="13.5"/>
  <cols>
    <col min="1" max="1" width="12.5" style="332" customWidth="1"/>
    <col min="2" max="7" width="11.5" style="332" customWidth="1"/>
    <col min="8" max="8" width="12.125" style="332" customWidth="1"/>
    <col min="9" max="9" width="9.375" style="332" customWidth="1"/>
    <col min="10" max="11" width="10.25" style="332" customWidth="1"/>
    <col min="12" max="12" width="8.25" style="332" customWidth="1"/>
    <col min="13" max="13" width="9.375" style="332" customWidth="1"/>
    <col min="14" max="14" width="10.25" style="332" customWidth="1"/>
    <col min="15" max="16" width="8.25" style="332" customWidth="1"/>
    <col min="17" max="17" width="7.625" style="332" customWidth="1"/>
    <col min="18" max="18" width="11.625" style="332" customWidth="1"/>
    <col min="19" max="19" width="11.25" style="332" customWidth="1"/>
    <col min="20" max="25" width="11" style="332" customWidth="1"/>
    <col min="26" max="26" width="12.125" style="332" customWidth="1"/>
    <col min="27" max="33" width="12.75" style="332" customWidth="1"/>
    <col min="34" max="34" width="11.125" style="332" customWidth="1"/>
    <col min="35" max="40" width="11.75" style="332" customWidth="1"/>
    <col min="41" max="41" width="11.875" style="332" customWidth="1"/>
    <col min="42" max="44" width="11.625" style="332" customWidth="1"/>
    <col min="45" max="45" width="12.125" style="332" customWidth="1"/>
    <col min="46" max="47" width="11.625" style="332" customWidth="1"/>
    <col min="48" max="48" width="11.625" style="1353" customWidth="1"/>
    <col min="49" max="49" width="11.75" style="332" customWidth="1"/>
    <col min="50" max="50" width="11.875" style="332" customWidth="1"/>
    <col min="51" max="51" width="12" style="332" bestFit="1" customWidth="1"/>
    <col min="52" max="52" width="10.25" style="332" bestFit="1" customWidth="1"/>
    <col min="53" max="16384" width="10" style="332"/>
  </cols>
  <sheetData>
    <row r="1" spans="1:53" s="266" customFormat="1" ht="20.25" customHeight="1">
      <c r="A1" s="569" t="s">
        <v>863</v>
      </c>
      <c r="B1" s="1057"/>
      <c r="C1" s="264"/>
      <c r="D1" s="264"/>
      <c r="E1" s="264"/>
      <c r="F1" s="264"/>
      <c r="G1" s="264"/>
      <c r="H1" s="264"/>
      <c r="I1" s="1281"/>
      <c r="J1" s="1281"/>
      <c r="K1" s="264"/>
      <c r="L1" s="264"/>
      <c r="M1" s="264"/>
      <c r="N1" s="264"/>
      <c r="O1" s="264"/>
      <c r="P1" s="264"/>
      <c r="Q1" s="264"/>
      <c r="R1" s="264"/>
      <c r="S1" s="569" t="s">
        <v>864</v>
      </c>
      <c r="T1" s="943"/>
      <c r="U1" s="264"/>
      <c r="V1" s="264"/>
      <c r="W1" s="264"/>
      <c r="X1" s="265"/>
      <c r="Y1" s="265"/>
      <c r="Z1" s="265"/>
      <c r="AA1" s="264"/>
      <c r="AB1" s="264"/>
      <c r="AC1" s="264"/>
      <c r="AD1" s="264"/>
      <c r="AE1" s="264"/>
      <c r="AF1" s="264"/>
      <c r="AG1" s="264"/>
      <c r="AH1" s="569" t="s">
        <v>865</v>
      </c>
      <c r="AI1" s="570"/>
      <c r="AJ1" s="264"/>
      <c r="AK1" s="1282"/>
      <c r="AL1" s="264"/>
      <c r="AM1" s="264"/>
      <c r="AN1" s="264"/>
      <c r="AO1" s="264"/>
      <c r="AP1" s="1281"/>
      <c r="AQ1" s="264"/>
      <c r="AR1" s="264"/>
      <c r="AS1" s="653"/>
      <c r="AT1" s="653"/>
      <c r="AU1" s="653"/>
      <c r="AV1" s="1283"/>
      <c r="AW1" s="264"/>
      <c r="AX1" s="1284"/>
    </row>
    <row r="2" spans="1:53" s="269" customFormat="1" ht="17.25">
      <c r="A2" s="267" t="s">
        <v>866</v>
      </c>
      <c r="B2" s="267"/>
      <c r="C2" s="267"/>
      <c r="D2" s="267"/>
      <c r="E2" s="267"/>
      <c r="F2" s="267"/>
      <c r="G2" s="267"/>
      <c r="H2" s="267"/>
      <c r="I2" s="1281"/>
      <c r="J2" s="267"/>
      <c r="K2" s="267"/>
      <c r="L2" s="267"/>
      <c r="M2" s="267"/>
      <c r="N2" s="267"/>
      <c r="O2" s="267"/>
      <c r="P2" s="267"/>
      <c r="Q2" s="267"/>
      <c r="R2" s="267"/>
      <c r="S2" s="267" t="s">
        <v>867</v>
      </c>
      <c r="T2" s="267"/>
      <c r="U2" s="267"/>
      <c r="V2" s="267"/>
      <c r="W2" s="267"/>
      <c r="X2" s="265"/>
      <c r="Y2" s="265"/>
      <c r="Z2" s="265"/>
      <c r="AA2" s="267"/>
      <c r="AB2" s="267"/>
      <c r="AC2" s="267"/>
      <c r="AD2" s="267"/>
      <c r="AE2" s="267"/>
      <c r="AF2" s="267"/>
      <c r="AG2" s="267"/>
      <c r="AH2" s="267" t="s">
        <v>868</v>
      </c>
      <c r="AI2" s="267"/>
      <c r="AJ2" s="265"/>
      <c r="AK2" s="267"/>
      <c r="AL2" s="267"/>
      <c r="AM2" s="267"/>
      <c r="AN2" s="267"/>
      <c r="AO2" s="1285"/>
      <c r="AP2" s="267"/>
      <c r="AQ2" s="267"/>
      <c r="AR2" s="267"/>
      <c r="AS2" s="653"/>
      <c r="AT2" s="653"/>
      <c r="AU2" s="653"/>
      <c r="AV2" s="1286"/>
      <c r="AW2" s="267"/>
      <c r="AX2" s="1284"/>
    </row>
    <row r="3" spans="1:53" s="266" customFormat="1" ht="15" customHeight="1">
      <c r="A3" s="264"/>
      <c r="B3" s="1287"/>
      <c r="C3" s="1288"/>
      <c r="D3" s="265"/>
      <c r="E3" s="265"/>
      <c r="F3" s="265"/>
      <c r="G3" s="265"/>
      <c r="H3" s="1288"/>
      <c r="I3" s="265"/>
      <c r="J3" s="265"/>
      <c r="K3" s="265"/>
      <c r="L3" s="265"/>
      <c r="M3" s="1289"/>
      <c r="N3" s="265"/>
      <c r="O3" s="265"/>
      <c r="P3" s="265"/>
      <c r="Q3" s="265"/>
      <c r="R3" s="1150" t="s">
        <v>869</v>
      </c>
      <c r="S3" s="265"/>
      <c r="T3" s="265"/>
      <c r="U3" s="264"/>
      <c r="V3" s="265"/>
      <c r="W3" s="265"/>
      <c r="X3" s="264"/>
      <c r="Y3" s="273"/>
      <c r="Z3" s="265"/>
      <c r="AA3" s="264"/>
      <c r="AB3" s="264"/>
      <c r="AC3" s="273"/>
      <c r="AD3" s="264"/>
      <c r="AE3" s="264"/>
      <c r="AF3" s="264"/>
      <c r="AG3" s="1150" t="s">
        <v>869</v>
      </c>
      <c r="AH3" s="1290"/>
      <c r="AI3" s="264"/>
      <c r="AJ3" s="264"/>
      <c r="AK3" s="264"/>
      <c r="AL3" s="264"/>
      <c r="AM3" s="264"/>
      <c r="AN3" s="264"/>
      <c r="AO3" s="264"/>
      <c r="AP3" s="264"/>
      <c r="AQ3" s="273"/>
      <c r="AR3" s="273"/>
      <c r="AS3" s="264"/>
      <c r="AT3" s="264"/>
      <c r="AU3" s="264"/>
      <c r="AV3" s="1283"/>
      <c r="AW3" s="1150" t="s">
        <v>869</v>
      </c>
      <c r="AX3" s="1284"/>
    </row>
    <row r="4" spans="1:53" s="1054" customFormat="1" ht="23.1" customHeight="1">
      <c r="A4" s="3004" t="s">
        <v>56</v>
      </c>
      <c r="B4" s="3006" t="s">
        <v>870</v>
      </c>
      <c r="C4" s="3007"/>
      <c r="D4" s="3007"/>
      <c r="E4" s="3007"/>
      <c r="F4" s="3007"/>
      <c r="G4" s="3007"/>
      <c r="H4" s="3008"/>
      <c r="I4" s="3006" t="s">
        <v>456</v>
      </c>
      <c r="J4" s="3007"/>
      <c r="K4" s="3007"/>
      <c r="L4" s="3007"/>
      <c r="M4" s="3007"/>
      <c r="N4" s="3007"/>
      <c r="O4" s="3007"/>
      <c r="P4" s="3007"/>
      <c r="Q4" s="3007"/>
      <c r="R4" s="3008"/>
      <c r="S4" s="3004" t="s">
        <v>56</v>
      </c>
      <c r="T4" s="3006" t="s">
        <v>871</v>
      </c>
      <c r="U4" s="3007"/>
      <c r="V4" s="3007"/>
      <c r="W4" s="3007"/>
      <c r="X4" s="3007"/>
      <c r="Y4" s="3007"/>
      <c r="Z4" s="3008"/>
      <c r="AA4" s="3006" t="s">
        <v>872</v>
      </c>
      <c r="AB4" s="3007"/>
      <c r="AC4" s="3007"/>
      <c r="AD4" s="3007"/>
      <c r="AE4" s="3007"/>
      <c r="AF4" s="3007"/>
      <c r="AG4" s="3008"/>
      <c r="AH4" s="3004" t="s">
        <v>56</v>
      </c>
      <c r="AI4" s="3006" t="s">
        <v>873</v>
      </c>
      <c r="AJ4" s="3007"/>
      <c r="AK4" s="3007"/>
      <c r="AL4" s="3007"/>
      <c r="AM4" s="3007"/>
      <c r="AN4" s="3007"/>
      <c r="AO4" s="3008"/>
      <c r="AP4" s="3006" t="s">
        <v>874</v>
      </c>
      <c r="AQ4" s="3007"/>
      <c r="AR4" s="3007"/>
      <c r="AS4" s="3008"/>
      <c r="AT4" s="3009" t="s">
        <v>464</v>
      </c>
      <c r="AU4" s="3010"/>
      <c r="AV4" s="3011"/>
      <c r="AW4" s="1291" t="s">
        <v>875</v>
      </c>
      <c r="AX4" s="1292"/>
      <c r="AY4" s="1293"/>
      <c r="AZ4" s="1293"/>
      <c r="BA4" s="1293"/>
    </row>
    <row r="5" spans="1:53" s="1300" customFormat="1" ht="23.1" customHeight="1">
      <c r="A5" s="3005"/>
      <c r="B5" s="1294" t="s">
        <v>876</v>
      </c>
      <c r="C5" s="1046" t="s">
        <v>109</v>
      </c>
      <c r="D5" s="1046" t="s">
        <v>108</v>
      </c>
      <c r="E5" s="1046" t="s">
        <v>101</v>
      </c>
      <c r="F5" s="1046" t="s">
        <v>466</v>
      </c>
      <c r="G5" s="1046" t="s">
        <v>467</v>
      </c>
      <c r="H5" s="1048" t="s">
        <v>160</v>
      </c>
      <c r="I5" s="1294" t="s">
        <v>876</v>
      </c>
      <c r="J5" s="1295" t="s">
        <v>109</v>
      </c>
      <c r="K5" s="1296" t="s">
        <v>108</v>
      </c>
      <c r="L5" s="1046" t="s">
        <v>101</v>
      </c>
      <c r="M5" s="1046" t="s">
        <v>471</v>
      </c>
      <c r="N5" s="1046" t="s">
        <v>466</v>
      </c>
      <c r="O5" s="1046" t="s">
        <v>469</v>
      </c>
      <c r="P5" s="1046" t="s">
        <v>467</v>
      </c>
      <c r="Q5" s="1296" t="s">
        <v>470</v>
      </c>
      <c r="R5" s="1048" t="s">
        <v>160</v>
      </c>
      <c r="S5" s="3005"/>
      <c r="T5" s="1294" t="s">
        <v>876</v>
      </c>
      <c r="U5" s="1046" t="s">
        <v>108</v>
      </c>
      <c r="V5" s="1296" t="s">
        <v>101</v>
      </c>
      <c r="W5" s="1046" t="s">
        <v>471</v>
      </c>
      <c r="X5" s="1046" t="s">
        <v>466</v>
      </c>
      <c r="Y5" s="1046" t="s">
        <v>467</v>
      </c>
      <c r="Z5" s="1048" t="s">
        <v>160</v>
      </c>
      <c r="AA5" s="1294" t="s">
        <v>876</v>
      </c>
      <c r="AB5" s="1046" t="s">
        <v>99</v>
      </c>
      <c r="AC5" s="1046" t="s">
        <v>101</v>
      </c>
      <c r="AD5" s="1046" t="s">
        <v>466</v>
      </c>
      <c r="AE5" s="1046" t="s">
        <v>877</v>
      </c>
      <c r="AF5" s="1046" t="s">
        <v>467</v>
      </c>
      <c r="AG5" s="1048" t="s">
        <v>160</v>
      </c>
      <c r="AH5" s="3005"/>
      <c r="AI5" s="1294" t="s">
        <v>876</v>
      </c>
      <c r="AJ5" s="1046" t="s">
        <v>109</v>
      </c>
      <c r="AK5" s="1046" t="s">
        <v>108</v>
      </c>
      <c r="AL5" s="1046" t="s">
        <v>101</v>
      </c>
      <c r="AM5" s="1046" t="s">
        <v>466</v>
      </c>
      <c r="AN5" s="1046" t="s">
        <v>467</v>
      </c>
      <c r="AO5" s="1048" t="s">
        <v>160</v>
      </c>
      <c r="AP5" s="1297" t="s">
        <v>111</v>
      </c>
      <c r="AQ5" s="1046" t="s">
        <v>12</v>
      </c>
      <c r="AR5" s="1046" t="s">
        <v>467</v>
      </c>
      <c r="AS5" s="1296" t="s">
        <v>160</v>
      </c>
      <c r="AT5" s="1294" t="s">
        <v>161</v>
      </c>
      <c r="AU5" s="1298" t="s">
        <v>474</v>
      </c>
      <c r="AV5" s="1048" t="s">
        <v>467</v>
      </c>
      <c r="AW5" s="1299" t="s">
        <v>160</v>
      </c>
      <c r="AX5" s="1293"/>
      <c r="AY5" s="1293"/>
      <c r="AZ5" s="1293"/>
      <c r="BA5" s="1293"/>
    </row>
    <row r="6" spans="1:53" s="1309" customFormat="1" ht="24.95" customHeight="1">
      <c r="A6" s="1301">
        <v>2012</v>
      </c>
      <c r="B6" s="1302">
        <v>55.41</v>
      </c>
      <c r="C6" s="1303">
        <v>2628.9520000000002</v>
      </c>
      <c r="D6" s="1303">
        <v>55948.31</v>
      </c>
      <c r="E6" s="1303">
        <v>181.38</v>
      </c>
      <c r="F6" s="1303">
        <v>4557.7690000000002</v>
      </c>
      <c r="G6" s="1304">
        <v>43.069000000000003</v>
      </c>
      <c r="H6" s="1305">
        <v>63414.889000000003</v>
      </c>
      <c r="I6" s="1302">
        <v>12.141999999999999</v>
      </c>
      <c r="J6" s="1303">
        <v>3038.578</v>
      </c>
      <c r="K6" s="1303">
        <v>31140.932000000001</v>
      </c>
      <c r="L6" s="1303">
        <v>901.42700000000002</v>
      </c>
      <c r="M6" s="1303">
        <v>3452.866</v>
      </c>
      <c r="N6" s="1303">
        <v>13342.591</v>
      </c>
      <c r="O6" s="1303">
        <v>474.15899999999999</v>
      </c>
      <c r="P6" s="1304">
        <v>14.301</v>
      </c>
      <c r="Q6" s="1306" t="s">
        <v>169</v>
      </c>
      <c r="R6" s="1305">
        <v>52376.995000000003</v>
      </c>
      <c r="S6" s="1307">
        <v>2011</v>
      </c>
      <c r="T6" s="1302">
        <v>4.399</v>
      </c>
      <c r="U6" s="1303">
        <v>32737.005000000001</v>
      </c>
      <c r="V6" s="1303">
        <v>3604.5889999999999</v>
      </c>
      <c r="W6" s="1303" t="s">
        <v>169</v>
      </c>
      <c r="X6" s="1303">
        <v>19736.949000000001</v>
      </c>
      <c r="Y6" s="1304">
        <v>7.6660000000000004</v>
      </c>
      <c r="Z6" s="1305">
        <v>56090.607000000004</v>
      </c>
      <c r="AA6" s="1302">
        <v>8.5999999999999993E-2</v>
      </c>
      <c r="AB6" s="1306">
        <v>33611.699000000001</v>
      </c>
      <c r="AC6" s="1303">
        <v>2668.3560000000002</v>
      </c>
      <c r="AD6" s="1303">
        <v>27015.444</v>
      </c>
      <c r="AE6" s="1303">
        <v>0</v>
      </c>
      <c r="AF6" s="1304">
        <v>85.072999999999993</v>
      </c>
      <c r="AG6" s="1305">
        <v>63380.659</v>
      </c>
      <c r="AH6" s="1307">
        <v>2011</v>
      </c>
      <c r="AI6" s="1302">
        <v>28.478000000000002</v>
      </c>
      <c r="AJ6" s="1303">
        <v>3100.232</v>
      </c>
      <c r="AK6" s="1303">
        <v>37124.012000000002</v>
      </c>
      <c r="AL6" s="1303">
        <v>6368.17</v>
      </c>
      <c r="AM6" s="1303">
        <v>10977.781999999999</v>
      </c>
      <c r="AN6" s="1304">
        <v>42.344000000000001</v>
      </c>
      <c r="AO6" s="1305">
        <v>57641.016000000003</v>
      </c>
      <c r="AP6" s="1302">
        <v>5029.1279999999997</v>
      </c>
      <c r="AQ6" s="1303">
        <v>150327.29300000001</v>
      </c>
      <c r="AR6" s="1304">
        <v>5.3970000000000002</v>
      </c>
      <c r="AS6" s="1308">
        <v>155361.818</v>
      </c>
      <c r="AT6" s="1302" t="s">
        <v>169</v>
      </c>
      <c r="AU6" s="1303">
        <v>233.172</v>
      </c>
      <c r="AV6" s="1305">
        <v>0</v>
      </c>
      <c r="AW6" s="1305">
        <v>61063.211000000003</v>
      </c>
      <c r="AX6" s="1292"/>
    </row>
    <row r="7" spans="1:53" s="1309" customFormat="1" ht="24.95" customHeight="1">
      <c r="A7" s="1301">
        <v>2013</v>
      </c>
      <c r="B7" s="1302">
        <v>57.085000000000001</v>
      </c>
      <c r="C7" s="1303">
        <v>2386.636</v>
      </c>
      <c r="D7" s="1303">
        <v>55719.498</v>
      </c>
      <c r="E7" s="1303">
        <v>0</v>
      </c>
      <c r="F7" s="1303">
        <v>4208.7669999999998</v>
      </c>
      <c r="G7" s="1303">
        <v>73.751999999999995</v>
      </c>
      <c r="H7" s="1305">
        <v>62445.737999999998</v>
      </c>
      <c r="I7" s="1302">
        <v>18.853999999999999</v>
      </c>
      <c r="J7" s="1303">
        <v>2923.1550000000002</v>
      </c>
      <c r="K7" s="1303">
        <v>33270.624000000003</v>
      </c>
      <c r="L7" s="1303">
        <v>951.12800000000004</v>
      </c>
      <c r="M7" s="1303">
        <v>3525.8890000000001</v>
      </c>
      <c r="N7" s="1303">
        <v>17272.375</v>
      </c>
      <c r="O7" s="1303">
        <v>485.79500000000002</v>
      </c>
      <c r="P7" s="1303">
        <v>16.559000000000001</v>
      </c>
      <c r="Q7" s="1306" t="s">
        <v>169</v>
      </c>
      <c r="R7" s="1305">
        <v>58464.379000000001</v>
      </c>
      <c r="S7" s="1307">
        <v>2012</v>
      </c>
      <c r="T7" s="1302">
        <v>4.1749999999999998</v>
      </c>
      <c r="U7" s="1303">
        <v>33883.991999999998</v>
      </c>
      <c r="V7" s="1303">
        <v>3677.0569999999998</v>
      </c>
      <c r="W7" s="1303" t="s">
        <v>169</v>
      </c>
      <c r="X7" s="1303">
        <v>20479.723000000002</v>
      </c>
      <c r="Y7" s="1303">
        <v>26.893000000000001</v>
      </c>
      <c r="Z7" s="1305">
        <v>58071.839999999997</v>
      </c>
      <c r="AA7" s="1302">
        <v>4.3999999999999997E-2</v>
      </c>
      <c r="AB7" s="1306">
        <v>33274.832000000002</v>
      </c>
      <c r="AC7" s="1303">
        <v>2488.9229999999998</v>
      </c>
      <c r="AD7" s="1303">
        <v>32230.273000000001</v>
      </c>
      <c r="AE7" s="1303">
        <v>0</v>
      </c>
      <c r="AF7" s="1303">
        <v>112.565</v>
      </c>
      <c r="AG7" s="1305">
        <v>68106.638000000006</v>
      </c>
      <c r="AH7" s="1307">
        <v>2012</v>
      </c>
      <c r="AI7" s="1302">
        <v>27.460999999999999</v>
      </c>
      <c r="AJ7" s="1303">
        <v>2744.6979999999999</v>
      </c>
      <c r="AK7" s="1303">
        <v>36915.398999999998</v>
      </c>
      <c r="AL7" s="1303">
        <v>6835.808</v>
      </c>
      <c r="AM7" s="1303">
        <v>10369.628000000001</v>
      </c>
      <c r="AN7" s="1303">
        <v>154.04300000000001</v>
      </c>
      <c r="AO7" s="1305">
        <v>57047.038</v>
      </c>
      <c r="AP7" s="1302">
        <v>5567.8980000000001</v>
      </c>
      <c r="AQ7" s="1303">
        <v>138783.90100000001</v>
      </c>
      <c r="AR7" s="1303">
        <v>21.923999999999999</v>
      </c>
      <c r="AS7" s="1308">
        <v>144373.723</v>
      </c>
      <c r="AT7" s="1302" t="s">
        <v>169</v>
      </c>
      <c r="AU7" s="1303">
        <v>247.23099999999999</v>
      </c>
      <c r="AV7" s="1305">
        <v>0</v>
      </c>
      <c r="AW7" s="1305">
        <v>68391.183000000005</v>
      </c>
      <c r="AX7" s="1292"/>
    </row>
    <row r="8" spans="1:53" s="1309" customFormat="1" ht="24.95" customHeight="1">
      <c r="A8" s="1301">
        <v>2014</v>
      </c>
      <c r="B8" s="1302">
        <v>66.341999999999999</v>
      </c>
      <c r="C8" s="1303">
        <v>2528.75</v>
      </c>
      <c r="D8" s="1303">
        <v>62103.972000000002</v>
      </c>
      <c r="E8" s="1303">
        <v>0</v>
      </c>
      <c r="F8" s="1303">
        <v>2649.6260000000002</v>
      </c>
      <c r="G8" s="1303">
        <v>86.153000000000006</v>
      </c>
      <c r="H8" s="1305">
        <v>67434.842999999993</v>
      </c>
      <c r="I8" s="1302">
        <v>17.678999999999998</v>
      </c>
      <c r="J8" s="1303">
        <v>2787.7240000000002</v>
      </c>
      <c r="K8" s="1303">
        <v>33380.192999999999</v>
      </c>
      <c r="L8" s="1303">
        <v>823.94399999999996</v>
      </c>
      <c r="M8" s="1303">
        <v>568.12300000000005</v>
      </c>
      <c r="N8" s="1303">
        <v>14615.418</v>
      </c>
      <c r="O8" s="1303">
        <v>414.10300000000001</v>
      </c>
      <c r="P8" s="1303">
        <v>15.891999999999999</v>
      </c>
      <c r="Q8" s="1306" t="s">
        <v>169</v>
      </c>
      <c r="R8" s="1305">
        <v>52623.076999999997</v>
      </c>
      <c r="S8" s="1307">
        <v>2013</v>
      </c>
      <c r="T8" s="1302">
        <v>4.359</v>
      </c>
      <c r="U8" s="1303">
        <v>32715.522000000001</v>
      </c>
      <c r="V8" s="1303">
        <v>1943.2909999999999</v>
      </c>
      <c r="W8" s="1303" t="s">
        <v>169</v>
      </c>
      <c r="X8" s="1303">
        <v>15558.026</v>
      </c>
      <c r="Y8" s="1303">
        <v>60.908999999999999</v>
      </c>
      <c r="Z8" s="1305">
        <v>50282.106</v>
      </c>
      <c r="AA8" s="1302">
        <v>2.5999999999999999E-2</v>
      </c>
      <c r="AB8" s="1306">
        <v>31469.154999999999</v>
      </c>
      <c r="AC8" s="1303">
        <v>1378.259</v>
      </c>
      <c r="AD8" s="1303">
        <v>26019.1</v>
      </c>
      <c r="AE8" s="1303">
        <v>0</v>
      </c>
      <c r="AF8" s="1303">
        <v>102.717</v>
      </c>
      <c r="AG8" s="1305">
        <v>58969.256999999998</v>
      </c>
      <c r="AH8" s="1307">
        <v>2013</v>
      </c>
      <c r="AI8" s="1302">
        <v>25.574999999999999</v>
      </c>
      <c r="AJ8" s="1303">
        <v>3189.585</v>
      </c>
      <c r="AK8" s="1303">
        <v>35590.49</v>
      </c>
      <c r="AL8" s="1303">
        <v>2692.9650000000001</v>
      </c>
      <c r="AM8" s="1303">
        <v>9290.1919999999991</v>
      </c>
      <c r="AN8" s="1303">
        <v>282.21499999999997</v>
      </c>
      <c r="AO8" s="1305">
        <v>51071.021999999997</v>
      </c>
      <c r="AP8" s="1302">
        <v>5858.5290000000005</v>
      </c>
      <c r="AQ8" s="1303">
        <v>156406.14300000001</v>
      </c>
      <c r="AR8" s="1303">
        <v>22.414000000000001</v>
      </c>
      <c r="AS8" s="1308">
        <v>162287.08600000001</v>
      </c>
      <c r="AT8" s="1302" t="s">
        <v>169</v>
      </c>
      <c r="AU8" s="1303">
        <v>245.53100000000001</v>
      </c>
      <c r="AV8" s="1305">
        <v>0</v>
      </c>
      <c r="AW8" s="1305">
        <v>79056.445999999996</v>
      </c>
      <c r="AX8" s="1292"/>
    </row>
    <row r="9" spans="1:53" s="1309" customFormat="1" ht="24.95" customHeight="1">
      <c r="A9" s="1301">
        <v>2015</v>
      </c>
      <c r="B9" s="1302">
        <v>72.599999999999994</v>
      </c>
      <c r="C9" s="1303">
        <v>2378.4679999999998</v>
      </c>
      <c r="D9" s="1303">
        <v>66531.301999999996</v>
      </c>
      <c r="E9" s="1303">
        <v>0</v>
      </c>
      <c r="F9" s="1303">
        <v>1897.6410000000001</v>
      </c>
      <c r="G9" s="1303">
        <v>108.989</v>
      </c>
      <c r="H9" s="1305">
        <v>70989</v>
      </c>
      <c r="I9" s="1302">
        <v>19.416</v>
      </c>
      <c r="J9" s="1303">
        <v>2527.27</v>
      </c>
      <c r="K9" s="1303">
        <v>32259.079000000002</v>
      </c>
      <c r="L9" s="1303">
        <v>796.59299999999996</v>
      </c>
      <c r="M9" s="1303">
        <v>222.47200000000001</v>
      </c>
      <c r="N9" s="1303">
        <v>9839.0509999999995</v>
      </c>
      <c r="O9" s="1303">
        <v>401.20299999999997</v>
      </c>
      <c r="P9" s="1303">
        <v>24.335000000000001</v>
      </c>
      <c r="Q9" s="1306" t="s">
        <v>169</v>
      </c>
      <c r="R9" s="1305">
        <v>46089.419000000002</v>
      </c>
      <c r="S9" s="1307">
        <v>2014</v>
      </c>
      <c r="T9" s="1302">
        <v>4.4390000000000001</v>
      </c>
      <c r="U9" s="1303">
        <v>32462.137999999999</v>
      </c>
      <c r="V9" s="1303">
        <v>3578.1619999999998</v>
      </c>
      <c r="W9" s="1303" t="s">
        <v>169</v>
      </c>
      <c r="X9" s="1303">
        <v>11923.366</v>
      </c>
      <c r="Y9" s="1304">
        <v>121.565</v>
      </c>
      <c r="Z9" s="1305">
        <v>48089.671000000002</v>
      </c>
      <c r="AA9" s="1302">
        <v>4.9000000000000002E-2</v>
      </c>
      <c r="AB9" s="1306">
        <v>31911.609</v>
      </c>
      <c r="AC9" s="1303">
        <v>1333.203</v>
      </c>
      <c r="AD9" s="1303">
        <v>15389.791999999999</v>
      </c>
      <c r="AE9" s="1303">
        <v>0</v>
      </c>
      <c r="AF9" s="1303">
        <v>93.165999999999997</v>
      </c>
      <c r="AG9" s="1305">
        <v>48727.819000000003</v>
      </c>
      <c r="AH9" s="1307">
        <v>2014</v>
      </c>
      <c r="AI9" s="1302">
        <v>32.335000000000001</v>
      </c>
      <c r="AJ9" s="1303">
        <v>2532.5300000000002</v>
      </c>
      <c r="AK9" s="1303">
        <v>36731.296000000002</v>
      </c>
      <c r="AL9" s="1303">
        <v>3114.047</v>
      </c>
      <c r="AM9" s="1303">
        <v>6873.018</v>
      </c>
      <c r="AN9" s="1303">
        <v>254.619</v>
      </c>
      <c r="AO9" s="1305">
        <v>49537.845000000001</v>
      </c>
      <c r="AP9" s="1302">
        <v>4295.4430000000002</v>
      </c>
      <c r="AQ9" s="1303">
        <v>164762.416</v>
      </c>
      <c r="AR9" s="1303">
        <v>21.76</v>
      </c>
      <c r="AS9" s="1308">
        <v>169079.61900000001</v>
      </c>
      <c r="AT9" s="1302" t="s">
        <v>169</v>
      </c>
      <c r="AU9" s="1303">
        <v>245.39599999999999</v>
      </c>
      <c r="AV9" s="1305">
        <v>0</v>
      </c>
      <c r="AW9" s="1305">
        <v>95332.01</v>
      </c>
      <c r="AX9" s="1292"/>
    </row>
    <row r="10" spans="1:53" s="1309" customFormat="1" ht="24.95" customHeight="1">
      <c r="A10" s="1301">
        <v>2016</v>
      </c>
      <c r="B10" s="1302">
        <v>74.054000000000002</v>
      </c>
      <c r="C10" s="1303">
        <v>2102.002</v>
      </c>
      <c r="D10" s="1303">
        <v>67215.070999999996</v>
      </c>
      <c r="E10" s="1303" t="s">
        <v>169</v>
      </c>
      <c r="F10" s="1303">
        <v>2188.9360000000001</v>
      </c>
      <c r="G10" s="1304">
        <v>116.35</v>
      </c>
      <c r="H10" s="1305">
        <v>71696.413</v>
      </c>
      <c r="I10" s="1302">
        <v>20.439</v>
      </c>
      <c r="J10" s="1303">
        <v>2733.8249999999998</v>
      </c>
      <c r="K10" s="1303">
        <v>31415.306</v>
      </c>
      <c r="L10" s="1303">
        <v>790.37300000000005</v>
      </c>
      <c r="M10" s="1303">
        <v>368.541</v>
      </c>
      <c r="N10" s="1303">
        <v>9428.0630000000001</v>
      </c>
      <c r="O10" s="1303">
        <v>323.666</v>
      </c>
      <c r="P10" s="1304">
        <v>72.16</v>
      </c>
      <c r="Q10" s="1306" t="s">
        <v>169</v>
      </c>
      <c r="R10" s="1305">
        <v>45152.374000000003</v>
      </c>
      <c r="S10" s="1307">
        <v>2015</v>
      </c>
      <c r="T10" s="1302">
        <v>3.601</v>
      </c>
      <c r="U10" s="1303">
        <v>32984.152999999998</v>
      </c>
      <c r="V10" s="1303">
        <v>5186.616</v>
      </c>
      <c r="W10" s="1303" t="s">
        <v>169</v>
      </c>
      <c r="X10" s="1303">
        <v>11778.402</v>
      </c>
      <c r="Y10" s="1304">
        <v>523.47799999999995</v>
      </c>
      <c r="Z10" s="1305">
        <v>50476.25</v>
      </c>
      <c r="AA10" s="1302">
        <v>2.1000000000000001E-2</v>
      </c>
      <c r="AB10" s="1306">
        <v>32791.167000000001</v>
      </c>
      <c r="AC10" s="1303">
        <v>1347.9680000000001</v>
      </c>
      <c r="AD10" s="1303">
        <v>15786.338</v>
      </c>
      <c r="AE10" s="1303" t="s">
        <v>169</v>
      </c>
      <c r="AF10" s="1303">
        <v>96.926000000000002</v>
      </c>
      <c r="AG10" s="1305">
        <v>50022.421000000002</v>
      </c>
      <c r="AH10" s="1307">
        <v>2015</v>
      </c>
      <c r="AI10" s="1302">
        <v>24.678000000000001</v>
      </c>
      <c r="AJ10" s="1303">
        <v>2924.8539999999998</v>
      </c>
      <c r="AK10" s="1303">
        <v>35745.790999999997</v>
      </c>
      <c r="AL10" s="1303">
        <v>5729.8119999999999</v>
      </c>
      <c r="AM10" s="1303">
        <v>7295.64</v>
      </c>
      <c r="AN10" s="1303">
        <v>269.09800000000001</v>
      </c>
      <c r="AO10" s="1305">
        <v>51989.874000000003</v>
      </c>
      <c r="AP10" s="1302">
        <v>4707.8909999999996</v>
      </c>
      <c r="AQ10" s="1303">
        <v>161995.10399999999</v>
      </c>
      <c r="AR10" s="1303">
        <v>19.355</v>
      </c>
      <c r="AS10" s="1308">
        <v>166722.35</v>
      </c>
      <c r="AT10" s="1302">
        <v>4.1349999999999998</v>
      </c>
      <c r="AU10" s="1303">
        <v>249.53</v>
      </c>
      <c r="AV10" s="1305">
        <v>0.69599999999999995</v>
      </c>
      <c r="AW10" s="1305">
        <v>104126.81200000001</v>
      </c>
      <c r="AX10" s="1292"/>
    </row>
    <row r="11" spans="1:53" s="1309" customFormat="1" ht="24.95" customHeight="1">
      <c r="A11" s="1301">
        <v>2017</v>
      </c>
      <c r="B11" s="1302">
        <v>74.572999999999993</v>
      </c>
      <c r="C11" s="1303">
        <v>792.03700000000003</v>
      </c>
      <c r="D11" s="1303">
        <v>66787.452999999994</v>
      </c>
      <c r="E11" s="1303" t="s">
        <v>169</v>
      </c>
      <c r="F11" s="1303">
        <v>2261.3420000000001</v>
      </c>
      <c r="G11" s="1304">
        <v>716.27099999999996</v>
      </c>
      <c r="H11" s="1305">
        <v>70631.676000000007</v>
      </c>
      <c r="I11" s="1302">
        <v>31.233000000000001</v>
      </c>
      <c r="J11" s="1303">
        <v>1094.624</v>
      </c>
      <c r="K11" s="1303">
        <v>40717.374000000003</v>
      </c>
      <c r="L11" s="1303">
        <v>804.32399999999996</v>
      </c>
      <c r="M11" s="1303">
        <v>220.18299999999999</v>
      </c>
      <c r="N11" s="1303">
        <v>9734.2450000000008</v>
      </c>
      <c r="O11" s="1303">
        <v>245.249</v>
      </c>
      <c r="P11" s="1304">
        <v>107.03700000000001</v>
      </c>
      <c r="Q11" s="1306" t="s">
        <v>169</v>
      </c>
      <c r="R11" s="1305">
        <v>52954.269</v>
      </c>
      <c r="S11" s="1307">
        <v>2016</v>
      </c>
      <c r="T11" s="1302">
        <v>3.4449999999999998</v>
      </c>
      <c r="U11" s="1303">
        <v>38748.675999999999</v>
      </c>
      <c r="V11" s="1303">
        <v>1081.5509999999999</v>
      </c>
      <c r="W11" s="1303" t="s">
        <v>169</v>
      </c>
      <c r="X11" s="1303">
        <v>6637.5990000000002</v>
      </c>
      <c r="Y11" s="1304">
        <v>1458.818</v>
      </c>
      <c r="Z11" s="1305">
        <v>47930.09</v>
      </c>
      <c r="AA11" s="1302">
        <v>3.08</v>
      </c>
      <c r="AB11" s="1306">
        <v>37857.171000000002</v>
      </c>
      <c r="AC11" s="1303">
        <v>1252.7149999999999</v>
      </c>
      <c r="AD11" s="1303">
        <v>10793.852000000001</v>
      </c>
      <c r="AE11" s="1303" t="s">
        <v>169</v>
      </c>
      <c r="AF11" s="1303">
        <v>92.084000000000003</v>
      </c>
      <c r="AG11" s="1305">
        <v>49998.900999999998</v>
      </c>
      <c r="AH11" s="1307">
        <v>2016</v>
      </c>
      <c r="AI11" s="1302">
        <v>23.472000000000001</v>
      </c>
      <c r="AJ11" s="1303">
        <v>2539.9499999999998</v>
      </c>
      <c r="AK11" s="1303">
        <v>38649.213000000003</v>
      </c>
      <c r="AL11" s="1303">
        <v>2086.1779999999999</v>
      </c>
      <c r="AM11" s="1303">
        <v>7529.52</v>
      </c>
      <c r="AN11" s="1303">
        <v>291.11200000000002</v>
      </c>
      <c r="AO11" s="1305">
        <v>51119.445</v>
      </c>
      <c r="AP11" s="1302">
        <v>5123.6689999999999</v>
      </c>
      <c r="AQ11" s="1303">
        <v>148426.72500000001</v>
      </c>
      <c r="AR11" s="1303">
        <v>27.341999999999999</v>
      </c>
      <c r="AS11" s="1308">
        <v>153577.736</v>
      </c>
      <c r="AT11" s="1302">
        <v>3.036</v>
      </c>
      <c r="AU11" s="1303">
        <v>268.09699999999998</v>
      </c>
      <c r="AV11" s="1305">
        <v>0.81699999999999995</v>
      </c>
      <c r="AW11" s="1305">
        <v>127046.039</v>
      </c>
      <c r="AX11" s="1292"/>
    </row>
    <row r="12" spans="1:53" s="1309" customFormat="1" ht="24.95" customHeight="1">
      <c r="A12" s="1301">
        <v>2018</v>
      </c>
      <c r="B12" s="1302">
        <v>62.978000000000002</v>
      </c>
      <c r="C12" s="1303">
        <v>484.02</v>
      </c>
      <c r="D12" s="1303">
        <v>64262.953999999998</v>
      </c>
      <c r="E12" s="1303" t="s">
        <v>169</v>
      </c>
      <c r="F12" s="1303">
        <v>2082.89</v>
      </c>
      <c r="G12" s="1303">
        <v>1071.08</v>
      </c>
      <c r="H12" s="1305">
        <v>67963.922000000006</v>
      </c>
      <c r="I12" s="1302">
        <v>30.242000000000001</v>
      </c>
      <c r="J12" s="1303" t="s">
        <v>169</v>
      </c>
      <c r="K12" s="1303">
        <v>36877.211000000003</v>
      </c>
      <c r="L12" s="1303">
        <v>820.596</v>
      </c>
      <c r="M12" s="1303" t="s">
        <v>169</v>
      </c>
      <c r="N12" s="1303">
        <v>9780.7119999999995</v>
      </c>
      <c r="O12" s="1303">
        <v>254.357</v>
      </c>
      <c r="P12" s="1308">
        <v>178.74100000000001</v>
      </c>
      <c r="Q12" s="1306">
        <v>0</v>
      </c>
      <c r="R12" s="1305">
        <v>47941.858999999997</v>
      </c>
      <c r="S12" s="1307">
        <v>2017</v>
      </c>
      <c r="T12" s="1302">
        <v>3.3780000000000001</v>
      </c>
      <c r="U12" s="1303">
        <v>38847.637000000002</v>
      </c>
      <c r="V12" s="1303">
        <v>1268.903</v>
      </c>
      <c r="W12" s="1303" t="s">
        <v>169</v>
      </c>
      <c r="X12" s="1303">
        <v>9923.4320000000007</v>
      </c>
      <c r="Y12" s="1303">
        <v>1859.6949999999999</v>
      </c>
      <c r="Z12" s="1305">
        <v>51903.044000000002</v>
      </c>
      <c r="AA12" s="1302">
        <v>11.026999999999999</v>
      </c>
      <c r="AB12" s="1306">
        <v>41118.974000000002</v>
      </c>
      <c r="AC12" s="1303">
        <v>1275.4939999999999</v>
      </c>
      <c r="AD12" s="1303">
        <v>15546.737999999999</v>
      </c>
      <c r="AE12" s="1303" t="s">
        <v>169</v>
      </c>
      <c r="AF12" s="1303">
        <v>222.447</v>
      </c>
      <c r="AG12" s="1305">
        <v>58174.68</v>
      </c>
      <c r="AH12" s="1307">
        <v>2017</v>
      </c>
      <c r="AI12" s="1302">
        <v>24.617000000000001</v>
      </c>
      <c r="AJ12" s="1303">
        <v>2193.02</v>
      </c>
      <c r="AK12" s="1303">
        <v>39033.794999999998</v>
      </c>
      <c r="AL12" s="1303">
        <v>2480.2539999999999</v>
      </c>
      <c r="AM12" s="1303">
        <v>9446.0709999999999</v>
      </c>
      <c r="AN12" s="1303">
        <v>300.95699999999999</v>
      </c>
      <c r="AO12" s="1305">
        <v>53478.714</v>
      </c>
      <c r="AP12" s="1302">
        <v>5052.9780000000001</v>
      </c>
      <c r="AQ12" s="1303">
        <v>133505.261</v>
      </c>
      <c r="AR12" s="1303">
        <v>29.998999999999999</v>
      </c>
      <c r="AS12" s="1308">
        <v>138588.23800000001</v>
      </c>
      <c r="AT12" s="1302">
        <v>2.0139999999999998</v>
      </c>
      <c r="AU12" s="1303">
        <v>274.09699999999998</v>
      </c>
      <c r="AV12" s="1305">
        <v>0.88400000000000001</v>
      </c>
      <c r="AW12" s="1305">
        <v>152319.05600000001</v>
      </c>
      <c r="AX12" s="1292"/>
    </row>
    <row r="13" spans="1:53" ht="24.95" customHeight="1">
      <c r="A13" s="1301">
        <v>2019</v>
      </c>
      <c r="B13" s="1302">
        <v>65.435000000000002</v>
      </c>
      <c r="C13" s="1303">
        <v>0</v>
      </c>
      <c r="D13" s="1303">
        <v>60418.531999999999</v>
      </c>
      <c r="E13" s="1303" t="s">
        <v>169</v>
      </c>
      <c r="F13" s="1303">
        <v>2310.3200000000002</v>
      </c>
      <c r="G13" s="1303">
        <v>1251.232</v>
      </c>
      <c r="H13" s="1305">
        <v>64045.519</v>
      </c>
      <c r="I13" s="1302">
        <v>32.445</v>
      </c>
      <c r="J13" s="1303" t="s">
        <v>169</v>
      </c>
      <c r="K13" s="1303">
        <v>36321.862999999998</v>
      </c>
      <c r="L13" s="1303" t="s">
        <v>169</v>
      </c>
      <c r="M13" s="1303" t="s">
        <v>169</v>
      </c>
      <c r="N13" s="1303">
        <v>8078.0339999999997</v>
      </c>
      <c r="O13" s="1303">
        <v>298.04899999999998</v>
      </c>
      <c r="P13" s="1308">
        <v>984.87800000000004</v>
      </c>
      <c r="Q13" s="1306">
        <v>0</v>
      </c>
      <c r="R13" s="1305">
        <v>45715.269</v>
      </c>
      <c r="S13" s="1307">
        <v>2018</v>
      </c>
      <c r="T13" s="1302">
        <v>3.3180000000000001</v>
      </c>
      <c r="U13" s="1303">
        <v>35149.332000000002</v>
      </c>
      <c r="V13" s="1303">
        <v>595.12699999999995</v>
      </c>
      <c r="W13" s="1303" t="s">
        <v>169</v>
      </c>
      <c r="X13" s="1303">
        <v>9450.1869999999999</v>
      </c>
      <c r="Y13" s="1303">
        <v>1304.46</v>
      </c>
      <c r="Z13" s="1305">
        <v>46502.423000000003</v>
      </c>
      <c r="AA13" s="1302">
        <v>16.37</v>
      </c>
      <c r="AB13" s="1306">
        <v>38439.284</v>
      </c>
      <c r="AC13" s="1303" t="s">
        <v>169</v>
      </c>
      <c r="AD13" s="1303">
        <v>11349.085999999999</v>
      </c>
      <c r="AE13" s="1303" t="s">
        <v>169</v>
      </c>
      <c r="AF13" s="1303">
        <v>1526.2550000000001</v>
      </c>
      <c r="AG13" s="1305">
        <v>51330.995000000003</v>
      </c>
      <c r="AH13" s="1307">
        <v>2018</v>
      </c>
      <c r="AI13" s="1302">
        <v>23.991</v>
      </c>
      <c r="AJ13" s="1303">
        <v>2592.2249999999999</v>
      </c>
      <c r="AK13" s="1303">
        <v>38864.358</v>
      </c>
      <c r="AL13" s="1303">
        <v>1247.3510000000001</v>
      </c>
      <c r="AM13" s="1303">
        <v>7861.058</v>
      </c>
      <c r="AN13" s="1303">
        <v>324.06299999999999</v>
      </c>
      <c r="AO13" s="1305">
        <v>50913.046000000002</v>
      </c>
      <c r="AP13" s="1302">
        <v>4331.4780000000001</v>
      </c>
      <c r="AQ13" s="1303">
        <v>145909.66899999999</v>
      </c>
      <c r="AR13" s="1303">
        <v>36.176000000000002</v>
      </c>
      <c r="AS13" s="1308">
        <v>150277.323</v>
      </c>
      <c r="AT13" s="1302">
        <v>3.6030000000000002</v>
      </c>
      <c r="AU13" s="1303">
        <v>280.863</v>
      </c>
      <c r="AV13" s="1305">
        <v>0.89800000000000002</v>
      </c>
      <c r="AW13" s="1310">
        <v>153970.36600000001</v>
      </c>
    </row>
    <row r="14" spans="1:53" ht="24.95" customHeight="1">
      <c r="A14" s="1301">
        <v>2020</v>
      </c>
      <c r="B14" s="1302">
        <v>59.287999999999997</v>
      </c>
      <c r="C14" s="1303">
        <v>0</v>
      </c>
      <c r="D14" s="1303">
        <v>47988.072</v>
      </c>
      <c r="E14" s="1303" t="s">
        <v>169</v>
      </c>
      <c r="F14" s="1303">
        <v>2190.502</v>
      </c>
      <c r="G14" s="1303">
        <v>1537.5619999999999</v>
      </c>
      <c r="H14" s="1305">
        <v>51775.423999999999</v>
      </c>
      <c r="I14" s="1302">
        <v>28.513000000000002</v>
      </c>
      <c r="J14" s="1303" t="s">
        <v>169</v>
      </c>
      <c r="K14" s="1303">
        <v>35342.285000000003</v>
      </c>
      <c r="L14" s="1303" t="s">
        <v>169</v>
      </c>
      <c r="M14" s="1303" t="s">
        <v>169</v>
      </c>
      <c r="N14" s="1303">
        <v>12425.683000000001</v>
      </c>
      <c r="O14" s="1303">
        <v>125.312</v>
      </c>
      <c r="P14" s="1308">
        <v>889.04</v>
      </c>
      <c r="Q14" s="1304">
        <v>70.838999999999999</v>
      </c>
      <c r="R14" s="1305">
        <v>48881.673000000003</v>
      </c>
      <c r="S14" s="1307">
        <v>2019</v>
      </c>
      <c r="T14" s="1302">
        <v>3.1869999999999998</v>
      </c>
      <c r="U14" s="1303">
        <v>29624.652999999998</v>
      </c>
      <c r="V14" s="1303" t="s">
        <v>169</v>
      </c>
      <c r="W14" s="1303">
        <v>586.62699999999995</v>
      </c>
      <c r="X14" s="1303">
        <v>6933.0349999999999</v>
      </c>
      <c r="Y14" s="1303">
        <v>2827.4349999999999</v>
      </c>
      <c r="Z14" s="1305">
        <v>39974.936999999998</v>
      </c>
      <c r="AA14" s="1302">
        <v>8.4870000000000001</v>
      </c>
      <c r="AB14" s="1306">
        <v>29481.531999999999</v>
      </c>
      <c r="AC14" s="1303" t="s">
        <v>169</v>
      </c>
      <c r="AD14" s="1303">
        <v>12575.949000000001</v>
      </c>
      <c r="AE14" s="1303" t="s">
        <v>169</v>
      </c>
      <c r="AF14" s="1303">
        <v>1363.492</v>
      </c>
      <c r="AG14" s="1305">
        <v>43429.459000000003</v>
      </c>
      <c r="AH14" s="1307">
        <v>2019</v>
      </c>
      <c r="AI14" s="1302">
        <v>13.747</v>
      </c>
      <c r="AJ14" s="1303">
        <v>2094.21</v>
      </c>
      <c r="AK14" s="1303">
        <v>34277.47</v>
      </c>
      <c r="AL14" s="1303">
        <v>1503.944</v>
      </c>
      <c r="AM14" s="1303">
        <v>7321.2809999999999</v>
      </c>
      <c r="AN14" s="1303">
        <v>355.47800000000001</v>
      </c>
      <c r="AO14" s="1305">
        <v>45566.13</v>
      </c>
      <c r="AP14" s="1302">
        <v>4384.2349999999997</v>
      </c>
      <c r="AQ14" s="1303">
        <v>160183.72099999999</v>
      </c>
      <c r="AR14" s="1303">
        <v>42.177</v>
      </c>
      <c r="AS14" s="1308">
        <v>164610.133</v>
      </c>
      <c r="AT14" s="1302">
        <v>4.1680000000000001</v>
      </c>
      <c r="AU14" s="1303">
        <v>279.36099999999999</v>
      </c>
      <c r="AV14" s="1305">
        <v>0.96099999999999997</v>
      </c>
      <c r="AW14" s="1310">
        <v>157639.91500000001</v>
      </c>
    </row>
    <row r="15" spans="1:53" ht="24.95" customHeight="1">
      <c r="A15" s="1301">
        <v>2021</v>
      </c>
      <c r="B15" s="1302">
        <v>56.793999999999997</v>
      </c>
      <c r="C15" s="1303" t="s">
        <v>169</v>
      </c>
      <c r="D15" s="1303">
        <v>41986.322</v>
      </c>
      <c r="E15" s="1303" t="s">
        <v>169</v>
      </c>
      <c r="F15" s="1303">
        <v>2333.3510000000001</v>
      </c>
      <c r="G15" s="1303">
        <v>2314.181</v>
      </c>
      <c r="H15" s="1305">
        <v>46690.648000000001</v>
      </c>
      <c r="I15" s="1302">
        <v>29.62</v>
      </c>
      <c r="J15" s="1303" t="s">
        <v>169</v>
      </c>
      <c r="K15" s="1303">
        <v>31851.216</v>
      </c>
      <c r="L15" s="1303" t="s">
        <v>169</v>
      </c>
      <c r="M15" s="1303" t="s">
        <v>169</v>
      </c>
      <c r="N15" s="1303">
        <v>15483.540999999999</v>
      </c>
      <c r="O15" s="1303">
        <v>192.464</v>
      </c>
      <c r="P15" s="1303">
        <v>962.79600000000005</v>
      </c>
      <c r="Q15" s="1308">
        <v>65.846000000000004</v>
      </c>
      <c r="R15" s="1305">
        <v>48585.482000000004</v>
      </c>
      <c r="S15" s="1307">
        <v>2020</v>
      </c>
      <c r="T15" s="1302">
        <v>8.4689999999999994</v>
      </c>
      <c r="U15" s="1303">
        <v>31593.4</v>
      </c>
      <c r="V15" s="1303" t="s">
        <v>169</v>
      </c>
      <c r="W15" s="1303">
        <v>1176.921</v>
      </c>
      <c r="X15" s="1303">
        <v>11307.679</v>
      </c>
      <c r="Y15" s="1303">
        <v>2950.8409999999999</v>
      </c>
      <c r="Z15" s="1305">
        <v>47037.31</v>
      </c>
      <c r="AA15" s="1302">
        <v>13.449</v>
      </c>
      <c r="AB15" s="1306">
        <v>33367.184999999998</v>
      </c>
      <c r="AC15" s="1303" t="s">
        <v>169</v>
      </c>
      <c r="AD15" s="1303">
        <v>16083.901</v>
      </c>
      <c r="AE15" s="1303" t="s">
        <v>169</v>
      </c>
      <c r="AF15" s="1303">
        <v>1516.671</v>
      </c>
      <c r="AG15" s="1305">
        <v>50981.205999999998</v>
      </c>
      <c r="AH15" s="1307">
        <v>2020</v>
      </c>
      <c r="AI15" s="1302">
        <v>4.4489999999999998</v>
      </c>
      <c r="AJ15" s="1303">
        <v>1853.7829999999999</v>
      </c>
      <c r="AK15" s="1303">
        <v>31767.486000000001</v>
      </c>
      <c r="AL15" s="1303">
        <v>1493.8530000000001</v>
      </c>
      <c r="AM15" s="1303">
        <v>8400.0339999999997</v>
      </c>
      <c r="AN15" s="1303">
        <v>523.68499999999995</v>
      </c>
      <c r="AO15" s="1305">
        <v>44043.290999999997</v>
      </c>
      <c r="AP15" s="1302">
        <v>4646.37</v>
      </c>
      <c r="AQ15" s="1303">
        <v>158015.23000000001</v>
      </c>
      <c r="AR15" s="1303">
        <v>71.704999999999998</v>
      </c>
      <c r="AS15" s="1305">
        <v>162733.30600000001</v>
      </c>
      <c r="AT15" s="1302">
        <v>2.758</v>
      </c>
      <c r="AU15" s="1303">
        <v>298.233</v>
      </c>
      <c r="AV15" s="1305">
        <v>0.94799999999999995</v>
      </c>
      <c r="AW15" s="1310">
        <v>176436.30600000001</v>
      </c>
    </row>
    <row r="16" spans="1:53" ht="24.95" customHeight="1">
      <c r="A16" s="1301">
        <v>2022</v>
      </c>
      <c r="B16" s="1302">
        <v>47.164000000000001</v>
      </c>
      <c r="C16" s="1303" t="s">
        <v>169</v>
      </c>
      <c r="D16" s="1303">
        <v>40015.218000000001</v>
      </c>
      <c r="E16" s="1303" t="s">
        <v>169</v>
      </c>
      <c r="F16" s="1303">
        <v>2685.2849999999999</v>
      </c>
      <c r="G16" s="1303">
        <v>2124.7530000000002</v>
      </c>
      <c r="H16" s="1305">
        <v>44872.42</v>
      </c>
      <c r="I16" s="1302">
        <v>32.249000000000002</v>
      </c>
      <c r="J16" s="1303" t="s">
        <v>169</v>
      </c>
      <c r="K16" s="1303">
        <v>31693.412</v>
      </c>
      <c r="L16" s="1303" t="s">
        <v>169</v>
      </c>
      <c r="M16" s="1303" t="s">
        <v>169</v>
      </c>
      <c r="N16" s="1303">
        <v>13988.120999999999</v>
      </c>
      <c r="O16" s="1303">
        <v>255.976</v>
      </c>
      <c r="P16" s="1308">
        <v>1076.162</v>
      </c>
      <c r="Q16" s="1308">
        <v>68.94</v>
      </c>
      <c r="R16" s="1305">
        <v>47114.858999999997</v>
      </c>
      <c r="S16" s="1307">
        <f t="shared" ref="S16:S31" si="0">A16</f>
        <v>2022</v>
      </c>
      <c r="T16" s="1302">
        <v>9.3889999999999993</v>
      </c>
      <c r="U16" s="1303">
        <v>29220.476999999999</v>
      </c>
      <c r="V16" s="1303" t="s">
        <v>169</v>
      </c>
      <c r="W16" s="1303">
        <v>1377.345</v>
      </c>
      <c r="X16" s="1303">
        <v>10209.954</v>
      </c>
      <c r="Y16" s="1303">
        <v>2797.4639999999999</v>
      </c>
      <c r="Z16" s="1305">
        <v>43614.629000000001</v>
      </c>
      <c r="AA16" s="1302">
        <v>11.554</v>
      </c>
      <c r="AB16" s="1306">
        <v>33526.22</v>
      </c>
      <c r="AC16" s="1303" t="s">
        <v>169</v>
      </c>
      <c r="AD16" s="1303">
        <v>16657.468000000001</v>
      </c>
      <c r="AE16" s="1303" t="s">
        <v>169</v>
      </c>
      <c r="AF16" s="1303">
        <v>1724.873</v>
      </c>
      <c r="AG16" s="1305">
        <v>51920.114999999998</v>
      </c>
      <c r="AH16" s="1307">
        <f t="shared" ref="AH16:AH31" si="1">A16</f>
        <v>2022</v>
      </c>
      <c r="AI16" s="1302">
        <v>0</v>
      </c>
      <c r="AJ16" s="1303">
        <v>1870.76</v>
      </c>
      <c r="AK16" s="1303">
        <v>27944.675999999999</v>
      </c>
      <c r="AL16" s="1303">
        <v>351.79300000000001</v>
      </c>
      <c r="AM16" s="1303">
        <v>8702.4490000000005</v>
      </c>
      <c r="AN16" s="1303">
        <v>649.75800000000004</v>
      </c>
      <c r="AO16" s="1305">
        <v>39519.434999999998</v>
      </c>
      <c r="AP16" s="1302">
        <v>4943.0110000000004</v>
      </c>
      <c r="AQ16" s="1303">
        <v>176054.01199999999</v>
      </c>
      <c r="AR16" s="1303">
        <v>88.91</v>
      </c>
      <c r="AS16" s="1308">
        <v>181085.93299999999</v>
      </c>
      <c r="AT16" s="1302">
        <v>0</v>
      </c>
      <c r="AU16" s="1303">
        <v>314.07</v>
      </c>
      <c r="AV16" s="1305">
        <v>0</v>
      </c>
      <c r="AW16" s="1310">
        <v>185958.90400000001</v>
      </c>
    </row>
    <row r="17" spans="1:50" s="1319" customFormat="1" ht="24.95" customHeight="1">
      <c r="A17" s="1311" t="s">
        <v>777</v>
      </c>
      <c r="B17" s="1312">
        <v>11.584</v>
      </c>
      <c r="C17" s="1313" t="s">
        <v>169</v>
      </c>
      <c r="D17" s="1313">
        <v>10060.996999999999</v>
      </c>
      <c r="E17" s="1313" t="s">
        <v>169</v>
      </c>
      <c r="F17" s="1313">
        <v>1168.7380000000001</v>
      </c>
      <c r="G17" s="1313">
        <v>487.25599999999997</v>
      </c>
      <c r="H17" s="1314">
        <v>11728.574000000001</v>
      </c>
      <c r="I17" s="1312">
        <v>6.5940000000000003</v>
      </c>
      <c r="J17" s="1313" t="s">
        <v>169</v>
      </c>
      <c r="K17" s="1313">
        <v>8506.5139999999992</v>
      </c>
      <c r="L17" s="1313" t="s">
        <v>169</v>
      </c>
      <c r="M17" s="1313" t="s">
        <v>169</v>
      </c>
      <c r="N17" s="1313">
        <v>3938.5450000000001</v>
      </c>
      <c r="O17" s="1313">
        <v>93.453999999999994</v>
      </c>
      <c r="P17" s="1315">
        <v>196.20400000000001</v>
      </c>
      <c r="Q17" s="1315">
        <v>16.78</v>
      </c>
      <c r="R17" s="1314">
        <v>12758.091</v>
      </c>
      <c r="S17" s="1316" t="str">
        <f t="shared" si="0"/>
        <v>2022.01~03</v>
      </c>
      <c r="T17" s="1312">
        <v>3.5550000000000002</v>
      </c>
      <c r="U17" s="1313">
        <v>8083.4660000000003</v>
      </c>
      <c r="V17" s="1313" t="s">
        <v>169</v>
      </c>
      <c r="W17" s="1313">
        <v>220.495</v>
      </c>
      <c r="X17" s="1313">
        <v>2426.3620000000001</v>
      </c>
      <c r="Y17" s="1313">
        <v>955.25300000000004</v>
      </c>
      <c r="Z17" s="1314">
        <v>11689.132</v>
      </c>
      <c r="AA17" s="1312">
        <v>1.927</v>
      </c>
      <c r="AB17" s="1317">
        <v>7649.3940000000002</v>
      </c>
      <c r="AC17" s="1313" t="s">
        <v>169</v>
      </c>
      <c r="AD17" s="1313">
        <v>4086.21</v>
      </c>
      <c r="AE17" s="1313" t="s">
        <v>169</v>
      </c>
      <c r="AF17" s="1313">
        <v>451.77800000000002</v>
      </c>
      <c r="AG17" s="1314">
        <v>12189.308999999999</v>
      </c>
      <c r="AH17" s="1316" t="str">
        <f t="shared" si="1"/>
        <v>2022.01~03</v>
      </c>
      <c r="AI17" s="1312">
        <v>0</v>
      </c>
      <c r="AJ17" s="1313">
        <v>0.14000000000000001</v>
      </c>
      <c r="AK17" s="1313">
        <v>6968.1329999999998</v>
      </c>
      <c r="AL17" s="1313">
        <v>351.79300000000001</v>
      </c>
      <c r="AM17" s="1313">
        <v>2430.3130000000001</v>
      </c>
      <c r="AN17" s="1313">
        <v>149.93199999999999</v>
      </c>
      <c r="AO17" s="1314">
        <v>9900.3109999999997</v>
      </c>
      <c r="AP17" s="1312">
        <v>1142.1479999999999</v>
      </c>
      <c r="AQ17" s="1313">
        <v>43959.675000000003</v>
      </c>
      <c r="AR17" s="1313">
        <v>20.757000000000001</v>
      </c>
      <c r="AS17" s="1315">
        <v>45122.58</v>
      </c>
      <c r="AT17" s="1312">
        <v>0</v>
      </c>
      <c r="AU17" s="1313">
        <v>79.616</v>
      </c>
      <c r="AV17" s="1314">
        <v>0</v>
      </c>
      <c r="AW17" s="1318">
        <v>49471.343000000001</v>
      </c>
    </row>
    <row r="18" spans="1:50" s="1098" customFormat="1" ht="24.95" customHeight="1">
      <c r="A18" s="1320">
        <v>2022.03</v>
      </c>
      <c r="B18" s="1312">
        <v>2.879</v>
      </c>
      <c r="C18" s="1313" t="s">
        <v>169</v>
      </c>
      <c r="D18" s="1313">
        <v>2472.8049999999998</v>
      </c>
      <c r="E18" s="1313" t="s">
        <v>169</v>
      </c>
      <c r="F18" s="1313">
        <v>287.166</v>
      </c>
      <c r="G18" s="1313">
        <v>180.96</v>
      </c>
      <c r="H18" s="1314">
        <v>2943.8090000000002</v>
      </c>
      <c r="I18" s="1312">
        <v>2.2749999999999999</v>
      </c>
      <c r="J18" s="1313" t="s">
        <v>169</v>
      </c>
      <c r="K18" s="1313">
        <v>2677.933</v>
      </c>
      <c r="L18" s="1313" t="s">
        <v>169</v>
      </c>
      <c r="M18" s="1313" t="s">
        <v>169</v>
      </c>
      <c r="N18" s="1313">
        <v>1411.518</v>
      </c>
      <c r="O18" s="1313">
        <v>34.048000000000002</v>
      </c>
      <c r="P18" s="1315">
        <v>56.314</v>
      </c>
      <c r="Q18" s="1315">
        <v>3.9209999999999998</v>
      </c>
      <c r="R18" s="1314">
        <v>4186.0079999999998</v>
      </c>
      <c r="S18" s="1321">
        <f t="shared" si="0"/>
        <v>2022.03</v>
      </c>
      <c r="T18" s="1312">
        <v>0.93799999999999994</v>
      </c>
      <c r="U18" s="1313">
        <v>2376.203</v>
      </c>
      <c r="V18" s="1313" t="s">
        <v>169</v>
      </c>
      <c r="W18" s="1313">
        <v>175.084</v>
      </c>
      <c r="X18" s="1313">
        <v>898.21299999999997</v>
      </c>
      <c r="Y18" s="1313">
        <v>331.99599999999998</v>
      </c>
      <c r="Z18" s="1314">
        <v>3782.4349999999999</v>
      </c>
      <c r="AA18" s="1312">
        <v>0.11799999999999999</v>
      </c>
      <c r="AB18" s="1317">
        <v>2095.2020000000002</v>
      </c>
      <c r="AC18" s="1313" t="s">
        <v>169</v>
      </c>
      <c r="AD18" s="1313">
        <v>1653.5719999999999</v>
      </c>
      <c r="AE18" s="1313" t="s">
        <v>169</v>
      </c>
      <c r="AF18" s="1313">
        <v>144.61799999999999</v>
      </c>
      <c r="AG18" s="1314">
        <v>3893.509</v>
      </c>
      <c r="AH18" s="1321">
        <f t="shared" si="1"/>
        <v>2022.03</v>
      </c>
      <c r="AI18" s="1312">
        <v>0</v>
      </c>
      <c r="AJ18" s="1313">
        <v>0.14000000000000001</v>
      </c>
      <c r="AK18" s="1313">
        <v>1886.3320000000001</v>
      </c>
      <c r="AL18" s="1313" t="s">
        <v>169</v>
      </c>
      <c r="AM18" s="1313">
        <v>832.68399999999997</v>
      </c>
      <c r="AN18" s="1313">
        <v>42.543999999999997</v>
      </c>
      <c r="AO18" s="1314">
        <v>2761.7</v>
      </c>
      <c r="AP18" s="1312">
        <v>407.70499999999998</v>
      </c>
      <c r="AQ18" s="1313">
        <v>13866.525</v>
      </c>
      <c r="AR18" s="1313">
        <v>7.3979999999999997</v>
      </c>
      <c r="AS18" s="1315">
        <v>14281.629000000001</v>
      </c>
      <c r="AT18" s="1312">
        <v>0</v>
      </c>
      <c r="AU18" s="1313">
        <v>26.167999999999999</v>
      </c>
      <c r="AV18" s="1314">
        <v>0</v>
      </c>
      <c r="AW18" s="1318">
        <v>17783.895</v>
      </c>
    </row>
    <row r="19" spans="1:50" s="1322" customFormat="1" ht="24.95" customHeight="1">
      <c r="A19" s="1320">
        <v>2022.04</v>
      </c>
      <c r="B19" s="1302">
        <v>3.7170000000000001</v>
      </c>
      <c r="C19" s="1303" t="s">
        <v>169</v>
      </c>
      <c r="D19" s="1303">
        <v>3223.2620000000002</v>
      </c>
      <c r="E19" s="1303" t="s">
        <v>169</v>
      </c>
      <c r="F19" s="1303">
        <v>105.4</v>
      </c>
      <c r="G19" s="1303">
        <v>116.593</v>
      </c>
      <c r="H19" s="1305">
        <v>3448.9720000000002</v>
      </c>
      <c r="I19" s="1302">
        <v>1.7190000000000001</v>
      </c>
      <c r="J19" s="1303" t="s">
        <v>169</v>
      </c>
      <c r="K19" s="1303">
        <v>1745.204</v>
      </c>
      <c r="L19" s="1303" t="s">
        <v>169</v>
      </c>
      <c r="M19" s="1303" t="s">
        <v>169</v>
      </c>
      <c r="N19" s="1303">
        <v>1102.0640000000001</v>
      </c>
      <c r="O19" s="1303">
        <v>29.22</v>
      </c>
      <c r="P19" s="1308">
        <v>69.88</v>
      </c>
      <c r="Q19" s="1308">
        <v>6.657</v>
      </c>
      <c r="R19" s="1305">
        <v>2954.7440000000001</v>
      </c>
      <c r="S19" s="1320">
        <f t="shared" si="0"/>
        <v>2022.04</v>
      </c>
      <c r="T19" s="1302">
        <v>0.71199999999999997</v>
      </c>
      <c r="U19" s="1303">
        <v>2091.395</v>
      </c>
      <c r="V19" s="1303" t="s">
        <v>169</v>
      </c>
      <c r="W19" s="1303">
        <v>39.438000000000002</v>
      </c>
      <c r="X19" s="1303">
        <v>613.15800000000002</v>
      </c>
      <c r="Y19" s="1303">
        <v>253.578</v>
      </c>
      <c r="Z19" s="1305">
        <v>2998.2809999999999</v>
      </c>
      <c r="AA19" s="1302">
        <v>0</v>
      </c>
      <c r="AB19" s="1306">
        <v>2366.1610000000001</v>
      </c>
      <c r="AC19" s="1303" t="s">
        <v>169</v>
      </c>
      <c r="AD19" s="1303">
        <v>1213.932</v>
      </c>
      <c r="AE19" s="1303" t="s">
        <v>169</v>
      </c>
      <c r="AF19" s="1303">
        <v>147.001</v>
      </c>
      <c r="AG19" s="1305">
        <v>3727.0940000000001</v>
      </c>
      <c r="AH19" s="1320">
        <f t="shared" si="1"/>
        <v>2022.04</v>
      </c>
      <c r="AI19" s="1302">
        <v>0</v>
      </c>
      <c r="AJ19" s="1303">
        <v>236.34100000000001</v>
      </c>
      <c r="AK19" s="1303">
        <v>1526.9390000000001</v>
      </c>
      <c r="AL19" s="1303" t="s">
        <v>169</v>
      </c>
      <c r="AM19" s="1303">
        <v>829.16099999999994</v>
      </c>
      <c r="AN19" s="1303">
        <v>57.329000000000001</v>
      </c>
      <c r="AO19" s="1305">
        <v>2649.77</v>
      </c>
      <c r="AP19" s="1302">
        <v>321.745</v>
      </c>
      <c r="AQ19" s="1303">
        <v>13385.162</v>
      </c>
      <c r="AR19" s="1303">
        <v>9.1790000000000003</v>
      </c>
      <c r="AS19" s="1308">
        <v>13716.084999999999</v>
      </c>
      <c r="AT19" s="1302">
        <v>0</v>
      </c>
      <c r="AU19" s="1303">
        <v>24.07</v>
      </c>
      <c r="AV19" s="1305">
        <v>0</v>
      </c>
      <c r="AW19" s="1310">
        <v>15339.855</v>
      </c>
    </row>
    <row r="20" spans="1:50" s="1323" customFormat="1" ht="24.95" customHeight="1">
      <c r="A20" s="1320">
        <v>2022.05</v>
      </c>
      <c r="B20" s="1302">
        <v>3.4969999999999999</v>
      </c>
      <c r="C20" s="1303" t="s">
        <v>169</v>
      </c>
      <c r="D20" s="1303">
        <v>3045.2530000000002</v>
      </c>
      <c r="E20" s="1303" t="s">
        <v>169</v>
      </c>
      <c r="F20" s="1303">
        <v>109.176</v>
      </c>
      <c r="G20" s="1303">
        <v>120.98</v>
      </c>
      <c r="H20" s="1305">
        <v>3278.9059999999999</v>
      </c>
      <c r="I20" s="1302">
        <v>1.782</v>
      </c>
      <c r="J20" s="1303" t="s">
        <v>169</v>
      </c>
      <c r="K20" s="1303">
        <v>2168.9769999999999</v>
      </c>
      <c r="L20" s="1303" t="s">
        <v>169</v>
      </c>
      <c r="M20" s="1303" t="s">
        <v>169</v>
      </c>
      <c r="N20" s="1303">
        <v>1143.28</v>
      </c>
      <c r="O20" s="1303">
        <v>16</v>
      </c>
      <c r="P20" s="1308">
        <v>94.04</v>
      </c>
      <c r="Q20" s="1308">
        <v>6.657</v>
      </c>
      <c r="R20" s="1305">
        <v>3430.7350000000001</v>
      </c>
      <c r="S20" s="1320">
        <f t="shared" si="0"/>
        <v>2022.05</v>
      </c>
      <c r="T20" s="1302">
        <v>0.79300000000000004</v>
      </c>
      <c r="U20" s="1303">
        <v>2019.4090000000001</v>
      </c>
      <c r="V20" s="1303" t="s">
        <v>169</v>
      </c>
      <c r="W20" s="1303">
        <v>116.428</v>
      </c>
      <c r="X20" s="1303">
        <v>516.11400000000003</v>
      </c>
      <c r="Y20" s="1303">
        <v>101.104</v>
      </c>
      <c r="Z20" s="1305">
        <v>2753.848</v>
      </c>
      <c r="AA20" s="1302">
        <v>0.35099999999999998</v>
      </c>
      <c r="AB20" s="1306">
        <v>2521.5729999999999</v>
      </c>
      <c r="AC20" s="1303" t="s">
        <v>169</v>
      </c>
      <c r="AD20" s="1303">
        <v>1555.43</v>
      </c>
      <c r="AE20" s="1303" t="s">
        <v>169</v>
      </c>
      <c r="AF20" s="1303">
        <v>148.53299999999999</v>
      </c>
      <c r="AG20" s="1305">
        <v>4225.8869999999997</v>
      </c>
      <c r="AH20" s="1320">
        <f t="shared" si="1"/>
        <v>2022.05</v>
      </c>
      <c r="AI20" s="1302" t="s">
        <v>169</v>
      </c>
      <c r="AJ20" s="1303">
        <v>166.56200000000001</v>
      </c>
      <c r="AK20" s="1303">
        <v>1954.568</v>
      </c>
      <c r="AL20" s="1303" t="s">
        <v>169</v>
      </c>
      <c r="AM20" s="1303">
        <v>547.096</v>
      </c>
      <c r="AN20" s="1303">
        <v>65.088999999999999</v>
      </c>
      <c r="AO20" s="1305">
        <v>2733.3150000000001</v>
      </c>
      <c r="AP20" s="1302">
        <v>370.43099999999998</v>
      </c>
      <c r="AQ20" s="1303">
        <v>14609.832</v>
      </c>
      <c r="AR20" s="1303">
        <v>9.9079999999999995</v>
      </c>
      <c r="AS20" s="1308">
        <v>14990.171</v>
      </c>
      <c r="AT20" s="1302">
        <v>0</v>
      </c>
      <c r="AU20" s="1303">
        <v>24.09</v>
      </c>
      <c r="AV20" s="1305">
        <v>0</v>
      </c>
      <c r="AW20" s="1310">
        <v>14743.878000000001</v>
      </c>
    </row>
    <row r="21" spans="1:50" s="1098" customFormat="1" ht="24.95" customHeight="1">
      <c r="A21" s="1320">
        <v>2022.06</v>
      </c>
      <c r="B21" s="1302">
        <v>3.4</v>
      </c>
      <c r="C21" s="1303" t="s">
        <v>169</v>
      </c>
      <c r="D21" s="1303">
        <v>3084.9340000000002</v>
      </c>
      <c r="E21" s="1303" t="s">
        <v>169</v>
      </c>
      <c r="F21" s="1303">
        <v>181.52699999999999</v>
      </c>
      <c r="G21" s="1303">
        <v>145.18600000000001</v>
      </c>
      <c r="H21" s="1305">
        <v>3415.0459999999998</v>
      </c>
      <c r="I21" s="1302">
        <v>2.3119999999999998</v>
      </c>
      <c r="J21" s="1303" t="s">
        <v>169</v>
      </c>
      <c r="K21" s="1303">
        <v>2337.6309999999999</v>
      </c>
      <c r="L21" s="1303" t="s">
        <v>169</v>
      </c>
      <c r="M21" s="1303" t="s">
        <v>169</v>
      </c>
      <c r="N21" s="1303">
        <v>1078.3209999999999</v>
      </c>
      <c r="O21" s="1303">
        <v>17.308</v>
      </c>
      <c r="P21" s="1308">
        <v>94.641999999999996</v>
      </c>
      <c r="Q21" s="1308">
        <v>6.202</v>
      </c>
      <c r="R21" s="1305">
        <v>3536.415</v>
      </c>
      <c r="S21" s="1320">
        <f t="shared" si="0"/>
        <v>2022.06</v>
      </c>
      <c r="T21" s="1302">
        <v>0.69299999999999995</v>
      </c>
      <c r="U21" s="1303">
        <v>2431.2779999999998</v>
      </c>
      <c r="V21" s="1303" t="s">
        <v>169</v>
      </c>
      <c r="W21" s="1303">
        <v>131.916</v>
      </c>
      <c r="X21" s="1303">
        <v>664.23699999999997</v>
      </c>
      <c r="Y21" s="1303">
        <v>170.04499999999999</v>
      </c>
      <c r="Z21" s="1305">
        <v>3398.1689999999999</v>
      </c>
      <c r="AA21" s="1302">
        <v>0.68600000000000005</v>
      </c>
      <c r="AB21" s="1306">
        <v>3159.8820000000001</v>
      </c>
      <c r="AC21" s="1303" t="s">
        <v>169</v>
      </c>
      <c r="AD21" s="1303">
        <v>1486.5550000000001</v>
      </c>
      <c r="AE21" s="1303" t="s">
        <v>169</v>
      </c>
      <c r="AF21" s="1303">
        <v>103.715</v>
      </c>
      <c r="AG21" s="1305">
        <v>4750.8379999999997</v>
      </c>
      <c r="AH21" s="1320">
        <f t="shared" si="1"/>
        <v>2022.06</v>
      </c>
      <c r="AI21" s="1302" t="s">
        <v>169</v>
      </c>
      <c r="AJ21" s="1303">
        <v>156.79599999999999</v>
      </c>
      <c r="AK21" s="1303">
        <v>2462.6320000000001</v>
      </c>
      <c r="AL21" s="1303" t="s">
        <v>169</v>
      </c>
      <c r="AM21" s="1303">
        <v>606.68700000000001</v>
      </c>
      <c r="AN21" s="1303">
        <v>59.656999999999996</v>
      </c>
      <c r="AO21" s="1305">
        <v>3285.7719999999999</v>
      </c>
      <c r="AP21" s="1302">
        <v>392.29500000000002</v>
      </c>
      <c r="AQ21" s="1303">
        <v>14725.941000000001</v>
      </c>
      <c r="AR21" s="1303">
        <v>7.2160000000000002</v>
      </c>
      <c r="AS21" s="1303">
        <v>15125.450999999999</v>
      </c>
      <c r="AT21" s="1302">
        <v>0</v>
      </c>
      <c r="AU21" s="1303">
        <v>24.399000000000001</v>
      </c>
      <c r="AV21" s="1305">
        <v>0</v>
      </c>
      <c r="AW21" s="1305">
        <v>14050.769</v>
      </c>
    </row>
    <row r="22" spans="1:50" s="1098" customFormat="1" ht="24.95" customHeight="1">
      <c r="A22" s="1320">
        <v>2022.07</v>
      </c>
      <c r="B22" s="1302">
        <v>4.1230000000000002</v>
      </c>
      <c r="C22" s="1303" t="s">
        <v>169</v>
      </c>
      <c r="D22" s="1303">
        <v>3774.614</v>
      </c>
      <c r="E22" s="1303" t="s">
        <v>169</v>
      </c>
      <c r="F22" s="1303">
        <v>149.06800000000001</v>
      </c>
      <c r="G22" s="1303">
        <v>180.27099999999999</v>
      </c>
      <c r="H22" s="1305">
        <v>4108.076</v>
      </c>
      <c r="I22" s="1302">
        <v>3.6040000000000001</v>
      </c>
      <c r="J22" s="1303" t="s">
        <v>169</v>
      </c>
      <c r="K22" s="1303">
        <v>3629.1080000000002</v>
      </c>
      <c r="L22" s="1303" t="s">
        <v>169</v>
      </c>
      <c r="M22" s="1303" t="s">
        <v>169</v>
      </c>
      <c r="N22" s="1303">
        <v>1503.8430000000001</v>
      </c>
      <c r="O22" s="1303">
        <v>34.481999999999999</v>
      </c>
      <c r="P22" s="1308">
        <v>104.14400000000001</v>
      </c>
      <c r="Q22" s="1308">
        <v>4.2469999999999999</v>
      </c>
      <c r="R22" s="1305">
        <v>5279.4279999999999</v>
      </c>
      <c r="S22" s="1320">
        <f t="shared" si="0"/>
        <v>2022.07</v>
      </c>
      <c r="T22" s="1302">
        <v>0.86299999999999999</v>
      </c>
      <c r="U22" s="1303">
        <v>3067.6280000000002</v>
      </c>
      <c r="V22" s="1303" t="s">
        <v>169</v>
      </c>
      <c r="W22" s="1303">
        <v>159.28700000000001</v>
      </c>
      <c r="X22" s="1303">
        <v>908.18399999999997</v>
      </c>
      <c r="Y22" s="1303">
        <v>293.36900000000003</v>
      </c>
      <c r="Z22" s="1305">
        <v>4429.3310000000001</v>
      </c>
      <c r="AA22" s="1302">
        <v>1.419</v>
      </c>
      <c r="AB22" s="1306">
        <v>3652.623</v>
      </c>
      <c r="AC22" s="1303" t="s">
        <v>169</v>
      </c>
      <c r="AD22" s="1303">
        <v>1637.327</v>
      </c>
      <c r="AE22" s="1303" t="s">
        <v>169</v>
      </c>
      <c r="AF22" s="1303">
        <v>118.04300000000001</v>
      </c>
      <c r="AG22" s="1305">
        <v>5409.4120000000003</v>
      </c>
      <c r="AH22" s="1320">
        <f t="shared" si="1"/>
        <v>2022.07</v>
      </c>
      <c r="AI22" s="1302" t="s">
        <v>169</v>
      </c>
      <c r="AJ22" s="1303">
        <v>274.298</v>
      </c>
      <c r="AK22" s="1303">
        <v>2761.5749999999998</v>
      </c>
      <c r="AL22" s="1303" t="s">
        <v>169</v>
      </c>
      <c r="AM22" s="1303">
        <v>697.32100000000003</v>
      </c>
      <c r="AN22" s="1303">
        <v>60.488999999999997</v>
      </c>
      <c r="AO22" s="1305">
        <v>3793.6819999999998</v>
      </c>
      <c r="AP22" s="1302">
        <v>512.94500000000005</v>
      </c>
      <c r="AQ22" s="1303">
        <v>15354.808999999999</v>
      </c>
      <c r="AR22" s="1303">
        <v>7.4210000000000003</v>
      </c>
      <c r="AS22" s="1308">
        <v>15875.174999999999</v>
      </c>
      <c r="AT22" s="1302">
        <v>0</v>
      </c>
      <c r="AU22" s="1303">
        <v>28.608000000000001</v>
      </c>
      <c r="AV22" s="1305">
        <v>0</v>
      </c>
      <c r="AW22" s="1305">
        <v>16103.694</v>
      </c>
    </row>
    <row r="23" spans="1:50" s="1098" customFormat="1" ht="24.95" customHeight="1">
      <c r="A23" s="1320">
        <v>2022.08</v>
      </c>
      <c r="B23" s="1302">
        <v>4.5739999999999998</v>
      </c>
      <c r="C23" s="1303" t="s">
        <v>169</v>
      </c>
      <c r="D23" s="1303">
        <v>4132.7120000000004</v>
      </c>
      <c r="E23" s="1303" t="s">
        <v>169</v>
      </c>
      <c r="F23" s="1303">
        <v>62.149000000000001</v>
      </c>
      <c r="G23" s="1303">
        <v>223.03399999999999</v>
      </c>
      <c r="H23" s="1305">
        <v>4422.4690000000001</v>
      </c>
      <c r="I23" s="1302">
        <v>3.9279999999999999</v>
      </c>
      <c r="J23" s="1303" t="s">
        <v>169</v>
      </c>
      <c r="K23" s="1303">
        <v>2730.7310000000002</v>
      </c>
      <c r="L23" s="1303" t="s">
        <v>169</v>
      </c>
      <c r="M23" s="1303" t="s">
        <v>169</v>
      </c>
      <c r="N23" s="1303">
        <v>1309.2239999999999</v>
      </c>
      <c r="O23" s="1303">
        <v>17.786999999999999</v>
      </c>
      <c r="P23" s="1308">
        <v>115.339</v>
      </c>
      <c r="Q23" s="1308">
        <v>5.8319999999999999</v>
      </c>
      <c r="R23" s="1305">
        <v>4182.84</v>
      </c>
      <c r="S23" s="1320">
        <f t="shared" si="0"/>
        <v>2022.08</v>
      </c>
      <c r="T23" s="1302">
        <v>0.84799999999999998</v>
      </c>
      <c r="U23" s="1303">
        <v>2748.8919999999998</v>
      </c>
      <c r="V23" s="1303" t="s">
        <v>169</v>
      </c>
      <c r="W23" s="1303">
        <v>57.814</v>
      </c>
      <c r="X23" s="1303">
        <v>763.79100000000005</v>
      </c>
      <c r="Y23" s="1303">
        <v>297.87</v>
      </c>
      <c r="Z23" s="1305">
        <v>3869.2139999999999</v>
      </c>
      <c r="AA23" s="1302">
        <v>2.0419999999999998</v>
      </c>
      <c r="AB23" s="1306">
        <v>3542.7530000000002</v>
      </c>
      <c r="AC23" s="1303" t="s">
        <v>169</v>
      </c>
      <c r="AD23" s="1303">
        <v>1422.615</v>
      </c>
      <c r="AE23" s="1303" t="s">
        <v>169</v>
      </c>
      <c r="AF23" s="1303">
        <v>158.982</v>
      </c>
      <c r="AG23" s="1305">
        <v>5126.393</v>
      </c>
      <c r="AH23" s="1320">
        <f t="shared" si="1"/>
        <v>2022.08</v>
      </c>
      <c r="AI23" s="1302" t="s">
        <v>169</v>
      </c>
      <c r="AJ23" s="1303">
        <v>273.41199999999998</v>
      </c>
      <c r="AK23" s="1303">
        <v>2761.96</v>
      </c>
      <c r="AL23" s="1303" t="s">
        <v>169</v>
      </c>
      <c r="AM23" s="1303">
        <v>480.47300000000001</v>
      </c>
      <c r="AN23" s="1303">
        <v>59.264000000000003</v>
      </c>
      <c r="AO23" s="1305">
        <v>3575.1089999999999</v>
      </c>
      <c r="AP23" s="1302">
        <v>553.10799999999995</v>
      </c>
      <c r="AQ23" s="1303">
        <v>16308.977999999999</v>
      </c>
      <c r="AR23" s="1303">
        <v>7.3019999999999996</v>
      </c>
      <c r="AS23" s="1308">
        <v>16869.387999999999</v>
      </c>
      <c r="AT23" s="1302">
        <v>0</v>
      </c>
      <c r="AU23" s="1303">
        <v>29.529</v>
      </c>
      <c r="AV23" s="1305">
        <v>0</v>
      </c>
      <c r="AW23" s="1305">
        <v>15889.021000000001</v>
      </c>
    </row>
    <row r="24" spans="1:50" s="1098" customFormat="1" ht="24.95" customHeight="1">
      <c r="A24" s="1320">
        <v>2022.09</v>
      </c>
      <c r="B24" s="1302">
        <v>3.7719999999999998</v>
      </c>
      <c r="C24" s="1303" t="s">
        <v>169</v>
      </c>
      <c r="D24" s="1303">
        <v>3373.4209999999998</v>
      </c>
      <c r="E24" s="1303" t="s">
        <v>169</v>
      </c>
      <c r="F24" s="1303">
        <v>65.72</v>
      </c>
      <c r="G24" s="1303">
        <v>135.142</v>
      </c>
      <c r="H24" s="1305">
        <v>3578.056</v>
      </c>
      <c r="I24" s="1302">
        <v>3.7530000000000001</v>
      </c>
      <c r="J24" s="1303" t="s">
        <v>169</v>
      </c>
      <c r="K24" s="1303">
        <v>2732.4569999999999</v>
      </c>
      <c r="L24" s="1303" t="s">
        <v>169</v>
      </c>
      <c r="M24" s="1303" t="s">
        <v>169</v>
      </c>
      <c r="N24" s="1303">
        <v>714.76300000000003</v>
      </c>
      <c r="O24" s="1303">
        <v>7.048</v>
      </c>
      <c r="P24" s="1308">
        <v>101.976</v>
      </c>
      <c r="Q24" s="1308">
        <v>6.7809999999999997</v>
      </c>
      <c r="R24" s="1305">
        <v>3566.777</v>
      </c>
      <c r="S24" s="1320">
        <f t="shared" si="0"/>
        <v>2022.09</v>
      </c>
      <c r="T24" s="1302">
        <v>0.128</v>
      </c>
      <c r="U24" s="1303">
        <v>1711.1369999999999</v>
      </c>
      <c r="V24" s="1303" t="s">
        <v>169</v>
      </c>
      <c r="W24" s="1303">
        <v>87.921999999999997</v>
      </c>
      <c r="X24" s="1303">
        <v>786.27099999999996</v>
      </c>
      <c r="Y24" s="1303">
        <v>225.91300000000001</v>
      </c>
      <c r="Z24" s="1305">
        <v>2811.3710000000001</v>
      </c>
      <c r="AA24" s="1302">
        <v>1.4870000000000001</v>
      </c>
      <c r="AB24" s="1306">
        <v>2968.0830000000001</v>
      </c>
      <c r="AC24" s="1303" t="s">
        <v>169</v>
      </c>
      <c r="AD24" s="1303">
        <v>1221.5039999999999</v>
      </c>
      <c r="AE24" s="1303" t="s">
        <v>169</v>
      </c>
      <c r="AF24" s="1303">
        <v>156.81299999999999</v>
      </c>
      <c r="AG24" s="1305">
        <v>4347.8869999999997</v>
      </c>
      <c r="AH24" s="1320">
        <f t="shared" si="1"/>
        <v>2022.09</v>
      </c>
      <c r="AI24" s="1302" t="s">
        <v>169</v>
      </c>
      <c r="AJ24" s="1303">
        <v>149.74199999999999</v>
      </c>
      <c r="AK24" s="1303">
        <v>2374.6550000000002</v>
      </c>
      <c r="AL24" s="1303" t="s">
        <v>169</v>
      </c>
      <c r="AM24" s="1303">
        <v>572.89400000000001</v>
      </c>
      <c r="AN24" s="1303">
        <v>39.328000000000003</v>
      </c>
      <c r="AO24" s="1305">
        <v>3136.6190000000001</v>
      </c>
      <c r="AP24" s="1302">
        <v>472.13499999999999</v>
      </c>
      <c r="AQ24" s="1303">
        <v>14093.576999999999</v>
      </c>
      <c r="AR24" s="1303">
        <v>6.9829999999999997</v>
      </c>
      <c r="AS24" s="1308">
        <v>14572.696</v>
      </c>
      <c r="AT24" s="1302">
        <v>0</v>
      </c>
      <c r="AU24" s="1303">
        <v>24.565999999999999</v>
      </c>
      <c r="AV24" s="1305">
        <v>0</v>
      </c>
      <c r="AW24" s="1305">
        <v>14270.34</v>
      </c>
    </row>
    <row r="25" spans="1:50" s="1098" customFormat="1" ht="24.95" customHeight="1">
      <c r="A25" s="1320">
        <v>2022.1</v>
      </c>
      <c r="B25" s="1302">
        <v>3.9260000000000002</v>
      </c>
      <c r="C25" s="1303" t="s">
        <v>169</v>
      </c>
      <c r="D25" s="1303">
        <v>3430.7829999999999</v>
      </c>
      <c r="E25" s="1303" t="s">
        <v>169</v>
      </c>
      <c r="F25" s="1303">
        <v>141.99799999999999</v>
      </c>
      <c r="G25" s="1303">
        <v>259.23500000000001</v>
      </c>
      <c r="H25" s="1305">
        <v>3835.9409999999998</v>
      </c>
      <c r="I25" s="1302">
        <v>3.5670000000000002</v>
      </c>
      <c r="J25" s="1303" t="s">
        <v>169</v>
      </c>
      <c r="K25" s="1303">
        <v>2031.644</v>
      </c>
      <c r="L25" s="1303" t="s">
        <v>169</v>
      </c>
      <c r="M25" s="1303" t="s">
        <v>169</v>
      </c>
      <c r="N25" s="1303">
        <v>534.33799999999997</v>
      </c>
      <c r="O25" s="1303">
        <v>14.711</v>
      </c>
      <c r="P25" s="1308">
        <v>91.103999999999999</v>
      </c>
      <c r="Q25" s="1308">
        <v>4.7480000000000002</v>
      </c>
      <c r="R25" s="1305">
        <v>2680.1120000000001</v>
      </c>
      <c r="S25" s="1320">
        <f t="shared" si="0"/>
        <v>2022.1</v>
      </c>
      <c r="T25" s="1302">
        <v>0.42</v>
      </c>
      <c r="U25" s="1303">
        <v>1736.405</v>
      </c>
      <c r="V25" s="1303" t="s">
        <v>169</v>
      </c>
      <c r="W25" s="1303">
        <v>150.16900000000001</v>
      </c>
      <c r="X25" s="1303">
        <v>1087.6199999999999</v>
      </c>
      <c r="Y25" s="1303">
        <v>153.1</v>
      </c>
      <c r="Z25" s="1305">
        <v>3127.7139999999999</v>
      </c>
      <c r="AA25" s="1302">
        <v>0.96399999999999997</v>
      </c>
      <c r="AB25" s="1306">
        <v>2210.1350000000002</v>
      </c>
      <c r="AC25" s="1303" t="s">
        <v>169</v>
      </c>
      <c r="AD25" s="1303">
        <v>1331.0820000000001</v>
      </c>
      <c r="AE25" s="1303" t="s">
        <v>169</v>
      </c>
      <c r="AF25" s="1303">
        <v>136.75</v>
      </c>
      <c r="AG25" s="1305">
        <v>3678.931</v>
      </c>
      <c r="AH25" s="1320">
        <f t="shared" si="1"/>
        <v>2022.1</v>
      </c>
      <c r="AI25" s="1302" t="s">
        <v>169</v>
      </c>
      <c r="AJ25" s="1303">
        <v>197.904</v>
      </c>
      <c r="AK25" s="1303">
        <v>2158.6210000000001</v>
      </c>
      <c r="AL25" s="1303" t="s">
        <v>169</v>
      </c>
      <c r="AM25" s="1303">
        <v>772.68600000000004</v>
      </c>
      <c r="AN25" s="1303">
        <v>44.042000000000002</v>
      </c>
      <c r="AO25" s="1305">
        <v>3173.252</v>
      </c>
      <c r="AP25" s="1302">
        <v>421.28500000000003</v>
      </c>
      <c r="AQ25" s="1303">
        <v>14381.733</v>
      </c>
      <c r="AR25" s="1303">
        <v>8.2729999999999997</v>
      </c>
      <c r="AS25" s="1308">
        <v>14811.291999999999</v>
      </c>
      <c r="AT25" s="1302">
        <v>0</v>
      </c>
      <c r="AU25" s="1303">
        <v>24.893999999999998</v>
      </c>
      <c r="AV25" s="1305">
        <v>0</v>
      </c>
      <c r="AW25" s="1305">
        <v>14409.522000000001</v>
      </c>
    </row>
    <row r="26" spans="1:50" s="1324" customFormat="1" ht="24.95" customHeight="1">
      <c r="A26" s="1320">
        <v>2022.11</v>
      </c>
      <c r="B26" s="1302">
        <v>3.9849999999999999</v>
      </c>
      <c r="C26" s="1303" t="s">
        <v>169</v>
      </c>
      <c r="D26" s="1303">
        <v>2663.1329999999998</v>
      </c>
      <c r="E26" s="1303" t="s">
        <v>169</v>
      </c>
      <c r="F26" s="1303">
        <v>185.33500000000001</v>
      </c>
      <c r="G26" s="1303">
        <v>210.821</v>
      </c>
      <c r="H26" s="1305">
        <v>3063.2730000000001</v>
      </c>
      <c r="I26" s="1302">
        <v>2.35</v>
      </c>
      <c r="J26" s="1303" t="s">
        <v>169</v>
      </c>
      <c r="K26" s="1303">
        <v>2660.6959999999999</v>
      </c>
      <c r="L26" s="1303" t="s">
        <v>169</v>
      </c>
      <c r="M26" s="1303" t="s">
        <v>169</v>
      </c>
      <c r="N26" s="1303">
        <v>1105.3789999999999</v>
      </c>
      <c r="O26" s="1303">
        <v>10.824999999999999</v>
      </c>
      <c r="P26" s="1308">
        <v>98.908000000000001</v>
      </c>
      <c r="Q26" s="1308">
        <v>4.4470000000000001</v>
      </c>
      <c r="R26" s="1305">
        <v>3882.6039999999998</v>
      </c>
      <c r="S26" s="1320">
        <f t="shared" si="0"/>
        <v>2022.11</v>
      </c>
      <c r="T26" s="1302">
        <v>0.46700000000000003</v>
      </c>
      <c r="U26" s="1303">
        <v>2496.4490000000001</v>
      </c>
      <c r="V26" s="1303" t="s">
        <v>169</v>
      </c>
      <c r="W26" s="1303">
        <v>187.40600000000001</v>
      </c>
      <c r="X26" s="1303">
        <v>1185.403</v>
      </c>
      <c r="Y26" s="1303">
        <v>67.578000000000003</v>
      </c>
      <c r="Z26" s="1305">
        <v>3937.3040000000001</v>
      </c>
      <c r="AA26" s="1302">
        <v>1.0269999999999999</v>
      </c>
      <c r="AB26" s="1306">
        <v>2141.7249999999999</v>
      </c>
      <c r="AC26" s="1303" t="s">
        <v>169</v>
      </c>
      <c r="AD26" s="1303">
        <v>1149.133</v>
      </c>
      <c r="AE26" s="1303" t="s">
        <v>169</v>
      </c>
      <c r="AF26" s="1303">
        <v>144.00200000000001</v>
      </c>
      <c r="AG26" s="1305">
        <v>3435.8870000000002</v>
      </c>
      <c r="AH26" s="1320">
        <f t="shared" si="1"/>
        <v>2022.11</v>
      </c>
      <c r="AI26" s="1302" t="s">
        <v>169</v>
      </c>
      <c r="AJ26" s="1303">
        <v>141.07599999999999</v>
      </c>
      <c r="AK26" s="1303">
        <v>2153.2069999999999</v>
      </c>
      <c r="AL26" s="1303" t="s">
        <v>169</v>
      </c>
      <c r="AM26" s="1303">
        <v>829.029</v>
      </c>
      <c r="AN26" s="1303">
        <v>56.228999999999999</v>
      </c>
      <c r="AO26" s="1305">
        <v>3179.5410000000002</v>
      </c>
      <c r="AP26" s="1302">
        <v>384.36700000000002</v>
      </c>
      <c r="AQ26" s="1303">
        <v>14005.635</v>
      </c>
      <c r="AR26" s="1303">
        <v>6.4820000000000002</v>
      </c>
      <c r="AS26" s="1308">
        <v>14396.483</v>
      </c>
      <c r="AT26" s="1302">
        <v>0</v>
      </c>
      <c r="AU26" s="1303">
        <v>24.661000000000001</v>
      </c>
      <c r="AV26" s="1305">
        <v>0</v>
      </c>
      <c r="AW26" s="1305">
        <v>14303.266</v>
      </c>
    </row>
    <row r="27" spans="1:50" s="1326" customFormat="1" ht="24.95" customHeight="1">
      <c r="A27" s="1320">
        <v>2022.12</v>
      </c>
      <c r="B27" s="1302">
        <v>4.585</v>
      </c>
      <c r="C27" s="1303" t="s">
        <v>169</v>
      </c>
      <c r="D27" s="1303">
        <v>3226.1089999999999</v>
      </c>
      <c r="E27" s="1303" t="s">
        <v>169</v>
      </c>
      <c r="F27" s="1303">
        <v>516.17399999999998</v>
      </c>
      <c r="G27" s="1303">
        <v>246.238</v>
      </c>
      <c r="H27" s="1305">
        <v>3993.1060000000002</v>
      </c>
      <c r="I27" s="1302">
        <v>2.641</v>
      </c>
      <c r="J27" s="1303" t="s">
        <v>169</v>
      </c>
      <c r="K27" s="1303">
        <v>3150.45</v>
      </c>
      <c r="L27" s="1303" t="s">
        <v>169</v>
      </c>
      <c r="M27" s="1303" t="s">
        <v>169</v>
      </c>
      <c r="N27" s="1303">
        <v>1558.365</v>
      </c>
      <c r="O27" s="1303">
        <v>15.141999999999999</v>
      </c>
      <c r="P27" s="1308">
        <v>109.925</v>
      </c>
      <c r="Q27" s="1308">
        <v>6.5890000000000004</v>
      </c>
      <c r="R27" s="1305">
        <v>4843.1120000000001</v>
      </c>
      <c r="S27" s="1320">
        <f t="shared" si="0"/>
        <v>2022.12</v>
      </c>
      <c r="T27" s="1302">
        <v>0.91</v>
      </c>
      <c r="U27" s="1303">
        <v>2834.4169999999999</v>
      </c>
      <c r="V27" s="1303" t="s">
        <v>169</v>
      </c>
      <c r="W27" s="1303">
        <v>226.47</v>
      </c>
      <c r="X27" s="1303">
        <v>1258.8150000000001</v>
      </c>
      <c r="Y27" s="1303">
        <v>279.65499999999997</v>
      </c>
      <c r="Z27" s="1305">
        <v>4600.2669999999998</v>
      </c>
      <c r="AA27" s="1302">
        <v>1.65</v>
      </c>
      <c r="AB27" s="1306">
        <v>3313.8910000000001</v>
      </c>
      <c r="AC27" s="1303" t="s">
        <v>169</v>
      </c>
      <c r="AD27" s="1303">
        <v>1553.681</v>
      </c>
      <c r="AE27" s="1303" t="s">
        <v>169</v>
      </c>
      <c r="AF27" s="1303">
        <v>159.25700000000001</v>
      </c>
      <c r="AG27" s="1305">
        <v>5028.4780000000001</v>
      </c>
      <c r="AH27" s="1320">
        <f t="shared" si="1"/>
        <v>2022.12</v>
      </c>
      <c r="AI27" s="1302" t="s">
        <v>169</v>
      </c>
      <c r="AJ27" s="1303">
        <v>274.49</v>
      </c>
      <c r="AK27" s="1303">
        <v>2822.3879999999999</v>
      </c>
      <c r="AL27" s="1303" t="s">
        <v>169</v>
      </c>
      <c r="AM27" s="1303">
        <v>936.78899999999999</v>
      </c>
      <c r="AN27" s="1303">
        <v>58.398000000000003</v>
      </c>
      <c r="AO27" s="1305">
        <v>4092.0639999999999</v>
      </c>
      <c r="AP27" s="1302">
        <v>372.55099999999999</v>
      </c>
      <c r="AQ27" s="1303">
        <v>15228.671</v>
      </c>
      <c r="AR27" s="1303">
        <v>5.39</v>
      </c>
      <c r="AS27" s="1308">
        <v>15606.612999999999</v>
      </c>
      <c r="AT27" s="1302">
        <v>0</v>
      </c>
      <c r="AU27" s="1303">
        <v>29.635999999999999</v>
      </c>
      <c r="AV27" s="1305">
        <v>0</v>
      </c>
      <c r="AW27" s="1305">
        <v>17377.216</v>
      </c>
      <c r="AX27" s="1325"/>
    </row>
    <row r="28" spans="1:50" s="1098" customFormat="1" ht="24.95" customHeight="1">
      <c r="A28" s="1327" t="s">
        <v>778</v>
      </c>
      <c r="B28" s="1328">
        <v>9.3879999999999999</v>
      </c>
      <c r="C28" s="1329" t="s">
        <v>169</v>
      </c>
      <c r="D28" s="1329">
        <v>8634.223</v>
      </c>
      <c r="E28" s="1329" t="s">
        <v>169</v>
      </c>
      <c r="F28" s="1329">
        <v>1105.413</v>
      </c>
      <c r="G28" s="1329">
        <v>604.61300000000006</v>
      </c>
      <c r="H28" s="1330">
        <v>10353.637000000001</v>
      </c>
      <c r="I28" s="1328">
        <v>6.78</v>
      </c>
      <c r="J28" s="1329" t="s">
        <v>169</v>
      </c>
      <c r="K28" s="1329">
        <v>7444.3130000000001</v>
      </c>
      <c r="L28" s="1329" t="s">
        <v>169</v>
      </c>
      <c r="M28" s="1329" t="s">
        <v>169</v>
      </c>
      <c r="N28" s="1329">
        <v>4101.826</v>
      </c>
      <c r="O28" s="1329">
        <v>31.931000000000001</v>
      </c>
      <c r="P28" s="1331">
        <v>274.93700000000001</v>
      </c>
      <c r="Q28" s="1331">
        <v>17.318999999999999</v>
      </c>
      <c r="R28" s="1330">
        <v>11877.107</v>
      </c>
      <c r="S28" s="1327" t="str">
        <f t="shared" si="0"/>
        <v>2023.01~03</v>
      </c>
      <c r="T28" s="1328">
        <v>2.149</v>
      </c>
      <c r="U28" s="1329">
        <v>6896.8230000000003</v>
      </c>
      <c r="V28" s="1329" t="s">
        <v>169</v>
      </c>
      <c r="W28" s="1329">
        <v>158.697</v>
      </c>
      <c r="X28" s="1329">
        <v>2827.3939999999998</v>
      </c>
      <c r="Y28" s="1329">
        <v>412.67</v>
      </c>
      <c r="Z28" s="1330">
        <v>10297.734</v>
      </c>
      <c r="AA28" s="1328">
        <v>3.2309999999999999</v>
      </c>
      <c r="AB28" s="1332">
        <v>8206.0120000000006</v>
      </c>
      <c r="AC28" s="1329" t="s">
        <v>169</v>
      </c>
      <c r="AD28" s="1329">
        <v>3321.1779999999999</v>
      </c>
      <c r="AE28" s="1329" t="s">
        <v>169</v>
      </c>
      <c r="AF28" s="1329">
        <v>437.78300000000002</v>
      </c>
      <c r="AG28" s="1330">
        <v>11968.204</v>
      </c>
      <c r="AH28" s="1327" t="str">
        <f t="shared" si="1"/>
        <v>2023.01~03</v>
      </c>
      <c r="AI28" s="1328" t="s">
        <v>169</v>
      </c>
      <c r="AJ28" s="1329">
        <v>688.35699999999997</v>
      </c>
      <c r="AK28" s="1329">
        <v>6689.942</v>
      </c>
      <c r="AL28" s="1329" t="s">
        <v>169</v>
      </c>
      <c r="AM28" s="1329">
        <v>2118.1669999999999</v>
      </c>
      <c r="AN28" s="1329">
        <v>157.65700000000001</v>
      </c>
      <c r="AO28" s="1330">
        <v>9654.1239999999998</v>
      </c>
      <c r="AP28" s="1328">
        <v>1084.2629999999999</v>
      </c>
      <c r="AQ28" s="1329">
        <v>44459.669000000002</v>
      </c>
      <c r="AR28" s="1329">
        <v>23.782</v>
      </c>
      <c r="AS28" s="1331">
        <v>45567.713000000003</v>
      </c>
      <c r="AT28" s="1328">
        <v>0.67100000000000004</v>
      </c>
      <c r="AU28" s="1329">
        <v>77.221999999999994</v>
      </c>
      <c r="AV28" s="1330">
        <v>0.254</v>
      </c>
      <c r="AW28" s="1330">
        <v>49964.688999999998</v>
      </c>
      <c r="AX28" s="1333"/>
    </row>
    <row r="29" spans="1:50" s="1323" customFormat="1" ht="24.95" customHeight="1">
      <c r="A29" s="1327">
        <v>2023.01</v>
      </c>
      <c r="B29" s="1328">
        <v>4.0709999999999997</v>
      </c>
      <c r="C29" s="1329" t="s">
        <v>169</v>
      </c>
      <c r="D29" s="1329">
        <v>3321.6170000000002</v>
      </c>
      <c r="E29" s="1329" t="s">
        <v>169</v>
      </c>
      <c r="F29" s="1329">
        <v>495.87400000000002</v>
      </c>
      <c r="G29" s="1329">
        <v>246.03200000000001</v>
      </c>
      <c r="H29" s="1330">
        <v>4067.5940000000001</v>
      </c>
      <c r="I29" s="1328">
        <v>2.6320000000000001</v>
      </c>
      <c r="J29" s="1329" t="s">
        <v>169</v>
      </c>
      <c r="K29" s="1329">
        <v>2654.6149999999998</v>
      </c>
      <c r="L29" s="1329" t="s">
        <v>169</v>
      </c>
      <c r="M29" s="1329" t="s">
        <v>169</v>
      </c>
      <c r="N29" s="1329">
        <v>1537.577</v>
      </c>
      <c r="O29" s="1329">
        <v>12.933999999999999</v>
      </c>
      <c r="P29" s="1331">
        <v>107.008</v>
      </c>
      <c r="Q29" s="1331">
        <v>7.2089999999999996</v>
      </c>
      <c r="R29" s="1330">
        <v>4321.9740000000002</v>
      </c>
      <c r="S29" s="1327">
        <f t="shared" si="0"/>
        <v>2023.01</v>
      </c>
      <c r="T29" s="1328">
        <v>0.70799999999999996</v>
      </c>
      <c r="U29" s="1329">
        <v>2897.58</v>
      </c>
      <c r="V29" s="1329" t="s">
        <v>169</v>
      </c>
      <c r="W29" s="1329">
        <v>116.22</v>
      </c>
      <c r="X29" s="1329">
        <v>935.23500000000001</v>
      </c>
      <c r="Y29" s="1329">
        <v>172.56800000000001</v>
      </c>
      <c r="Z29" s="1330">
        <v>4122.3109999999997</v>
      </c>
      <c r="AA29" s="1328">
        <v>1.4690000000000001</v>
      </c>
      <c r="AB29" s="1332">
        <v>3339.51</v>
      </c>
      <c r="AC29" s="1329" t="s">
        <v>169</v>
      </c>
      <c r="AD29" s="1329">
        <v>1143.1099999999999</v>
      </c>
      <c r="AE29" s="1329" t="s">
        <v>169</v>
      </c>
      <c r="AF29" s="1329">
        <v>164.44300000000001</v>
      </c>
      <c r="AG29" s="1330">
        <v>4648.5320000000002</v>
      </c>
      <c r="AH29" s="1327">
        <f t="shared" si="1"/>
        <v>2023.01</v>
      </c>
      <c r="AI29" s="1328" t="s">
        <v>169</v>
      </c>
      <c r="AJ29" s="1329">
        <v>251.09800000000001</v>
      </c>
      <c r="AK29" s="1329">
        <v>2428.23</v>
      </c>
      <c r="AL29" s="1329" t="s">
        <v>169</v>
      </c>
      <c r="AM29" s="1329">
        <v>729.49300000000005</v>
      </c>
      <c r="AN29" s="1329">
        <v>59.142000000000003</v>
      </c>
      <c r="AO29" s="1330">
        <v>3467.962</v>
      </c>
      <c r="AP29" s="1328">
        <v>378.27699999999999</v>
      </c>
      <c r="AQ29" s="1329">
        <v>15655.43</v>
      </c>
      <c r="AR29" s="1329">
        <v>6.3810000000000002</v>
      </c>
      <c r="AS29" s="1331">
        <v>16040.088</v>
      </c>
      <c r="AT29" s="1328">
        <v>0.27200000000000002</v>
      </c>
      <c r="AU29" s="1329">
        <v>27.545000000000002</v>
      </c>
      <c r="AV29" s="1330">
        <v>8.8999999999999996E-2</v>
      </c>
      <c r="AW29" s="1330">
        <v>17419.601999999999</v>
      </c>
      <c r="AX29" s="2714"/>
    </row>
    <row r="30" spans="1:50" s="1340" customFormat="1" ht="24.95" customHeight="1">
      <c r="A30" s="1334">
        <v>2023.02</v>
      </c>
      <c r="B30" s="1335">
        <v>3.0219999999999998</v>
      </c>
      <c r="C30" s="1336" t="s">
        <v>169</v>
      </c>
      <c r="D30" s="1336">
        <v>2811.97</v>
      </c>
      <c r="E30" s="1336" t="s">
        <v>169</v>
      </c>
      <c r="F30" s="1336">
        <v>376.63400000000001</v>
      </c>
      <c r="G30" s="1336">
        <v>136.501</v>
      </c>
      <c r="H30" s="1337">
        <v>3328.127</v>
      </c>
      <c r="I30" s="1335">
        <v>2.4260000000000002</v>
      </c>
      <c r="J30" s="1336" t="s">
        <v>169</v>
      </c>
      <c r="K30" s="1336">
        <v>2925.28</v>
      </c>
      <c r="L30" s="1336" t="s">
        <v>169</v>
      </c>
      <c r="M30" s="1336" t="s">
        <v>169</v>
      </c>
      <c r="N30" s="1336">
        <v>1402.0619999999999</v>
      </c>
      <c r="O30" s="1336">
        <v>10.08</v>
      </c>
      <c r="P30" s="1338">
        <v>92.085999999999999</v>
      </c>
      <c r="Q30" s="1338">
        <v>3.177</v>
      </c>
      <c r="R30" s="1337">
        <v>4435.1099999999997</v>
      </c>
      <c r="S30" s="1334">
        <f t="shared" si="0"/>
        <v>2023.02</v>
      </c>
      <c r="T30" s="1335">
        <v>0.84399999999999997</v>
      </c>
      <c r="U30" s="1336">
        <v>2290.29</v>
      </c>
      <c r="V30" s="1336" t="s">
        <v>169</v>
      </c>
      <c r="W30" s="1336">
        <v>40.625999999999998</v>
      </c>
      <c r="X30" s="1336">
        <v>1091.4159999999999</v>
      </c>
      <c r="Y30" s="1336">
        <v>112.85899999999999</v>
      </c>
      <c r="Z30" s="1337">
        <v>3536.0349999999999</v>
      </c>
      <c r="AA30" s="1335">
        <v>0.97</v>
      </c>
      <c r="AB30" s="1339">
        <v>2754.7919999999999</v>
      </c>
      <c r="AC30" s="1336" t="s">
        <v>169</v>
      </c>
      <c r="AD30" s="1336">
        <v>1156.396</v>
      </c>
      <c r="AE30" s="1336" t="s">
        <v>169</v>
      </c>
      <c r="AF30" s="1336">
        <v>147.75200000000001</v>
      </c>
      <c r="AG30" s="1337">
        <v>4059.91</v>
      </c>
      <c r="AH30" s="1334">
        <f t="shared" si="1"/>
        <v>2023.02</v>
      </c>
      <c r="AI30" s="1335" t="s">
        <v>169</v>
      </c>
      <c r="AJ30" s="1336">
        <v>247.744</v>
      </c>
      <c r="AK30" s="1336">
        <v>2358.6010000000001</v>
      </c>
      <c r="AL30" s="1336" t="s">
        <v>169</v>
      </c>
      <c r="AM30" s="1336">
        <v>751.65499999999997</v>
      </c>
      <c r="AN30" s="1336">
        <v>53.872999999999998</v>
      </c>
      <c r="AO30" s="1337">
        <v>3411.8719999999998</v>
      </c>
      <c r="AP30" s="1335">
        <v>310.24</v>
      </c>
      <c r="AQ30" s="1336">
        <v>13606.454</v>
      </c>
      <c r="AR30" s="1336">
        <v>7.2519999999999998</v>
      </c>
      <c r="AS30" s="1338">
        <v>13923.946</v>
      </c>
      <c r="AT30" s="1335">
        <v>0.214</v>
      </c>
      <c r="AU30" s="1336">
        <v>24.169</v>
      </c>
      <c r="AV30" s="1337">
        <v>8.2000000000000003E-2</v>
      </c>
      <c r="AW30" s="1337">
        <v>14992.835999999999</v>
      </c>
      <c r="AX30" s="2714"/>
    </row>
    <row r="31" spans="1:50" s="1073" customFormat="1" ht="24.95" customHeight="1">
      <c r="A31" s="1341">
        <v>2023.03</v>
      </c>
      <c r="B31" s="1342">
        <v>2.2959999999999998</v>
      </c>
      <c r="C31" s="1343" t="s">
        <v>169</v>
      </c>
      <c r="D31" s="1343">
        <v>2500.636</v>
      </c>
      <c r="E31" s="1343" t="s">
        <v>169</v>
      </c>
      <c r="F31" s="1343">
        <v>232.905</v>
      </c>
      <c r="G31" s="1343">
        <v>222.08</v>
      </c>
      <c r="H31" s="1344">
        <v>2957.9169999999999</v>
      </c>
      <c r="I31" s="1342">
        <v>1.722</v>
      </c>
      <c r="J31" s="1343" t="s">
        <v>169</v>
      </c>
      <c r="K31" s="1343">
        <v>1864.4190000000001</v>
      </c>
      <c r="L31" s="1343" t="s">
        <v>169</v>
      </c>
      <c r="M31" s="1343" t="s">
        <v>169</v>
      </c>
      <c r="N31" s="1343">
        <v>1162.1869999999999</v>
      </c>
      <c r="O31" s="1343">
        <v>8.9169999999999998</v>
      </c>
      <c r="P31" s="1345">
        <v>75.843999999999994</v>
      </c>
      <c r="Q31" s="1345">
        <v>6.9340000000000002</v>
      </c>
      <c r="R31" s="1344">
        <v>3120.0239999999999</v>
      </c>
      <c r="S31" s="1334">
        <f t="shared" si="0"/>
        <v>2023.03</v>
      </c>
      <c r="T31" s="1342">
        <v>0.59799999999999998</v>
      </c>
      <c r="U31" s="1343">
        <v>1708.953</v>
      </c>
      <c r="V31" s="1343" t="s">
        <v>169</v>
      </c>
      <c r="W31" s="1343">
        <v>1.851</v>
      </c>
      <c r="X31" s="1343">
        <v>800.74300000000005</v>
      </c>
      <c r="Y31" s="1343">
        <v>127.24299999999999</v>
      </c>
      <c r="Z31" s="1344">
        <v>2639.3870000000002</v>
      </c>
      <c r="AA31" s="1342">
        <v>0.79100000000000004</v>
      </c>
      <c r="AB31" s="1346">
        <v>2111.71</v>
      </c>
      <c r="AC31" s="1343" t="s">
        <v>169</v>
      </c>
      <c r="AD31" s="1343">
        <v>1021.672</v>
      </c>
      <c r="AE31" s="1343" t="s">
        <v>169</v>
      </c>
      <c r="AF31" s="1343">
        <v>125.58799999999999</v>
      </c>
      <c r="AG31" s="1344">
        <v>3259.7620000000002</v>
      </c>
      <c r="AH31" s="1334">
        <f t="shared" si="1"/>
        <v>2023.03</v>
      </c>
      <c r="AI31" s="1342" t="s">
        <v>169</v>
      </c>
      <c r="AJ31" s="1343">
        <v>189.51599999999999</v>
      </c>
      <c r="AK31" s="1343">
        <v>1903.1110000000001</v>
      </c>
      <c r="AL31" s="1343" t="s">
        <v>169</v>
      </c>
      <c r="AM31" s="1343">
        <v>637.02</v>
      </c>
      <c r="AN31" s="1343">
        <v>44.643000000000001</v>
      </c>
      <c r="AO31" s="1344">
        <v>2774.29</v>
      </c>
      <c r="AP31" s="1342">
        <v>395.74599999999998</v>
      </c>
      <c r="AQ31" s="1343">
        <v>15197.784</v>
      </c>
      <c r="AR31" s="1343">
        <v>10.148999999999999</v>
      </c>
      <c r="AS31" s="1345">
        <v>15603.679</v>
      </c>
      <c r="AT31" s="1342">
        <v>0.186</v>
      </c>
      <c r="AU31" s="1343">
        <v>25.507999999999999</v>
      </c>
      <c r="AV31" s="1344">
        <v>8.3000000000000004E-2</v>
      </c>
      <c r="AW31" s="1344">
        <v>17552.251</v>
      </c>
      <c r="AX31" s="2715"/>
    </row>
    <row r="32" spans="1:50" s="1309" customFormat="1" ht="2.25" customHeight="1">
      <c r="A32" s="1347"/>
      <c r="B32" s="1348"/>
      <c r="C32" s="1348"/>
      <c r="D32" s="1348"/>
      <c r="E32" s="1348"/>
      <c r="F32" s="1348"/>
      <c r="G32" s="1348"/>
      <c r="H32" s="1348"/>
      <c r="I32" s="1348"/>
      <c r="J32" s="1348"/>
      <c r="K32" s="1348"/>
      <c r="L32" s="1348"/>
      <c r="M32" s="1348"/>
      <c r="N32" s="1348"/>
      <c r="O32" s="1348"/>
      <c r="P32" s="1348"/>
      <c r="Q32" s="1348"/>
      <c r="R32" s="1348"/>
      <c r="S32" s="1348"/>
      <c r="T32" s="1348"/>
      <c r="U32" s="1348"/>
      <c r="V32" s="1348"/>
      <c r="W32" s="1348"/>
      <c r="X32" s="1348"/>
      <c r="Y32" s="1348"/>
      <c r="Z32" s="1348"/>
      <c r="AA32" s="1348"/>
      <c r="AB32" s="1348"/>
      <c r="AC32" s="1348"/>
      <c r="AD32" s="1348"/>
      <c r="AE32" s="1348"/>
      <c r="AF32" s="1348"/>
      <c r="AG32" s="1348"/>
      <c r="AH32" s="1348"/>
      <c r="AI32" s="1348"/>
      <c r="AJ32" s="1348"/>
      <c r="AK32" s="1348"/>
      <c r="AL32" s="1348"/>
      <c r="AM32" s="1348"/>
      <c r="AN32" s="1348"/>
      <c r="AO32" s="1348"/>
      <c r="AP32" s="1348"/>
      <c r="AQ32" s="1348"/>
      <c r="AR32" s="1348"/>
      <c r="AS32" s="1348"/>
      <c r="AT32" s="1348"/>
      <c r="AU32" s="1348"/>
      <c r="AV32" s="1348"/>
      <c r="AW32" s="1348"/>
      <c r="AX32" s="2716"/>
    </row>
    <row r="33" spans="1:50" s="266" customFormat="1" ht="0.75" hidden="1" customHeight="1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8"/>
      <c r="M33" s="598"/>
      <c r="N33" s="598"/>
      <c r="O33" s="598"/>
      <c r="P33" s="598"/>
      <c r="Q33" s="598"/>
      <c r="R33" s="598"/>
      <c r="S33" s="597"/>
      <c r="T33" s="597"/>
      <c r="U33" s="597"/>
      <c r="V33" s="597"/>
      <c r="W33" s="597"/>
      <c r="X33" s="597"/>
      <c r="Y33" s="597"/>
      <c r="Z33" s="597"/>
      <c r="AA33" s="597"/>
      <c r="AB33" s="597"/>
      <c r="AC33" s="597"/>
      <c r="AD33" s="597"/>
      <c r="AE33" s="597"/>
      <c r="AF33" s="597"/>
      <c r="AG33" s="597"/>
      <c r="AH33" s="597"/>
      <c r="AI33" s="597"/>
      <c r="AJ33" s="597"/>
      <c r="AK33" s="597"/>
      <c r="AL33" s="597"/>
      <c r="AM33" s="597"/>
      <c r="AN33" s="597"/>
      <c r="AO33" s="597"/>
      <c r="AP33" s="597"/>
      <c r="AQ33" s="597"/>
      <c r="AR33" s="597"/>
      <c r="AS33" s="597"/>
      <c r="AT33" s="597"/>
      <c r="AU33" s="597"/>
      <c r="AV33" s="1349"/>
      <c r="AW33" s="597"/>
      <c r="AX33" s="1526"/>
    </row>
    <row r="34" spans="1:50" s="266" customFormat="1" ht="12.95" customHeight="1">
      <c r="A34" s="324" t="s">
        <v>878</v>
      </c>
      <c r="B34" s="324"/>
      <c r="C34" s="324"/>
      <c r="D34" s="324"/>
      <c r="E34" s="324"/>
      <c r="F34" s="324"/>
      <c r="G34" s="324"/>
      <c r="H34" s="324"/>
      <c r="I34" s="324" t="s">
        <v>879</v>
      </c>
      <c r="J34" s="324"/>
      <c r="K34" s="324"/>
      <c r="L34" s="655"/>
      <c r="M34" s="655"/>
      <c r="N34" s="655"/>
      <c r="O34" s="655"/>
      <c r="P34" s="655"/>
      <c r="Q34" s="655"/>
      <c r="R34" s="655"/>
      <c r="S34" s="324"/>
      <c r="T34" s="324"/>
      <c r="U34" s="655"/>
      <c r="V34" s="655"/>
      <c r="W34" s="655"/>
      <c r="X34" s="324"/>
      <c r="Y34" s="324"/>
      <c r="Z34" s="324"/>
      <c r="AA34" s="324"/>
      <c r="AB34" s="324"/>
      <c r="AC34" s="324"/>
      <c r="AD34" s="324"/>
      <c r="AE34" s="324"/>
      <c r="AF34" s="324"/>
      <c r="AG34" s="324"/>
      <c r="AH34" s="324"/>
      <c r="AI34" s="324"/>
      <c r="AJ34" s="655"/>
      <c r="AK34" s="324"/>
      <c r="AL34" s="655"/>
      <c r="AM34" s="324"/>
      <c r="AN34" s="324"/>
      <c r="AO34" s="324"/>
      <c r="AP34" s="650" t="s">
        <v>880</v>
      </c>
      <c r="AQ34" s="324"/>
      <c r="AR34" s="324"/>
      <c r="AS34" s="324"/>
      <c r="AT34" s="324"/>
      <c r="AU34" s="324"/>
      <c r="AV34" s="1350"/>
      <c r="AW34" s="324"/>
      <c r="AX34" s="1526"/>
    </row>
    <row r="35" spans="1:50" ht="12.95" customHeight="1">
      <c r="A35" s="324"/>
      <c r="B35" s="1351"/>
      <c r="C35" s="1351"/>
      <c r="D35" s="1351"/>
      <c r="E35" s="1351"/>
      <c r="F35" s="1351"/>
      <c r="G35" s="1351"/>
      <c r="H35" s="1351"/>
      <c r="I35" s="1351"/>
      <c r="J35" s="1351"/>
      <c r="K35" s="1351"/>
      <c r="L35" s="1351"/>
      <c r="M35" s="1351"/>
      <c r="N35" s="1351"/>
      <c r="O35" s="1351"/>
      <c r="P35" s="1351"/>
      <c r="Q35" s="1351"/>
      <c r="R35" s="1351"/>
      <c r="S35" s="1351"/>
      <c r="T35" s="1351"/>
      <c r="U35" s="1351"/>
      <c r="V35" s="1351"/>
      <c r="W35" s="1351"/>
      <c r="X35" s="1351"/>
      <c r="Y35" s="1351"/>
      <c r="Z35" s="1351"/>
      <c r="AA35" s="1351"/>
      <c r="AB35" s="1351"/>
      <c r="AC35" s="1351"/>
      <c r="AD35" s="1351"/>
      <c r="AE35" s="1351"/>
      <c r="AF35" s="1351"/>
      <c r="AG35" s="1351"/>
      <c r="AH35" s="1351"/>
      <c r="AI35" s="1351"/>
      <c r="AJ35" s="1351"/>
      <c r="AK35" s="1351"/>
      <c r="AL35" s="1351"/>
      <c r="AM35" s="1351"/>
      <c r="AN35" s="1351"/>
      <c r="AO35" s="1351"/>
      <c r="AP35" s="1351"/>
      <c r="AQ35" s="1351"/>
      <c r="AR35" s="1351"/>
      <c r="AS35" s="1351"/>
      <c r="AT35" s="1351"/>
      <c r="AU35" s="1351"/>
      <c r="AV35" s="1352"/>
      <c r="AW35" s="1351"/>
    </row>
    <row r="37" spans="1:50">
      <c r="B37" s="1333"/>
    </row>
  </sheetData>
  <mergeCells count="10">
    <mergeCell ref="AH4:AH5"/>
    <mergeCell ref="AI4:AO4"/>
    <mergeCell ref="AP4:AS4"/>
    <mergeCell ref="AT4:AV4"/>
    <mergeCell ref="A4:A5"/>
    <mergeCell ref="B4:H4"/>
    <mergeCell ref="I4:R4"/>
    <mergeCell ref="S4:S5"/>
    <mergeCell ref="T4:Z4"/>
    <mergeCell ref="AA4:AG4"/>
  </mergeCells>
  <phoneticPr fontId="2" type="noConversion"/>
  <printOptions horizontalCentered="1"/>
  <pageMargins left="0.78740157480314965" right="0.78740157480314965" top="1.1811023622047245" bottom="0.78740157480314965" header="0" footer="0"/>
  <pageSetup paperSize="9" scale="83" firstPageNumber="26" orientation="portrait" useFirstPageNumber="1" r:id="rId1"/>
  <headerFooter differentOddEven="1" scaleWithDoc="0" alignWithMargins="0">
    <firstFooter>&amp;R&amp;P</firstFooter>
  </headerFooter>
  <colBreaks count="5" manualBreakCount="5">
    <brk id="8" max="33" man="1"/>
    <brk id="18" max="33" man="1"/>
    <brk id="26" max="33" man="1"/>
    <brk id="33" max="33" man="1"/>
    <brk id="41" max="33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41"/>
  <sheetViews>
    <sheetView view="pageBreakPreview" zoomScale="85" zoomScaleNormal="100" zoomScaleSheetLayoutView="85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1" width="9.875" style="12" customWidth="1"/>
    <col min="2" max="6" width="10.5" style="12" customWidth="1"/>
    <col min="7" max="8" width="9.875" style="12" customWidth="1"/>
    <col min="9" max="9" width="11" style="12" customWidth="1"/>
    <col min="10" max="12" width="10" style="12" customWidth="1"/>
    <col min="13" max="13" width="2.75" style="12" customWidth="1"/>
    <col min="14" max="18" width="10" style="12" customWidth="1"/>
    <col min="19" max="19" width="2.75" style="12" customWidth="1"/>
    <col min="20" max="26" width="10" style="12" customWidth="1"/>
    <col min="27" max="27" width="2.75" style="12" customWidth="1"/>
    <col min="28" max="32" width="10" style="12" customWidth="1"/>
    <col min="33" max="33" width="2.75" style="12" customWidth="1"/>
    <col min="34" max="45" width="10" style="12" customWidth="1"/>
    <col min="46" max="46" width="8.75" style="12" customWidth="1"/>
    <col min="47" max="69" width="10" style="12" customWidth="1"/>
    <col min="70" max="70" width="2.75" style="12" customWidth="1"/>
    <col min="71" max="75" width="10" style="12" customWidth="1"/>
    <col min="76" max="76" width="2.75" style="12" customWidth="1"/>
    <col min="77" max="83" width="10" style="12" customWidth="1"/>
    <col min="84" max="84" width="2.75" style="12" customWidth="1"/>
    <col min="85" max="89" width="10" style="12" customWidth="1"/>
    <col min="90" max="90" width="2.75" style="12" customWidth="1"/>
    <col min="91" max="102" width="10" style="12" customWidth="1"/>
    <col min="103" max="103" width="8.75" style="12" customWidth="1"/>
    <col min="104" max="120" width="10" style="12" customWidth="1"/>
    <col min="121" max="121" width="2.75" style="12" customWidth="1"/>
    <col min="122" max="128" width="10" style="12" customWidth="1"/>
    <col min="129" max="129" width="2.75" style="12" customWidth="1"/>
    <col min="130" max="134" width="10" style="12" customWidth="1"/>
    <col min="135" max="135" width="2.75" style="12" customWidth="1"/>
    <col min="136" max="147" width="10" style="12" customWidth="1"/>
    <col min="148" max="148" width="8.75" style="12" customWidth="1"/>
    <col min="149" max="169" width="10" style="12" customWidth="1"/>
    <col min="170" max="170" width="8.75" style="12" customWidth="1"/>
    <col min="171" max="190" width="10" style="12" customWidth="1"/>
    <col min="191" max="196" width="8.75" style="12" customWidth="1"/>
    <col min="197" max="16384" width="10" style="12"/>
  </cols>
  <sheetData>
    <row r="1" spans="1:9" ht="20.25">
      <c r="A1" s="569" t="s">
        <v>881</v>
      </c>
      <c r="B1" s="569"/>
      <c r="C1" s="569"/>
      <c r="D1" s="569"/>
      <c r="E1" s="569"/>
      <c r="F1" s="569"/>
    </row>
    <row r="2" spans="1:9" ht="17.25">
      <c r="A2" s="945" t="s">
        <v>882</v>
      </c>
      <c r="B2" s="945"/>
      <c r="C2" s="945"/>
      <c r="D2" s="945"/>
      <c r="E2" s="945"/>
      <c r="F2" s="945"/>
    </row>
    <row r="3" spans="1:9" ht="15" customHeight="1">
      <c r="I3" s="1354" t="s">
        <v>883</v>
      </c>
    </row>
    <row r="4" spans="1:9" ht="21.95" customHeight="1">
      <c r="A4" s="949" t="s">
        <v>705</v>
      </c>
      <c r="B4" s="950" t="s">
        <v>12</v>
      </c>
      <c r="C4" s="951" t="s">
        <v>201</v>
      </c>
      <c r="D4" s="951" t="s">
        <v>706</v>
      </c>
      <c r="E4" s="951" t="s">
        <v>117</v>
      </c>
      <c r="F4" s="951" t="s">
        <v>188</v>
      </c>
      <c r="G4" s="951" t="s">
        <v>184</v>
      </c>
      <c r="H4" s="952" t="s">
        <v>113</v>
      </c>
      <c r="I4" s="1355" t="s">
        <v>160</v>
      </c>
    </row>
    <row r="5" spans="1:9" ht="21.95" customHeight="1">
      <c r="A5" s="1356">
        <v>2012</v>
      </c>
      <c r="B5" s="1357">
        <v>150327.29300000001</v>
      </c>
      <c r="C5" s="1358">
        <v>202191.408</v>
      </c>
      <c r="D5" s="1358">
        <v>125284.726</v>
      </c>
      <c r="E5" s="1358">
        <v>12586.906999999999</v>
      </c>
      <c r="F5" s="1358">
        <v>15500.732</v>
      </c>
      <c r="G5" s="1359">
        <v>3683.2620000000002</v>
      </c>
      <c r="H5" s="1360" t="s">
        <v>169</v>
      </c>
      <c r="I5" s="1361">
        <v>509574.32799999998</v>
      </c>
    </row>
    <row r="6" spans="1:9" ht="21.95" customHeight="1">
      <c r="A6" s="1356">
        <v>2013</v>
      </c>
      <c r="B6" s="1357">
        <v>138783.973</v>
      </c>
      <c r="C6" s="1358">
        <v>204195.58</v>
      </c>
      <c r="D6" s="1358">
        <v>139782.81200000001</v>
      </c>
      <c r="E6" s="1358">
        <v>14448.925999999999</v>
      </c>
      <c r="F6" s="1358">
        <v>15831.922</v>
      </c>
      <c r="G6" s="1359">
        <v>4104.6610000000001</v>
      </c>
      <c r="H6" s="1362" t="s">
        <v>169</v>
      </c>
      <c r="I6" s="1361">
        <v>517147.87400000001</v>
      </c>
    </row>
    <row r="7" spans="1:9" ht="21.95" customHeight="1">
      <c r="A7" s="1356">
        <v>2014</v>
      </c>
      <c r="B7" s="1357">
        <v>156406.511</v>
      </c>
      <c r="C7" s="1358">
        <v>207213.58300000001</v>
      </c>
      <c r="D7" s="1358">
        <v>127472.024</v>
      </c>
      <c r="E7" s="1358">
        <v>17447.109</v>
      </c>
      <c r="F7" s="1358">
        <v>8363.5460000000003</v>
      </c>
      <c r="G7" s="1359">
        <v>5068.1289999999999</v>
      </c>
      <c r="H7" s="1362" t="s">
        <v>169</v>
      </c>
      <c r="I7" s="1361">
        <v>521970.902</v>
      </c>
    </row>
    <row r="8" spans="1:9" ht="21.95" customHeight="1">
      <c r="A8" s="1363">
        <v>2015</v>
      </c>
      <c r="B8" s="1357">
        <v>164762.416</v>
      </c>
      <c r="C8" s="1358">
        <v>211392.815</v>
      </c>
      <c r="D8" s="1358">
        <v>118694.739</v>
      </c>
      <c r="E8" s="1358">
        <v>19463.668000000001</v>
      </c>
      <c r="F8" s="1358">
        <v>10127.234</v>
      </c>
      <c r="G8" s="1359">
        <v>3650.32</v>
      </c>
      <c r="H8" s="1362" t="s">
        <v>169</v>
      </c>
      <c r="I8" s="1361">
        <v>528091.19200000004</v>
      </c>
    </row>
    <row r="9" spans="1:9" ht="21.95" customHeight="1">
      <c r="A9" s="1363">
        <v>2016</v>
      </c>
      <c r="B9" s="1357">
        <v>161995.10419819999</v>
      </c>
      <c r="C9" s="1358">
        <v>213803.43914500001</v>
      </c>
      <c r="D9" s="1358">
        <v>121018.0721797</v>
      </c>
      <c r="E9" s="1358">
        <v>25836.3173685</v>
      </c>
      <c r="F9" s="1358">
        <v>14000.610826800001</v>
      </c>
      <c r="G9" s="1359">
        <v>3787.3103731000001</v>
      </c>
      <c r="H9" s="1362" t="s">
        <v>169</v>
      </c>
      <c r="I9" s="1361">
        <v>540440.85409130005</v>
      </c>
    </row>
    <row r="10" spans="1:9" ht="21.95" customHeight="1">
      <c r="A10" s="1363">
        <v>2017</v>
      </c>
      <c r="B10" s="1357">
        <v>148426.724823</v>
      </c>
      <c r="C10" s="1358">
        <v>238798.98941139999</v>
      </c>
      <c r="D10" s="1358">
        <v>126038.7076394</v>
      </c>
      <c r="E10" s="1358">
        <v>30816.758147</v>
      </c>
      <c r="F10" s="1358">
        <v>5262.5748182999996</v>
      </c>
      <c r="G10" s="1359">
        <v>4186.352543</v>
      </c>
      <c r="H10" s="1362" t="s">
        <v>169</v>
      </c>
      <c r="I10" s="1361">
        <v>553530.10738219996</v>
      </c>
    </row>
    <row r="11" spans="1:9" ht="21.95" customHeight="1">
      <c r="A11" s="1363">
        <v>2018</v>
      </c>
      <c r="B11" s="1357">
        <v>133505.261383</v>
      </c>
      <c r="C11" s="1358">
        <v>238967.33562649999</v>
      </c>
      <c r="D11" s="1358">
        <v>152924.4948016</v>
      </c>
      <c r="E11" s="1358">
        <v>35598.2014127</v>
      </c>
      <c r="F11" s="1358">
        <v>5740.1785730000001</v>
      </c>
      <c r="G11" s="1359">
        <v>3911.0347799000001</v>
      </c>
      <c r="H11" s="1362" t="s">
        <v>169</v>
      </c>
      <c r="I11" s="1361">
        <v>570646.50657660002</v>
      </c>
    </row>
    <row r="12" spans="1:9" s="1364" customFormat="1" ht="21.95" customHeight="1">
      <c r="A12" s="1363">
        <v>2019</v>
      </c>
      <c r="B12" s="1357">
        <v>145909.66948800001</v>
      </c>
      <c r="C12" s="1358">
        <v>227384.07225190001</v>
      </c>
      <c r="D12" s="1358">
        <v>144354.90479940001</v>
      </c>
      <c r="E12" s="1358">
        <v>36391.581797300001</v>
      </c>
      <c r="F12" s="1358">
        <v>3292.2533444000001</v>
      </c>
      <c r="G12" s="1359">
        <v>3458.3847553000001</v>
      </c>
      <c r="H12" s="1362">
        <v>2249.4383576</v>
      </c>
      <c r="I12" s="1361">
        <v>563040.304794</v>
      </c>
    </row>
    <row r="13" spans="1:9" s="1364" customFormat="1" ht="21.95" customHeight="1">
      <c r="A13" s="1363">
        <v>2020</v>
      </c>
      <c r="B13" s="1357">
        <v>160183.72136719999</v>
      </c>
      <c r="C13" s="1358">
        <v>196332.85714569999</v>
      </c>
      <c r="D13" s="1358">
        <v>145911.17935719999</v>
      </c>
      <c r="E13" s="1358">
        <v>36526.783778500001</v>
      </c>
      <c r="F13" s="1358">
        <v>2255.2989234000001</v>
      </c>
      <c r="G13" s="1359">
        <v>3271.0193528999998</v>
      </c>
      <c r="H13" s="1362">
        <v>7681.3002371000002</v>
      </c>
      <c r="I13" s="1361">
        <v>552162.16016189998</v>
      </c>
    </row>
    <row r="14" spans="1:9" s="1364" customFormat="1" ht="21.95" customHeight="1">
      <c r="A14" s="1363">
        <v>2021</v>
      </c>
      <c r="B14" s="1357">
        <v>158015.23027900001</v>
      </c>
      <c r="C14" s="1358">
        <v>197966.37213239999</v>
      </c>
      <c r="D14" s="1358">
        <v>168378.3146217</v>
      </c>
      <c r="E14" s="1358">
        <v>43095.801162999996</v>
      </c>
      <c r="F14" s="1358">
        <v>2354.4830339</v>
      </c>
      <c r="G14" s="1359">
        <v>3682.9323890999999</v>
      </c>
      <c r="H14" s="1362">
        <v>3316.3547459000001</v>
      </c>
      <c r="I14" s="1365">
        <v>576809.488365</v>
      </c>
    </row>
    <row r="15" spans="1:9" s="1364" customFormat="1" ht="21.95" customHeight="1">
      <c r="A15" s="1366">
        <v>2022</v>
      </c>
      <c r="B15" s="1367">
        <v>176054.01241699999</v>
      </c>
      <c r="C15" s="1368">
        <v>193231.4252314</v>
      </c>
      <c r="D15" s="1368">
        <v>163574.6870605</v>
      </c>
      <c r="E15" s="1368">
        <v>53181.676393299997</v>
      </c>
      <c r="F15" s="1368">
        <v>1965.6224397000001</v>
      </c>
      <c r="G15" s="1369">
        <v>3715.0491631</v>
      </c>
      <c r="H15" s="1362">
        <v>2677.8920910000002</v>
      </c>
      <c r="I15" s="1370">
        <v>594400.36479599995</v>
      </c>
    </row>
    <row r="16" spans="1:9" ht="23.1" customHeight="1">
      <c r="A16" s="1311" t="s">
        <v>777</v>
      </c>
      <c r="B16" s="1371">
        <v>43959.675325999997</v>
      </c>
      <c r="C16" s="1372">
        <v>48285.492956499998</v>
      </c>
      <c r="D16" s="1372">
        <v>45529.232154999998</v>
      </c>
      <c r="E16" s="1372">
        <v>12572.063593700001</v>
      </c>
      <c r="F16" s="1372">
        <v>846.6426735</v>
      </c>
      <c r="G16" s="1373">
        <v>997.84953949999999</v>
      </c>
      <c r="H16" s="1374">
        <v>748.00000580000005</v>
      </c>
      <c r="I16" s="1375">
        <v>152938.95624989999</v>
      </c>
    </row>
    <row r="17" spans="1:9" ht="23.1" customHeight="1">
      <c r="A17" s="1320">
        <v>2022.03</v>
      </c>
      <c r="B17" s="1357">
        <v>13866.525272999999</v>
      </c>
      <c r="C17" s="1358">
        <v>14006.999699800001</v>
      </c>
      <c r="D17" s="1358">
        <v>16658.324647000001</v>
      </c>
      <c r="E17" s="1358">
        <v>4371.6152232000004</v>
      </c>
      <c r="F17" s="1358">
        <v>170.05247009999999</v>
      </c>
      <c r="G17" s="1376">
        <v>343.74606720000003</v>
      </c>
      <c r="H17" s="1362">
        <v>241.88974250000001</v>
      </c>
      <c r="I17" s="1377">
        <v>49659.153122800002</v>
      </c>
    </row>
    <row r="18" spans="1:9" ht="23.1" customHeight="1">
      <c r="A18" s="1378">
        <v>2022.04</v>
      </c>
      <c r="B18" s="1379">
        <v>13385.161618</v>
      </c>
      <c r="C18" s="1380">
        <v>13289.176251700001</v>
      </c>
      <c r="D18" s="1380">
        <v>12795.3930019</v>
      </c>
      <c r="E18" s="1380">
        <v>4760.9712229999996</v>
      </c>
      <c r="F18" s="1380">
        <v>126.2560237</v>
      </c>
      <c r="G18" s="1376">
        <v>266.48677529999998</v>
      </c>
      <c r="H18" s="1362">
        <v>235.42472710000001</v>
      </c>
      <c r="I18" s="1377">
        <v>44858.869620700003</v>
      </c>
    </row>
    <row r="19" spans="1:9" ht="23.1" customHeight="1">
      <c r="A19" s="1378">
        <v>2022.05</v>
      </c>
      <c r="B19" s="1379">
        <v>14609.831549</v>
      </c>
      <c r="C19" s="1380">
        <v>13550.7109521</v>
      </c>
      <c r="D19" s="1380">
        <v>12150.319139499999</v>
      </c>
      <c r="E19" s="1380">
        <v>5279.8887249999998</v>
      </c>
      <c r="F19" s="1380">
        <v>101.7432946</v>
      </c>
      <c r="G19" s="1376">
        <v>293.67606699999999</v>
      </c>
      <c r="H19" s="1362">
        <v>194.6605787</v>
      </c>
      <c r="I19" s="1377">
        <v>46180.830305900003</v>
      </c>
    </row>
    <row r="20" spans="1:9" s="1364" customFormat="1" ht="23.1" customHeight="1">
      <c r="A20" s="1320">
        <v>2022.06</v>
      </c>
      <c r="B20" s="1357">
        <v>14725.940799</v>
      </c>
      <c r="C20" s="1358">
        <v>15549.347272700001</v>
      </c>
      <c r="D20" s="1358">
        <v>12510.148117500001</v>
      </c>
      <c r="E20" s="1358">
        <v>4202.7764212000002</v>
      </c>
      <c r="F20" s="1358">
        <v>121.84843619999999</v>
      </c>
      <c r="G20" s="1376">
        <v>276.41091030000001</v>
      </c>
      <c r="H20" s="1362">
        <v>200.38871420000001</v>
      </c>
      <c r="I20" s="1377">
        <v>47586.860671100003</v>
      </c>
    </row>
    <row r="21" spans="1:9" ht="23.1" customHeight="1">
      <c r="A21" s="1320">
        <v>2022.07</v>
      </c>
      <c r="B21" s="1357">
        <v>15354.808879</v>
      </c>
      <c r="C21" s="1358">
        <v>19672.031563500001</v>
      </c>
      <c r="D21" s="1358">
        <v>14812.131123900001</v>
      </c>
      <c r="E21" s="1358">
        <v>4591.0592023999998</v>
      </c>
      <c r="F21" s="1358">
        <v>118.28864419999999</v>
      </c>
      <c r="G21" s="1358">
        <v>286.80454550000002</v>
      </c>
      <c r="H21" s="1362">
        <v>192.28231779999999</v>
      </c>
      <c r="I21" s="1377">
        <v>55027.406276100002</v>
      </c>
    </row>
    <row r="22" spans="1:9" ht="23.1" customHeight="1">
      <c r="A22" s="1320">
        <v>2022.08</v>
      </c>
      <c r="B22" s="1357">
        <v>16308.978005999999</v>
      </c>
      <c r="C22" s="1358">
        <v>18929.5483112</v>
      </c>
      <c r="D22" s="1358">
        <v>13227.2350953</v>
      </c>
      <c r="E22" s="1358">
        <v>4838.0039970999997</v>
      </c>
      <c r="F22" s="1358">
        <v>110.6328384</v>
      </c>
      <c r="G22" s="1376">
        <v>328.95963760000001</v>
      </c>
      <c r="H22" s="1362">
        <v>220.6037762</v>
      </c>
      <c r="I22" s="1377">
        <v>53963.961661699999</v>
      </c>
    </row>
    <row r="23" spans="1:9" ht="23.1" customHeight="1">
      <c r="A23" s="1320">
        <v>2022.09</v>
      </c>
      <c r="B23" s="1357">
        <v>14093.576999000001</v>
      </c>
      <c r="C23" s="1358">
        <v>15561.078718299999</v>
      </c>
      <c r="D23" s="1358">
        <v>11410.437327</v>
      </c>
      <c r="E23" s="1358">
        <v>4619.8642135999999</v>
      </c>
      <c r="F23" s="1358">
        <v>110.9929958</v>
      </c>
      <c r="G23" s="1376">
        <v>316.06800829999997</v>
      </c>
      <c r="H23" s="1362">
        <v>196.29170060000001</v>
      </c>
      <c r="I23" s="1377">
        <v>46308.309962699997</v>
      </c>
    </row>
    <row r="24" spans="1:9" ht="23.1" customHeight="1">
      <c r="A24" s="1320">
        <v>2022.1</v>
      </c>
      <c r="B24" s="1357">
        <v>14381.733233999999</v>
      </c>
      <c r="C24" s="1358">
        <v>14493.830181900001</v>
      </c>
      <c r="D24" s="1358">
        <v>11544.3327374</v>
      </c>
      <c r="E24" s="1358">
        <v>4613.6005028999998</v>
      </c>
      <c r="F24" s="1358">
        <v>125.97527669999999</v>
      </c>
      <c r="G24" s="1376">
        <v>323.63003209999999</v>
      </c>
      <c r="H24" s="1362">
        <v>258.55676540000002</v>
      </c>
      <c r="I24" s="1377">
        <v>45741.658730399999</v>
      </c>
    </row>
    <row r="25" spans="1:9" ht="23.1" customHeight="1">
      <c r="A25" s="1320">
        <v>2022.11</v>
      </c>
      <c r="B25" s="1357">
        <v>14005.634513000001</v>
      </c>
      <c r="C25" s="1358">
        <v>14992.511620900001</v>
      </c>
      <c r="D25" s="1358">
        <v>12721.562829799999</v>
      </c>
      <c r="E25" s="1358">
        <v>3853.8385748999999</v>
      </c>
      <c r="F25" s="1358">
        <v>134.95472369999999</v>
      </c>
      <c r="G25" s="1376">
        <v>312.23777180000002</v>
      </c>
      <c r="H25" s="1362">
        <v>202.2792532</v>
      </c>
      <c r="I25" s="1377">
        <v>46223.019287199997</v>
      </c>
    </row>
    <row r="26" spans="1:9" ht="23.1" customHeight="1">
      <c r="A26" s="1320">
        <v>2022.12</v>
      </c>
      <c r="B26" s="1357">
        <v>15228.671494</v>
      </c>
      <c r="C26" s="1358">
        <v>18907.6974027</v>
      </c>
      <c r="D26" s="1358">
        <v>16873.8955331</v>
      </c>
      <c r="E26" s="1358">
        <v>3849.6099396</v>
      </c>
      <c r="F26" s="1358">
        <v>168.28753309999999</v>
      </c>
      <c r="G26" s="1376">
        <v>312.92587579999997</v>
      </c>
      <c r="H26" s="1362">
        <v>229.40425200000001</v>
      </c>
      <c r="I26" s="1377">
        <v>55570.492030300004</v>
      </c>
    </row>
    <row r="27" spans="1:9" ht="23.1" customHeight="1">
      <c r="A27" s="1327" t="s">
        <v>778</v>
      </c>
      <c r="B27" s="1381">
        <v>44459.668540999999</v>
      </c>
      <c r="C27" s="1382">
        <v>46315.913093499999</v>
      </c>
      <c r="D27" s="1382">
        <v>43428.502921599997</v>
      </c>
      <c r="E27" s="1382">
        <v>13281.5581227</v>
      </c>
      <c r="F27" s="1382">
        <v>529.71004359999995</v>
      </c>
      <c r="G27" s="1383">
        <v>916.23047469999995</v>
      </c>
      <c r="H27" s="1384">
        <v>829.77163289999999</v>
      </c>
      <c r="I27" s="1385">
        <v>149761.35483</v>
      </c>
    </row>
    <row r="28" spans="1:9" ht="23.1" customHeight="1">
      <c r="A28" s="1327">
        <v>2023.01</v>
      </c>
      <c r="B28" s="1381">
        <v>15655.429839</v>
      </c>
      <c r="C28" s="1382">
        <v>17960.656122100001</v>
      </c>
      <c r="D28" s="1382">
        <v>15480.015365699999</v>
      </c>
      <c r="E28" s="1382">
        <v>4254.1769401000001</v>
      </c>
      <c r="F28" s="1382">
        <v>200.5141989</v>
      </c>
      <c r="G28" s="1383">
        <v>313.57811190000001</v>
      </c>
      <c r="H28" s="1384">
        <v>251.59840120000001</v>
      </c>
      <c r="I28" s="1385">
        <v>54115.968978800003</v>
      </c>
    </row>
    <row r="29" spans="1:9" ht="23.1" customHeight="1">
      <c r="A29" s="1334">
        <v>2023.02</v>
      </c>
      <c r="B29" s="1386">
        <v>13606.45426</v>
      </c>
      <c r="C29" s="1387">
        <v>15689.6418099</v>
      </c>
      <c r="D29" s="1387">
        <v>13747.7699668</v>
      </c>
      <c r="E29" s="1387">
        <v>3984.3583216000002</v>
      </c>
      <c r="F29" s="1387">
        <v>169.3499266</v>
      </c>
      <c r="G29" s="1388">
        <v>259.56854759999999</v>
      </c>
      <c r="H29" s="1389">
        <v>255.15716449999999</v>
      </c>
      <c r="I29" s="1390">
        <v>47712.299997000002</v>
      </c>
    </row>
    <row r="30" spans="1:9" s="1364" customFormat="1" ht="23.1" customHeight="1">
      <c r="A30" s="1341">
        <v>2023.03</v>
      </c>
      <c r="B30" s="1391">
        <v>15197.784442</v>
      </c>
      <c r="C30" s="1392">
        <v>12665.615161600001</v>
      </c>
      <c r="D30" s="1392">
        <v>14200.7175892</v>
      </c>
      <c r="E30" s="1392">
        <v>5043.0228608999996</v>
      </c>
      <c r="F30" s="1392">
        <v>159.84591810000001</v>
      </c>
      <c r="G30" s="1393">
        <v>343.08381509999998</v>
      </c>
      <c r="H30" s="1394">
        <v>323.01606729999997</v>
      </c>
      <c r="I30" s="1395">
        <v>47933.085854199999</v>
      </c>
    </row>
    <row r="31" spans="1:9" ht="3.75" customHeight="1">
      <c r="A31" s="598"/>
      <c r="B31" s="598"/>
      <c r="C31" s="598"/>
      <c r="D31" s="598"/>
      <c r="E31" s="598"/>
      <c r="F31" s="598"/>
      <c r="G31" s="598"/>
      <c r="H31" s="598"/>
    </row>
    <row r="32" spans="1:9" s="1397" customFormat="1" ht="15.95" customHeight="1">
      <c r="A32" s="328" t="s">
        <v>707</v>
      </c>
      <c r="B32" s="1396"/>
      <c r="C32" s="1396"/>
      <c r="D32" s="1396"/>
      <c r="E32" s="1396"/>
      <c r="F32" s="1396"/>
      <c r="G32" s="1396"/>
      <c r="H32" s="1396"/>
      <c r="I32" s="1396"/>
    </row>
    <row r="33" spans="1:9" s="1397" customFormat="1" ht="15.95" customHeight="1">
      <c r="A33" s="662" t="s">
        <v>884</v>
      </c>
    </row>
    <row r="34" spans="1:9" s="1397" customFormat="1" ht="15.95" customHeight="1">
      <c r="A34" s="1398" t="s">
        <v>885</v>
      </c>
      <c r="B34" s="1399"/>
      <c r="C34" s="1399"/>
      <c r="D34" s="1399"/>
      <c r="E34" s="1399"/>
      <c r="F34" s="1399"/>
    </row>
    <row r="35" spans="1:9" s="1397" customFormat="1" ht="15.95" customHeight="1">
      <c r="A35" s="662" t="s">
        <v>886</v>
      </c>
      <c r="B35" s="1399"/>
      <c r="C35" s="1399"/>
      <c r="D35" s="1399"/>
      <c r="E35" s="1399"/>
      <c r="F35" s="1399"/>
    </row>
    <row r="36" spans="1:9" s="1397" customFormat="1" ht="15.95" customHeight="1">
      <c r="A36" s="662" t="s">
        <v>887</v>
      </c>
      <c r="B36" s="1399"/>
      <c r="C36" s="1399"/>
      <c r="D36" s="1399"/>
      <c r="E36" s="1399"/>
      <c r="F36" s="1399"/>
    </row>
    <row r="37" spans="1:9" ht="12" customHeight="1">
      <c r="A37" s="324"/>
      <c r="B37" s="1124"/>
      <c r="C37" s="1124"/>
      <c r="D37" s="1124"/>
      <c r="E37" s="1124"/>
      <c r="F37" s="1124"/>
      <c r="G37" s="597"/>
      <c r="H37" s="597"/>
      <c r="I37" s="597"/>
    </row>
    <row r="38" spans="1:9" ht="12" customHeight="1">
      <c r="A38" s="1124"/>
      <c r="B38" s="1124"/>
      <c r="C38" s="1124"/>
      <c r="D38" s="1124"/>
      <c r="E38" s="1124"/>
      <c r="F38" s="1124"/>
      <c r="G38" s="597"/>
      <c r="H38" s="597"/>
      <c r="I38" s="597"/>
    </row>
    <row r="39" spans="1:9" ht="3" customHeight="1">
      <c r="A39" s="597"/>
      <c r="B39" s="597"/>
      <c r="C39" s="597"/>
      <c r="D39" s="597"/>
      <c r="E39" s="597"/>
      <c r="F39" s="597"/>
      <c r="G39" s="597"/>
      <c r="H39" s="597"/>
      <c r="I39" s="597"/>
    </row>
    <row r="40" spans="1:9" ht="0.75" customHeight="1">
      <c r="A40" s="597"/>
      <c r="B40" s="597"/>
      <c r="C40" s="597"/>
      <c r="D40" s="597"/>
      <c r="E40" s="597"/>
      <c r="F40" s="597"/>
      <c r="G40" s="597"/>
      <c r="H40" s="597"/>
      <c r="I40" s="597"/>
    </row>
    <row r="41" spans="1:9" ht="12" customHeight="1">
      <c r="A41" s="1124"/>
      <c r="B41" s="1124"/>
      <c r="C41" s="1124"/>
      <c r="D41" s="1124"/>
      <c r="E41" s="1124"/>
      <c r="F41" s="1124"/>
      <c r="G41" s="597"/>
      <c r="H41" s="597"/>
      <c r="I41" s="1400"/>
    </row>
  </sheetData>
  <phoneticPr fontId="2" type="noConversion"/>
  <printOptions horizontalCentered="1"/>
  <pageMargins left="0.78740157480314965" right="0.78740157480314965" top="1.1811023622047245" bottom="0.78740157480314965" header="0" footer="0"/>
  <pageSetup paperSize="9" scale="85" firstPageNumber="32" orientation="portrait" useFirstPageNumber="1" r:id="rId1"/>
  <headerFooter differentOddEven="1" scaleWithDoc="0" alignWithMargins="0">
    <firstFooter>&amp;R&amp;P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A44"/>
  <sheetViews>
    <sheetView view="pageBreakPreview" zoomScaleNormal="100" zoomScaleSheetLayoutView="100" workbookViewId="0">
      <pane xSplit="2" ySplit="5" topLeftCell="C6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1" width="5.125" style="1026" customWidth="1"/>
    <col min="2" max="2" width="5.125" style="14" customWidth="1"/>
    <col min="3" max="6" width="5.625" style="14" customWidth="1"/>
    <col min="7" max="7" width="5.125" style="14" customWidth="1"/>
    <col min="8" max="8" width="5.625" style="14" customWidth="1"/>
    <col min="9" max="9" width="5.125" style="14" customWidth="1"/>
    <col min="10" max="14" width="5.625" style="14" customWidth="1"/>
    <col min="15" max="15" width="5.125" style="14" customWidth="1"/>
    <col min="16" max="18" width="5.625" style="14" customWidth="1"/>
    <col min="19" max="16384" width="10" style="1026"/>
  </cols>
  <sheetData>
    <row r="1" spans="1:27" s="1401" customFormat="1" ht="20.25" customHeight="1">
      <c r="A1" s="997" t="s">
        <v>888</v>
      </c>
      <c r="C1" s="1402"/>
      <c r="D1" s="1402"/>
      <c r="E1" s="1402"/>
      <c r="F1" s="1402"/>
      <c r="G1" s="1402"/>
      <c r="H1" s="1402"/>
      <c r="I1" s="1402"/>
      <c r="J1" s="1402"/>
      <c r="K1" s="1402"/>
      <c r="L1" s="1402"/>
      <c r="M1" s="1402"/>
      <c r="N1" s="1402"/>
      <c r="O1" s="1402"/>
      <c r="P1" s="1402"/>
      <c r="Q1" s="1402"/>
      <c r="R1" s="1402"/>
    </row>
    <row r="2" spans="1:27" ht="17.25" customHeight="1">
      <c r="A2" s="543" t="s">
        <v>889</v>
      </c>
    </row>
    <row r="3" spans="1:27" s="1002" customFormat="1" ht="12.95" customHeight="1">
      <c r="B3" s="14"/>
      <c r="C3" s="402"/>
      <c r="D3" s="1001"/>
      <c r="E3" s="402"/>
      <c r="F3" s="402"/>
      <c r="G3" s="1001"/>
      <c r="H3" s="1001"/>
      <c r="I3" s="1001"/>
      <c r="J3" s="1001"/>
      <c r="K3" s="1001"/>
      <c r="L3" s="1001"/>
      <c r="M3" s="1001"/>
      <c r="N3" s="1001"/>
      <c r="O3" s="1001"/>
      <c r="P3" s="1001"/>
      <c r="Q3" s="1001"/>
      <c r="R3" s="1403" t="s">
        <v>890</v>
      </c>
      <c r="T3" s="2721"/>
      <c r="U3" s="2721"/>
      <c r="V3" s="2721"/>
      <c r="W3" s="2721"/>
      <c r="X3" s="2721"/>
      <c r="Y3" s="2721"/>
      <c r="Z3" s="2721"/>
      <c r="AA3" s="2721"/>
    </row>
    <row r="4" spans="1:27" s="1003" customFormat="1" ht="15" customHeight="1">
      <c r="A4" s="3012" t="s">
        <v>891</v>
      </c>
      <c r="B4" s="3013"/>
      <c r="C4" s="3016" t="s">
        <v>892</v>
      </c>
      <c r="D4" s="3017"/>
      <c r="E4" s="3017"/>
      <c r="F4" s="3017"/>
      <c r="G4" s="3017"/>
      <c r="H4" s="3017"/>
      <c r="I4" s="3017"/>
      <c r="J4" s="3018"/>
      <c r="K4" s="3019" t="s">
        <v>893</v>
      </c>
      <c r="L4" s="3017"/>
      <c r="M4" s="3017"/>
      <c r="N4" s="3017"/>
      <c r="O4" s="3017"/>
      <c r="P4" s="3017"/>
      <c r="Q4" s="3017"/>
      <c r="R4" s="3018"/>
      <c r="S4" s="1003" t="s">
        <v>894</v>
      </c>
      <c r="T4" s="2717"/>
      <c r="U4" s="2717"/>
      <c r="V4" s="2717"/>
      <c r="W4" s="2717"/>
      <c r="X4" s="2717"/>
      <c r="Y4" s="2717"/>
      <c r="Z4" s="2717"/>
      <c r="AA4" s="2717"/>
    </row>
    <row r="5" spans="1:27" s="1003" customFormat="1" ht="15" customHeight="1">
      <c r="A5" s="3014"/>
      <c r="B5" s="3015"/>
      <c r="C5" s="1404" t="s">
        <v>876</v>
      </c>
      <c r="D5" s="1405" t="s">
        <v>387</v>
      </c>
      <c r="E5" s="1405" t="s">
        <v>395</v>
      </c>
      <c r="F5" s="1405" t="s">
        <v>895</v>
      </c>
      <c r="G5" s="1405" t="s">
        <v>896</v>
      </c>
      <c r="H5" s="1405" t="s">
        <v>194</v>
      </c>
      <c r="I5" s="1405" t="s">
        <v>897</v>
      </c>
      <c r="J5" s="1406" t="s">
        <v>446</v>
      </c>
      <c r="K5" s="1407" t="s">
        <v>876</v>
      </c>
      <c r="L5" s="1405" t="s">
        <v>387</v>
      </c>
      <c r="M5" s="1405" t="s">
        <v>395</v>
      </c>
      <c r="N5" s="1405" t="s">
        <v>895</v>
      </c>
      <c r="O5" s="1405" t="s">
        <v>896</v>
      </c>
      <c r="P5" s="1405" t="s">
        <v>194</v>
      </c>
      <c r="Q5" s="1405" t="s">
        <v>897</v>
      </c>
      <c r="R5" s="1406" t="s">
        <v>446</v>
      </c>
      <c r="T5" s="2717"/>
      <c r="U5" s="2717"/>
      <c r="V5" s="2717"/>
      <c r="W5" s="2717"/>
      <c r="X5" s="2717"/>
      <c r="Y5" s="2717"/>
      <c r="Z5" s="2717"/>
      <c r="AA5" s="2717"/>
    </row>
    <row r="6" spans="1:27" s="1003" customFormat="1" ht="20.100000000000001" customHeight="1">
      <c r="A6" s="3020" t="s">
        <v>898</v>
      </c>
      <c r="B6" s="1408" t="s">
        <v>713</v>
      </c>
      <c r="C6" s="1409">
        <v>0.316</v>
      </c>
      <c r="D6" s="1410">
        <v>44.917999999999999</v>
      </c>
      <c r="E6" s="1411">
        <v>0</v>
      </c>
      <c r="F6" s="1410">
        <v>6.8650000000000002</v>
      </c>
      <c r="G6" s="1411">
        <v>0</v>
      </c>
      <c r="H6" s="1410">
        <v>66</v>
      </c>
      <c r="I6" s="1411">
        <v>0</v>
      </c>
      <c r="J6" s="1412">
        <v>118.099</v>
      </c>
      <c r="K6" s="1413">
        <v>0.25980900000000001</v>
      </c>
      <c r="L6" s="1414">
        <v>12.999084192</v>
      </c>
      <c r="M6" s="1411">
        <v>0</v>
      </c>
      <c r="N6" s="1414">
        <v>7.3170672000000003</v>
      </c>
      <c r="O6" s="1411">
        <v>0</v>
      </c>
      <c r="P6" s="1414">
        <v>70.222310211999996</v>
      </c>
      <c r="Q6" s="1411">
        <v>0</v>
      </c>
      <c r="R6" s="1412">
        <v>90.798270603999995</v>
      </c>
      <c r="T6" s="2722"/>
      <c r="U6" s="2717"/>
      <c r="V6" s="2717"/>
      <c r="W6" s="2717"/>
      <c r="X6" s="2717"/>
      <c r="Y6" s="2717"/>
      <c r="Z6" s="2717"/>
      <c r="AA6" s="2717"/>
    </row>
    <row r="7" spans="1:27" s="1003" customFormat="1" ht="20.100000000000001" customHeight="1">
      <c r="A7" s="3021"/>
      <c r="B7" s="1415" t="s">
        <v>714</v>
      </c>
      <c r="C7" s="1416">
        <v>0.02</v>
      </c>
      <c r="D7" s="1411">
        <v>183.256</v>
      </c>
      <c r="E7" s="1411">
        <v>0.76200000000000001</v>
      </c>
      <c r="F7" s="1411">
        <v>6.69</v>
      </c>
      <c r="G7" s="1411">
        <v>0</v>
      </c>
      <c r="H7" s="1411">
        <v>41.68</v>
      </c>
      <c r="I7" s="1411">
        <v>0</v>
      </c>
      <c r="J7" s="1417">
        <v>232.40799999999999</v>
      </c>
      <c r="K7" s="1418">
        <v>6.6559999999999996E-3</v>
      </c>
      <c r="L7" s="1419">
        <v>54.678577234999999</v>
      </c>
      <c r="M7" s="1419">
        <v>1.207E-3</v>
      </c>
      <c r="N7" s="1419">
        <v>2.4464237799999999</v>
      </c>
      <c r="O7" s="1411">
        <v>0</v>
      </c>
      <c r="P7" s="1419">
        <v>78.377906982999988</v>
      </c>
      <c r="Q7" s="1411">
        <v>0</v>
      </c>
      <c r="R7" s="1417">
        <v>135.510770998</v>
      </c>
      <c r="T7" s="2722"/>
      <c r="U7" s="2717"/>
      <c r="V7" s="2717"/>
      <c r="W7" s="2717"/>
      <c r="X7" s="2717"/>
      <c r="Y7" s="2717"/>
      <c r="Z7" s="2717"/>
      <c r="AA7" s="2717"/>
    </row>
    <row r="8" spans="1:27" s="1003" customFormat="1" ht="20.100000000000001" customHeight="1">
      <c r="A8" s="3021"/>
      <c r="B8" s="1415" t="s">
        <v>715</v>
      </c>
      <c r="C8" s="1416">
        <v>3.56</v>
      </c>
      <c r="D8" s="1411">
        <v>139.24199999999999</v>
      </c>
      <c r="E8" s="1411">
        <v>0</v>
      </c>
      <c r="F8" s="1411">
        <v>4.5</v>
      </c>
      <c r="G8" s="1411">
        <v>0</v>
      </c>
      <c r="H8" s="1411">
        <v>1.407</v>
      </c>
      <c r="I8" s="1411">
        <v>0</v>
      </c>
      <c r="J8" s="1417">
        <v>148.709</v>
      </c>
      <c r="K8" s="1418">
        <v>2.6391752639999999</v>
      </c>
      <c r="L8" s="1419">
        <v>42.618507968999999</v>
      </c>
      <c r="M8" s="1411">
        <v>0</v>
      </c>
      <c r="N8" s="1419">
        <v>2.8947818399999998</v>
      </c>
      <c r="O8" s="1411">
        <v>0</v>
      </c>
      <c r="P8" s="1419">
        <v>2.5613310660000002</v>
      </c>
      <c r="Q8" s="1411">
        <v>0</v>
      </c>
      <c r="R8" s="1417">
        <v>50.713796138999996</v>
      </c>
      <c r="T8" s="2722"/>
      <c r="U8" s="2717"/>
      <c r="V8" s="2717"/>
      <c r="W8" s="2717"/>
      <c r="X8" s="2717"/>
      <c r="Y8" s="2717"/>
      <c r="Z8" s="2717"/>
      <c r="AA8" s="2717"/>
    </row>
    <row r="9" spans="1:27" s="1003" customFormat="1" ht="20.100000000000001" customHeight="1">
      <c r="A9" s="3021"/>
      <c r="B9" s="1415" t="s">
        <v>716</v>
      </c>
      <c r="C9" s="1416">
        <v>12.599</v>
      </c>
      <c r="D9" s="1411">
        <v>109.928</v>
      </c>
      <c r="E9" s="1411">
        <v>49</v>
      </c>
      <c r="F9" s="1411">
        <v>78.23</v>
      </c>
      <c r="G9" s="1411">
        <v>0</v>
      </c>
      <c r="H9" s="1411">
        <v>227.26499999999999</v>
      </c>
      <c r="I9" s="1411">
        <v>0</v>
      </c>
      <c r="J9" s="1417">
        <v>477.02199999999999</v>
      </c>
      <c r="K9" s="1418">
        <v>4.9085904519999994</v>
      </c>
      <c r="L9" s="1419">
        <v>31.820710745</v>
      </c>
      <c r="M9" s="1419">
        <v>7.4758964079999997</v>
      </c>
      <c r="N9" s="1419">
        <v>60.504084089000003</v>
      </c>
      <c r="O9" s="1411">
        <v>0</v>
      </c>
      <c r="P9" s="1419">
        <v>376.735502731</v>
      </c>
      <c r="Q9" s="1411">
        <v>0</v>
      </c>
      <c r="R9" s="1417">
        <v>481.44478442500002</v>
      </c>
    </row>
    <row r="10" spans="1:27" s="1003" customFormat="1" ht="20.100000000000001" customHeight="1">
      <c r="A10" s="3021"/>
      <c r="B10" s="1415" t="s">
        <v>717</v>
      </c>
      <c r="C10" s="1416">
        <v>1.83</v>
      </c>
      <c r="D10" s="1411">
        <v>250.06299999999999</v>
      </c>
      <c r="E10" s="1411">
        <v>0</v>
      </c>
      <c r="F10" s="1411">
        <v>2.14</v>
      </c>
      <c r="G10" s="1411">
        <v>0</v>
      </c>
      <c r="H10" s="1411">
        <v>21.035</v>
      </c>
      <c r="I10" s="1411">
        <v>0</v>
      </c>
      <c r="J10" s="1417">
        <v>275.06799999999998</v>
      </c>
      <c r="K10" s="1418">
        <v>0.43681228799999999</v>
      </c>
      <c r="L10" s="1419">
        <v>73.423577374000004</v>
      </c>
      <c r="M10" s="1411">
        <v>0</v>
      </c>
      <c r="N10" s="1419">
        <v>0.61236067199999999</v>
      </c>
      <c r="O10" s="1411">
        <v>0</v>
      </c>
      <c r="P10" s="1411">
        <v>44.408046741</v>
      </c>
      <c r="Q10" s="1411">
        <v>0</v>
      </c>
      <c r="R10" s="1417">
        <v>118.880797075</v>
      </c>
    </row>
    <row r="11" spans="1:27" s="1003" customFormat="1" ht="20.100000000000001" customHeight="1">
      <c r="A11" s="3021"/>
      <c r="B11" s="1415" t="s">
        <v>718</v>
      </c>
      <c r="C11" s="1411">
        <v>0</v>
      </c>
      <c r="D11" s="1411">
        <v>46.805</v>
      </c>
      <c r="E11" s="1411">
        <v>0</v>
      </c>
      <c r="F11" s="1411">
        <v>9.9000000000000005E-2</v>
      </c>
      <c r="G11" s="1411">
        <v>0</v>
      </c>
      <c r="H11" s="1411">
        <v>7.165</v>
      </c>
      <c r="I11" s="1411">
        <v>0</v>
      </c>
      <c r="J11" s="1417">
        <v>54.069000000000003</v>
      </c>
      <c r="K11" s="1411">
        <v>0</v>
      </c>
      <c r="L11" s="1419">
        <v>13.139471985</v>
      </c>
      <c r="M11" s="1411">
        <v>0</v>
      </c>
      <c r="N11" s="1411">
        <v>3.2080999999999998E-2</v>
      </c>
      <c r="O11" s="1411">
        <v>0</v>
      </c>
      <c r="P11" s="1419">
        <v>15.420063824</v>
      </c>
      <c r="Q11" s="1411">
        <v>0</v>
      </c>
      <c r="R11" s="1417">
        <v>28.591616809000001</v>
      </c>
    </row>
    <row r="12" spans="1:27" s="1003" customFormat="1" ht="20.100000000000001" customHeight="1">
      <c r="A12" s="3021"/>
      <c r="B12" s="1415" t="s">
        <v>719</v>
      </c>
      <c r="C12" s="1416">
        <v>0.3</v>
      </c>
      <c r="D12" s="1411">
        <v>86.271000000000001</v>
      </c>
      <c r="E12" s="1411">
        <v>1.65</v>
      </c>
      <c r="F12" s="1411">
        <v>0</v>
      </c>
      <c r="G12" s="1411">
        <v>0</v>
      </c>
      <c r="H12" s="1411">
        <v>35.978000000000002</v>
      </c>
      <c r="I12" s="1411">
        <v>0</v>
      </c>
      <c r="J12" s="1417">
        <v>124.199</v>
      </c>
      <c r="K12" s="1418">
        <v>0.21150860599999999</v>
      </c>
      <c r="L12" s="1419">
        <v>25.801319460000002</v>
      </c>
      <c r="M12" s="1419">
        <v>0</v>
      </c>
      <c r="N12" s="1411">
        <v>0</v>
      </c>
      <c r="O12" s="1411">
        <v>0</v>
      </c>
      <c r="P12" s="1419">
        <v>57.620276343</v>
      </c>
      <c r="Q12" s="1411">
        <v>0</v>
      </c>
      <c r="R12" s="1417">
        <v>83.633104408999998</v>
      </c>
    </row>
    <row r="13" spans="1:27" s="1003" customFormat="1" ht="20.100000000000001" customHeight="1">
      <c r="A13" s="3021"/>
      <c r="B13" s="1415" t="s">
        <v>899</v>
      </c>
      <c r="C13" s="1416">
        <v>2.31</v>
      </c>
      <c r="D13" s="1411">
        <v>66.894000000000005</v>
      </c>
      <c r="E13" s="1411">
        <v>0</v>
      </c>
      <c r="F13" s="1411">
        <v>5</v>
      </c>
      <c r="G13" s="1411">
        <v>0</v>
      </c>
      <c r="H13" s="1411">
        <v>5.28</v>
      </c>
      <c r="I13" s="1411">
        <v>0</v>
      </c>
      <c r="J13" s="1417">
        <v>79.483999999999995</v>
      </c>
      <c r="K13" s="1411">
        <v>0</v>
      </c>
      <c r="L13" s="1419">
        <v>19.714042609</v>
      </c>
      <c r="M13" s="1411">
        <v>0</v>
      </c>
      <c r="N13" s="1419">
        <v>0</v>
      </c>
      <c r="O13" s="1411">
        <v>0</v>
      </c>
      <c r="P13" s="1419">
        <v>9.8543861549999985</v>
      </c>
      <c r="Q13" s="1411">
        <v>0</v>
      </c>
      <c r="R13" s="1417">
        <v>29.568428764</v>
      </c>
    </row>
    <row r="14" spans="1:27" s="1003" customFormat="1" ht="20.100000000000001" customHeight="1">
      <c r="A14" s="3021"/>
      <c r="B14" s="1415" t="s">
        <v>721</v>
      </c>
      <c r="C14" s="1416">
        <v>276.10899999999998</v>
      </c>
      <c r="D14" s="1411">
        <v>1340.346</v>
      </c>
      <c r="E14" s="1411">
        <v>5.3259999999999996</v>
      </c>
      <c r="F14" s="1411">
        <v>59.953000000000003</v>
      </c>
      <c r="G14" s="1411">
        <v>254</v>
      </c>
      <c r="H14" s="1411">
        <v>256.49</v>
      </c>
      <c r="I14" s="1411">
        <v>0</v>
      </c>
      <c r="J14" s="1417">
        <v>2192.2240000000002</v>
      </c>
      <c r="K14" s="1418">
        <v>112.096712419</v>
      </c>
      <c r="L14" s="1419">
        <v>390.93050021300002</v>
      </c>
      <c r="M14" s="1419">
        <v>0.98121783400000007</v>
      </c>
      <c r="N14" s="1419">
        <v>80.796155956000007</v>
      </c>
      <c r="O14" s="1411">
        <v>109.40588634800001</v>
      </c>
      <c r="P14" s="1419">
        <v>443.86507667799998</v>
      </c>
      <c r="Q14" s="1411">
        <v>0</v>
      </c>
      <c r="R14" s="1417">
        <v>1138.0755494479999</v>
      </c>
    </row>
    <row r="15" spans="1:27" s="1003" customFormat="1" ht="20.100000000000001" customHeight="1">
      <c r="A15" s="3021"/>
      <c r="B15" s="1415" t="s">
        <v>722</v>
      </c>
      <c r="C15" s="1416">
        <v>520.09500000000003</v>
      </c>
      <c r="D15" s="1411">
        <v>1615.0039999999999</v>
      </c>
      <c r="E15" s="1411">
        <v>526.74800000000005</v>
      </c>
      <c r="F15" s="1411">
        <v>371.26499999999999</v>
      </c>
      <c r="G15" s="1411">
        <v>0</v>
      </c>
      <c r="H15" s="1411">
        <v>34.295999999999999</v>
      </c>
      <c r="I15" s="1411">
        <v>0</v>
      </c>
      <c r="J15" s="1417">
        <v>3067.4079999999999</v>
      </c>
      <c r="K15" s="1418">
        <v>200.457805678</v>
      </c>
      <c r="L15" s="1419">
        <v>466.847101012</v>
      </c>
      <c r="M15" s="1411">
        <v>270.65311522100001</v>
      </c>
      <c r="N15" s="1419">
        <v>549.46493667999994</v>
      </c>
      <c r="O15" s="1411">
        <v>0</v>
      </c>
      <c r="P15" s="1411">
        <v>71.15016550499999</v>
      </c>
      <c r="Q15" s="1411">
        <v>0</v>
      </c>
      <c r="R15" s="1417">
        <v>1558.5731240959999</v>
      </c>
    </row>
    <row r="16" spans="1:27" s="1003" customFormat="1" ht="20.100000000000001" customHeight="1">
      <c r="A16" s="3021"/>
      <c r="B16" s="1415" t="s">
        <v>723</v>
      </c>
      <c r="C16" s="1416">
        <v>519.00400000000002</v>
      </c>
      <c r="D16" s="1411">
        <v>1188.7840000000001</v>
      </c>
      <c r="E16" s="1411">
        <v>0</v>
      </c>
      <c r="F16" s="1411">
        <v>2.66</v>
      </c>
      <c r="G16" s="1411">
        <v>0</v>
      </c>
      <c r="H16" s="1411">
        <v>39.6</v>
      </c>
      <c r="I16" s="1411">
        <v>0</v>
      </c>
      <c r="J16" s="1417">
        <v>1750.048</v>
      </c>
      <c r="K16" s="1418">
        <v>105.24339919100001</v>
      </c>
      <c r="L16" s="1419">
        <v>363.88605480500001</v>
      </c>
      <c r="M16" s="1411">
        <v>0</v>
      </c>
      <c r="N16" s="1419">
        <v>1.5964388799999998</v>
      </c>
      <c r="O16" s="1411">
        <v>0</v>
      </c>
      <c r="P16" s="1419">
        <v>86.523710268999992</v>
      </c>
      <c r="Q16" s="1411">
        <v>0</v>
      </c>
      <c r="R16" s="1417">
        <v>557.24960314500004</v>
      </c>
    </row>
    <row r="17" spans="1:21" s="1003" customFormat="1" ht="20.100000000000001" customHeight="1">
      <c r="A17" s="3021"/>
      <c r="B17" s="1415" t="s">
        <v>724</v>
      </c>
      <c r="C17" s="1416">
        <v>32.296999999999997</v>
      </c>
      <c r="D17" s="1411">
        <v>2680.337</v>
      </c>
      <c r="E17" s="1411">
        <v>2</v>
      </c>
      <c r="F17" s="1411">
        <v>383.2</v>
      </c>
      <c r="G17" s="1411">
        <v>0</v>
      </c>
      <c r="H17" s="1411">
        <v>63.92</v>
      </c>
      <c r="I17" s="1411">
        <v>346.33</v>
      </c>
      <c r="J17" s="1417">
        <v>3508.0839999999998</v>
      </c>
      <c r="K17" s="1418">
        <v>11.217748321</v>
      </c>
      <c r="L17" s="1419">
        <v>876.03827841899999</v>
      </c>
      <c r="M17" s="1419">
        <v>0.59766699999999995</v>
      </c>
      <c r="N17" s="1419">
        <v>695.62947631400004</v>
      </c>
      <c r="O17" s="1411">
        <v>0</v>
      </c>
      <c r="P17" s="1419">
        <v>112.41511767599999</v>
      </c>
      <c r="Q17" s="1411">
        <v>58.454099999999997</v>
      </c>
      <c r="R17" s="1417">
        <v>1754.3523877299999</v>
      </c>
    </row>
    <row r="18" spans="1:21" s="1003" customFormat="1" ht="20.100000000000001" customHeight="1">
      <c r="A18" s="3021"/>
      <c r="B18" s="1415" t="s">
        <v>725</v>
      </c>
      <c r="C18" s="1416">
        <v>78.387</v>
      </c>
      <c r="D18" s="1411">
        <v>4049.7750000000001</v>
      </c>
      <c r="E18" s="1411">
        <v>79.5</v>
      </c>
      <c r="F18" s="1411">
        <v>479.70299999999997</v>
      </c>
      <c r="G18" s="1411">
        <v>0</v>
      </c>
      <c r="H18" s="1411">
        <v>22.024999999999999</v>
      </c>
      <c r="I18" s="1411">
        <v>0</v>
      </c>
      <c r="J18" s="1417">
        <v>4709.3900000000003</v>
      </c>
      <c r="K18" s="1418">
        <v>29.861482606999999</v>
      </c>
      <c r="L18" s="1419">
        <v>1352.7715832839999</v>
      </c>
      <c r="M18" s="1419">
        <v>43.358619615999999</v>
      </c>
      <c r="N18" s="1419">
        <v>1180.091688424</v>
      </c>
      <c r="O18" s="1411">
        <v>0</v>
      </c>
      <c r="P18" s="1419">
        <v>34.079692284999993</v>
      </c>
      <c r="Q18" s="1411">
        <v>0</v>
      </c>
      <c r="R18" s="1417">
        <v>2640.1630662160001</v>
      </c>
    </row>
    <row r="19" spans="1:21" s="1003" customFormat="1" ht="20.100000000000001" customHeight="1">
      <c r="A19" s="3021"/>
      <c r="B19" s="1415" t="s">
        <v>726</v>
      </c>
      <c r="C19" s="1416">
        <v>38.747999999999998</v>
      </c>
      <c r="D19" s="1411">
        <v>5072.0659999999998</v>
      </c>
      <c r="E19" s="1411">
        <v>425.47500000000002</v>
      </c>
      <c r="F19" s="1411">
        <v>2.9359999999999999</v>
      </c>
      <c r="G19" s="1411">
        <v>1.08</v>
      </c>
      <c r="H19" s="1411">
        <v>50.08</v>
      </c>
      <c r="I19" s="1411">
        <v>0</v>
      </c>
      <c r="J19" s="1417">
        <v>5590.3850000000002</v>
      </c>
      <c r="K19" s="1418">
        <v>9.5272937600000009</v>
      </c>
      <c r="L19" s="1419">
        <v>1629.126271271</v>
      </c>
      <c r="M19" s="1419">
        <v>187.85259637499999</v>
      </c>
      <c r="N19" s="1419">
        <v>15.968415129</v>
      </c>
      <c r="O19" s="1411">
        <v>1.5820000000000001E-3</v>
      </c>
      <c r="P19" s="1419">
        <v>68.448058000000003</v>
      </c>
      <c r="Q19" s="1411">
        <v>0</v>
      </c>
      <c r="R19" s="1417">
        <v>1910.9242165350001</v>
      </c>
    </row>
    <row r="20" spans="1:21" s="1003" customFormat="1" ht="20.100000000000001" customHeight="1">
      <c r="A20" s="3021"/>
      <c r="B20" s="1415" t="s">
        <v>727</v>
      </c>
      <c r="C20" s="1416">
        <v>180.85499999999999</v>
      </c>
      <c r="D20" s="1411">
        <v>3028.0630000000001</v>
      </c>
      <c r="E20" s="1411">
        <v>467.36</v>
      </c>
      <c r="F20" s="1411">
        <v>3.5</v>
      </c>
      <c r="G20" s="1411">
        <v>0</v>
      </c>
      <c r="H20" s="1411">
        <v>3.778</v>
      </c>
      <c r="I20" s="1411">
        <v>0</v>
      </c>
      <c r="J20" s="1417">
        <v>3683.556</v>
      </c>
      <c r="K20" s="1418">
        <v>42.233955903999998</v>
      </c>
      <c r="L20" s="1419">
        <v>974.76995039199994</v>
      </c>
      <c r="M20" s="1419">
        <v>262.55575561400002</v>
      </c>
      <c r="N20" s="1419">
        <v>1.5575109599999999</v>
      </c>
      <c r="O20" s="1411">
        <v>0</v>
      </c>
      <c r="P20" s="1419">
        <v>4.0937912870000002</v>
      </c>
      <c r="Q20" s="1411">
        <v>0</v>
      </c>
      <c r="R20" s="1417">
        <v>1285.210964157</v>
      </c>
    </row>
    <row r="21" spans="1:21" s="1003" customFormat="1" ht="20.100000000000001" customHeight="1">
      <c r="A21" s="3021"/>
      <c r="B21" s="1415" t="s">
        <v>728</v>
      </c>
      <c r="C21" s="1416">
        <v>145.46899999999999</v>
      </c>
      <c r="D21" s="1411">
        <v>1493.761</v>
      </c>
      <c r="E21" s="1411">
        <v>86.186000000000007</v>
      </c>
      <c r="F21" s="1411">
        <v>15.355</v>
      </c>
      <c r="G21" s="1411">
        <v>0</v>
      </c>
      <c r="H21" s="1411">
        <v>4.5149999999999997</v>
      </c>
      <c r="I21" s="1411">
        <v>0</v>
      </c>
      <c r="J21" s="1417">
        <v>1745.2860000000001</v>
      </c>
      <c r="K21" s="1418">
        <v>35.985674242000002</v>
      </c>
      <c r="L21" s="1419">
        <v>476.444414005</v>
      </c>
      <c r="M21" s="1419">
        <v>40.128514551000002</v>
      </c>
      <c r="N21" s="1419">
        <v>130.38839591600001</v>
      </c>
      <c r="O21" s="1411">
        <v>0</v>
      </c>
      <c r="P21" s="1411">
        <v>9.1815105579999994</v>
      </c>
      <c r="Q21" s="1411">
        <v>0</v>
      </c>
      <c r="R21" s="1417">
        <v>692.12850927199997</v>
      </c>
    </row>
    <row r="22" spans="1:21" s="1003" customFormat="1" ht="20.100000000000001" customHeight="1">
      <c r="A22" s="3021"/>
      <c r="B22" s="1415" t="s">
        <v>729</v>
      </c>
      <c r="C22" s="1416">
        <v>1.216</v>
      </c>
      <c r="D22" s="1411">
        <v>581.5</v>
      </c>
      <c r="E22" s="1411">
        <v>291.78899999999999</v>
      </c>
      <c r="F22" s="1411">
        <v>396.94900000000001</v>
      </c>
      <c r="G22" s="1411">
        <v>0.5</v>
      </c>
      <c r="H22" s="1411">
        <v>0</v>
      </c>
      <c r="I22" s="1411">
        <v>0</v>
      </c>
      <c r="J22" s="1417">
        <v>1271.9549999999999</v>
      </c>
      <c r="K22" s="1411">
        <v>0.59951965200000001</v>
      </c>
      <c r="L22" s="1419">
        <v>151.67491282499998</v>
      </c>
      <c r="M22" s="1411">
        <v>153.044399857</v>
      </c>
      <c r="N22" s="1419">
        <v>420.41673725800001</v>
      </c>
      <c r="O22" s="1411">
        <v>3.5632800000000003E-3</v>
      </c>
      <c r="P22" s="1411">
        <v>0</v>
      </c>
      <c r="Q22" s="1411">
        <v>0</v>
      </c>
      <c r="R22" s="1417">
        <v>725.73913287200003</v>
      </c>
    </row>
    <row r="23" spans="1:21" s="1003" customFormat="1" ht="20.100000000000001" customHeight="1">
      <c r="A23" s="3022"/>
      <c r="B23" s="1420" t="s">
        <v>181</v>
      </c>
      <c r="C23" s="1421">
        <v>1813.115</v>
      </c>
      <c r="D23" s="1422">
        <v>21977.013999999999</v>
      </c>
      <c r="E23" s="1422">
        <v>1935.796</v>
      </c>
      <c r="F23" s="1422">
        <v>1819.0450000000001</v>
      </c>
      <c r="G23" s="1422">
        <v>255.58</v>
      </c>
      <c r="H23" s="1422">
        <v>880.51400000000001</v>
      </c>
      <c r="I23" s="1422">
        <v>346.33</v>
      </c>
      <c r="J23" s="1423">
        <v>29027.394</v>
      </c>
      <c r="K23" s="1424">
        <v>555.68614338400005</v>
      </c>
      <c r="L23" s="1425">
        <v>6956.6843577950003</v>
      </c>
      <c r="M23" s="1425">
        <v>966.648989476</v>
      </c>
      <c r="N23" s="1425">
        <v>3149.716554098</v>
      </c>
      <c r="O23" s="1425">
        <v>109.411031628</v>
      </c>
      <c r="P23" s="1425">
        <v>1484.9569463129999</v>
      </c>
      <c r="Q23" s="1425">
        <v>58.454099999999997</v>
      </c>
      <c r="R23" s="1423">
        <v>13281.558122693999</v>
      </c>
    </row>
    <row r="24" spans="1:21" s="1003" customFormat="1" ht="20.100000000000001" customHeight="1">
      <c r="A24" s="3023" t="s">
        <v>900</v>
      </c>
      <c r="B24" s="1426" t="s">
        <v>713</v>
      </c>
      <c r="C24" s="1427">
        <v>0.316</v>
      </c>
      <c r="D24" s="1428">
        <v>44.917999999999999</v>
      </c>
      <c r="E24" s="1411">
        <v>0</v>
      </c>
      <c r="F24" s="1428">
        <v>6.8650000000000002</v>
      </c>
      <c r="G24" s="1411">
        <v>0</v>
      </c>
      <c r="H24" s="1428">
        <v>66</v>
      </c>
      <c r="I24" s="1411">
        <v>0</v>
      </c>
      <c r="J24" s="1429">
        <v>118.099</v>
      </c>
      <c r="K24" s="1430">
        <v>9.2188999999999993E-2</v>
      </c>
      <c r="L24" s="1431">
        <v>5.3311293210000006</v>
      </c>
      <c r="M24" s="1411">
        <v>0</v>
      </c>
      <c r="N24" s="1431">
        <v>2.6149152</v>
      </c>
      <c r="O24" s="1411">
        <v>0</v>
      </c>
      <c r="P24" s="1431">
        <v>23.735583968</v>
      </c>
      <c r="Q24" s="1411">
        <v>0</v>
      </c>
      <c r="R24" s="1432">
        <v>31.773817488999999</v>
      </c>
    </row>
    <row r="25" spans="1:21" s="1003" customFormat="1" ht="20.100000000000001" customHeight="1">
      <c r="A25" s="3021"/>
      <c r="B25" s="1415" t="s">
        <v>714</v>
      </c>
      <c r="C25" s="1433">
        <v>0.02</v>
      </c>
      <c r="D25" s="1434">
        <v>183.256</v>
      </c>
      <c r="E25" s="1434">
        <v>0.76200000000000001</v>
      </c>
      <c r="F25" s="1434">
        <v>6.69</v>
      </c>
      <c r="G25" s="1411">
        <v>0</v>
      </c>
      <c r="H25" s="1434">
        <v>41.68</v>
      </c>
      <c r="I25" s="1411">
        <v>0</v>
      </c>
      <c r="J25" s="1435">
        <v>232.40799999999999</v>
      </c>
      <c r="K25" s="1436">
        <v>2.4099999999999998E-3</v>
      </c>
      <c r="L25" s="1411">
        <v>21.576088736999999</v>
      </c>
      <c r="M25" s="1411">
        <v>4.7899999999999999E-4</v>
      </c>
      <c r="N25" s="1411">
        <v>0.95190267099999992</v>
      </c>
      <c r="O25" s="1411">
        <v>0</v>
      </c>
      <c r="P25" s="1411">
        <v>27.089315314</v>
      </c>
      <c r="Q25" s="1411">
        <v>0</v>
      </c>
      <c r="R25" s="1437">
        <v>49.620195722000005</v>
      </c>
    </row>
    <row r="26" spans="1:21" s="1003" customFormat="1" ht="20.100000000000001" customHeight="1">
      <c r="A26" s="3021"/>
      <c r="B26" s="1415" t="s">
        <v>715</v>
      </c>
      <c r="C26" s="1433">
        <v>3.56</v>
      </c>
      <c r="D26" s="1434">
        <v>139.24199999999999</v>
      </c>
      <c r="E26" s="1411">
        <v>0</v>
      </c>
      <c r="F26" s="1434">
        <v>4.5</v>
      </c>
      <c r="G26" s="1411">
        <v>0</v>
      </c>
      <c r="H26" s="1434">
        <v>1.407</v>
      </c>
      <c r="I26" s="1411">
        <v>0</v>
      </c>
      <c r="J26" s="1435">
        <v>148.709</v>
      </c>
      <c r="K26" s="1438">
        <v>0.79636680000000004</v>
      </c>
      <c r="L26" s="1411">
        <v>17.352568910999999</v>
      </c>
      <c r="M26" s="1411">
        <v>0</v>
      </c>
      <c r="N26" s="1411">
        <v>0.92891712000000004</v>
      </c>
      <c r="O26" s="1411">
        <v>0</v>
      </c>
      <c r="P26" s="1411">
        <v>0.87960427699999999</v>
      </c>
      <c r="Q26" s="1411">
        <v>0</v>
      </c>
      <c r="R26" s="1437">
        <v>19.957457108</v>
      </c>
    </row>
    <row r="27" spans="1:21" s="1003" customFormat="1" ht="20.100000000000001" customHeight="1">
      <c r="A27" s="3021"/>
      <c r="B27" s="1415" t="s">
        <v>716</v>
      </c>
      <c r="C27" s="1439">
        <v>12.599</v>
      </c>
      <c r="D27" s="1434">
        <v>109.928</v>
      </c>
      <c r="E27" s="1434">
        <v>49</v>
      </c>
      <c r="F27" s="1434">
        <v>78.23</v>
      </c>
      <c r="G27" s="1411">
        <v>0</v>
      </c>
      <c r="H27" s="1434">
        <v>227.26499999999999</v>
      </c>
      <c r="I27" s="1411">
        <v>0</v>
      </c>
      <c r="J27" s="1435">
        <v>477.02199999999999</v>
      </c>
      <c r="K27" s="1438">
        <v>0.89199705200000001</v>
      </c>
      <c r="L27" s="1411">
        <v>13.464190974999999</v>
      </c>
      <c r="M27" s="1411">
        <v>2.862542629</v>
      </c>
      <c r="N27" s="1411">
        <v>23.543279565999999</v>
      </c>
      <c r="O27" s="1411">
        <v>0</v>
      </c>
      <c r="P27" s="1411">
        <v>117.540635302</v>
      </c>
      <c r="Q27" s="1411">
        <v>0</v>
      </c>
      <c r="R27" s="1437">
        <v>158.30264552399998</v>
      </c>
    </row>
    <row r="28" spans="1:21" s="1003" customFormat="1" ht="20.100000000000001" customHeight="1">
      <c r="A28" s="3021"/>
      <c r="B28" s="1415" t="s">
        <v>717</v>
      </c>
      <c r="C28" s="1439">
        <v>1.83</v>
      </c>
      <c r="D28" s="1434">
        <v>250.06299999999999</v>
      </c>
      <c r="E28" s="1411">
        <v>0</v>
      </c>
      <c r="F28" s="1434">
        <v>2.14</v>
      </c>
      <c r="G28" s="1411">
        <v>0</v>
      </c>
      <c r="H28" s="1434">
        <v>21.035</v>
      </c>
      <c r="I28" s="1411">
        <v>0</v>
      </c>
      <c r="J28" s="1435">
        <v>275.06799999999998</v>
      </c>
      <c r="K28" s="1438">
        <v>0.12762383999999999</v>
      </c>
      <c r="L28" s="1411">
        <v>31.869125299</v>
      </c>
      <c r="M28" s="1411">
        <v>0</v>
      </c>
      <c r="N28" s="1411">
        <v>0.16465996799999999</v>
      </c>
      <c r="O28" s="1411">
        <v>0</v>
      </c>
      <c r="P28" s="1411">
        <v>15.441312694000001</v>
      </c>
      <c r="Q28" s="1411">
        <v>0</v>
      </c>
      <c r="R28" s="1437">
        <v>47.602721801000001</v>
      </c>
    </row>
    <row r="29" spans="1:21" s="1003" customFormat="1" ht="20.100000000000001" customHeight="1">
      <c r="A29" s="3021"/>
      <c r="B29" s="1415" t="s">
        <v>718</v>
      </c>
      <c r="C29" s="1411">
        <v>0</v>
      </c>
      <c r="D29" s="1434">
        <v>46.805</v>
      </c>
      <c r="E29" s="1411">
        <v>0</v>
      </c>
      <c r="F29" s="1434">
        <v>9.9000000000000005E-2</v>
      </c>
      <c r="G29" s="1411">
        <v>0</v>
      </c>
      <c r="H29" s="1434">
        <v>7.165</v>
      </c>
      <c r="I29" s="1411">
        <v>0</v>
      </c>
      <c r="J29" s="1435">
        <v>54.069000000000003</v>
      </c>
      <c r="K29" s="1411">
        <v>0</v>
      </c>
      <c r="L29" s="1411">
        <v>5.627683717</v>
      </c>
      <c r="M29" s="1411">
        <v>0</v>
      </c>
      <c r="N29" s="1411">
        <v>3.1793000000000002E-2</v>
      </c>
      <c r="O29" s="1411">
        <v>0</v>
      </c>
      <c r="P29" s="1411">
        <v>5.2741521609999999</v>
      </c>
      <c r="Q29" s="1411">
        <v>0</v>
      </c>
      <c r="R29" s="1437">
        <v>10.933628878</v>
      </c>
    </row>
    <row r="30" spans="1:21" s="1003" customFormat="1" ht="20.100000000000001" customHeight="1">
      <c r="A30" s="3021"/>
      <c r="B30" s="1415" t="s">
        <v>719</v>
      </c>
      <c r="C30" s="1433">
        <v>0.3</v>
      </c>
      <c r="D30" s="1434">
        <v>86.271000000000001</v>
      </c>
      <c r="E30" s="1434">
        <v>1.65</v>
      </c>
      <c r="F30" s="1411">
        <v>0</v>
      </c>
      <c r="G30" s="1411">
        <v>0</v>
      </c>
      <c r="H30" s="1434">
        <v>35.978000000000002</v>
      </c>
      <c r="I30" s="1411">
        <v>0</v>
      </c>
      <c r="J30" s="1435">
        <v>124.199</v>
      </c>
      <c r="K30" s="1438">
        <v>0</v>
      </c>
      <c r="L30" s="1411">
        <v>10.552030056</v>
      </c>
      <c r="M30" s="1411">
        <v>0</v>
      </c>
      <c r="N30" s="1411">
        <v>0</v>
      </c>
      <c r="O30" s="1411">
        <v>0</v>
      </c>
      <c r="P30" s="1411">
        <v>22.150967041999998</v>
      </c>
      <c r="Q30" s="1411">
        <v>0</v>
      </c>
      <c r="R30" s="1437">
        <v>32.702997098000004</v>
      </c>
    </row>
    <row r="31" spans="1:21" s="1003" customFormat="1" ht="20.100000000000001" customHeight="1">
      <c r="A31" s="3021"/>
      <c r="B31" s="1415" t="s">
        <v>899</v>
      </c>
      <c r="C31" s="1439">
        <v>2.31</v>
      </c>
      <c r="D31" s="1434">
        <v>66.894000000000005</v>
      </c>
      <c r="E31" s="1411">
        <v>0</v>
      </c>
      <c r="F31" s="1434">
        <v>5</v>
      </c>
      <c r="G31" s="1411">
        <v>0</v>
      </c>
      <c r="H31" s="1434">
        <v>5.28</v>
      </c>
      <c r="I31" s="1411">
        <v>0</v>
      </c>
      <c r="J31" s="1435">
        <v>79.483999999999995</v>
      </c>
      <c r="K31" s="1411">
        <v>0</v>
      </c>
      <c r="L31" s="1411">
        <v>8.574815619999999</v>
      </c>
      <c r="M31" s="1411">
        <v>0</v>
      </c>
      <c r="N31" s="1411">
        <v>0</v>
      </c>
      <c r="O31" s="1411">
        <v>0</v>
      </c>
      <c r="P31" s="1411">
        <v>3.3401209999999999</v>
      </c>
      <c r="Q31" s="1411">
        <v>0</v>
      </c>
      <c r="R31" s="1437">
        <v>11.914936619999999</v>
      </c>
    </row>
    <row r="32" spans="1:21" s="1003" customFormat="1" ht="20.100000000000001" customHeight="1">
      <c r="A32" s="3021"/>
      <c r="B32" s="1415" t="s">
        <v>721</v>
      </c>
      <c r="C32" s="1439">
        <v>276.10899999999998</v>
      </c>
      <c r="D32" s="1434">
        <v>1340.346</v>
      </c>
      <c r="E32" s="1434">
        <v>5.3259999999999996</v>
      </c>
      <c r="F32" s="1434">
        <v>59.953000000000003</v>
      </c>
      <c r="G32" s="1434">
        <v>254</v>
      </c>
      <c r="H32" s="1434">
        <v>256.49</v>
      </c>
      <c r="I32" s="1411">
        <v>0</v>
      </c>
      <c r="J32" s="1435">
        <v>2192.2240000000002</v>
      </c>
      <c r="K32" s="1438">
        <v>36.169375774999999</v>
      </c>
      <c r="L32" s="1411">
        <v>166.84533457800001</v>
      </c>
      <c r="M32" s="1411">
        <v>0.39010344400000002</v>
      </c>
      <c r="N32" s="1411">
        <v>33.738078954000002</v>
      </c>
      <c r="O32" s="1411">
        <v>36.893736263999998</v>
      </c>
      <c r="P32" s="1411">
        <v>154.91538424200002</v>
      </c>
      <c r="Q32" s="1411">
        <v>0</v>
      </c>
      <c r="R32" s="1437">
        <v>428.95201325700003</v>
      </c>
      <c r="T32" s="2717"/>
      <c r="U32" s="2717"/>
    </row>
    <row r="33" spans="1:21" s="1003" customFormat="1" ht="20.100000000000001" customHeight="1">
      <c r="A33" s="3021"/>
      <c r="B33" s="1415" t="s">
        <v>722</v>
      </c>
      <c r="C33" s="1439">
        <v>520.09500000000003</v>
      </c>
      <c r="D33" s="1434">
        <v>1615.0039999999999</v>
      </c>
      <c r="E33" s="1434">
        <v>526.74800000000005</v>
      </c>
      <c r="F33" s="1434">
        <v>371.26499999999999</v>
      </c>
      <c r="G33" s="1411">
        <v>0</v>
      </c>
      <c r="H33" s="1434">
        <v>34.295999999999999</v>
      </c>
      <c r="I33" s="1411">
        <v>0</v>
      </c>
      <c r="J33" s="1435">
        <v>3067.4079999999999</v>
      </c>
      <c r="K33" s="1438">
        <v>56.316485642000004</v>
      </c>
      <c r="L33" s="1411">
        <v>210.20813247200002</v>
      </c>
      <c r="M33" s="1411">
        <v>87.328513556999994</v>
      </c>
      <c r="N33" s="1411">
        <v>197.824999386</v>
      </c>
      <c r="O33" s="1411">
        <v>0</v>
      </c>
      <c r="P33" s="1411">
        <v>24.565787</v>
      </c>
      <c r="Q33" s="1411">
        <v>0</v>
      </c>
      <c r="R33" s="1437">
        <v>576.24391805700009</v>
      </c>
      <c r="T33" s="2718"/>
      <c r="U33" s="2719"/>
    </row>
    <row r="34" spans="1:21" s="1003" customFormat="1" ht="20.100000000000001" customHeight="1">
      <c r="A34" s="3021"/>
      <c r="B34" s="1415" t="s">
        <v>723</v>
      </c>
      <c r="C34" s="1439">
        <v>519.00400000000002</v>
      </c>
      <c r="D34" s="1434">
        <v>1188.7840000000001</v>
      </c>
      <c r="E34" s="1411">
        <v>0</v>
      </c>
      <c r="F34" s="1434">
        <v>2.66</v>
      </c>
      <c r="G34" s="1411">
        <v>0</v>
      </c>
      <c r="H34" s="1434">
        <v>39.6</v>
      </c>
      <c r="I34" s="1411">
        <v>0</v>
      </c>
      <c r="J34" s="1435">
        <v>1750.048</v>
      </c>
      <c r="K34" s="1438">
        <v>44.372162514999992</v>
      </c>
      <c r="L34" s="1411">
        <v>156.76638912499999</v>
      </c>
      <c r="M34" s="1411">
        <v>0</v>
      </c>
      <c r="N34" s="1411">
        <v>0.54628115200000005</v>
      </c>
      <c r="O34" s="1411">
        <v>0</v>
      </c>
      <c r="P34" s="1411">
        <v>29.738711385999999</v>
      </c>
      <c r="Q34" s="1411">
        <v>0</v>
      </c>
      <c r="R34" s="1437">
        <v>231.42354417800001</v>
      </c>
      <c r="T34" s="2718"/>
      <c r="U34" s="2719"/>
    </row>
    <row r="35" spans="1:21" s="1003" customFormat="1" ht="20.100000000000001" customHeight="1">
      <c r="A35" s="3021"/>
      <c r="B35" s="1415" t="s">
        <v>724</v>
      </c>
      <c r="C35" s="1439">
        <v>32.296999999999997</v>
      </c>
      <c r="D35" s="1434">
        <v>2680.337</v>
      </c>
      <c r="E35" s="1434">
        <v>2</v>
      </c>
      <c r="F35" s="1434">
        <v>383.2</v>
      </c>
      <c r="G35" s="1411">
        <v>0</v>
      </c>
      <c r="H35" s="1434">
        <v>63.92</v>
      </c>
      <c r="I35" s="1434">
        <v>346.33</v>
      </c>
      <c r="J35" s="1435">
        <v>3508.0839999999998</v>
      </c>
      <c r="K35" s="1438">
        <v>2.9540738259999997</v>
      </c>
      <c r="L35" s="1411">
        <v>369.14678713300003</v>
      </c>
      <c r="M35" s="1411">
        <v>0.21390020000000001</v>
      </c>
      <c r="N35" s="1411">
        <v>248.744970263</v>
      </c>
      <c r="O35" s="1411">
        <v>0</v>
      </c>
      <c r="P35" s="1411">
        <v>37.688633738999997</v>
      </c>
      <c r="Q35" s="1411">
        <v>0</v>
      </c>
      <c r="R35" s="1437">
        <v>658.74836516100004</v>
      </c>
      <c r="T35" s="2718"/>
      <c r="U35" s="2719"/>
    </row>
    <row r="36" spans="1:21" s="1003" customFormat="1" ht="20.100000000000001" customHeight="1">
      <c r="A36" s="3021"/>
      <c r="B36" s="1415" t="s">
        <v>725</v>
      </c>
      <c r="C36" s="1439">
        <v>78.387</v>
      </c>
      <c r="D36" s="1434">
        <v>4049.7750000000001</v>
      </c>
      <c r="E36" s="1434">
        <v>79.5</v>
      </c>
      <c r="F36" s="1434">
        <v>479.70299999999997</v>
      </c>
      <c r="G36" s="1411">
        <v>0</v>
      </c>
      <c r="H36" s="1434">
        <v>22.024999999999999</v>
      </c>
      <c r="I36" s="1411">
        <v>0</v>
      </c>
      <c r="J36" s="1435">
        <v>4709.3900000000003</v>
      </c>
      <c r="K36" s="1438">
        <v>10.204778640999999</v>
      </c>
      <c r="L36" s="1411">
        <v>567.01187146300003</v>
      </c>
      <c r="M36" s="1411">
        <v>16.398423425000001</v>
      </c>
      <c r="N36" s="1411">
        <v>431.64762402299999</v>
      </c>
      <c r="O36" s="1411">
        <v>0</v>
      </c>
      <c r="P36" s="1411">
        <v>11.720159779999999</v>
      </c>
      <c r="Q36" s="1411">
        <v>0</v>
      </c>
      <c r="R36" s="1437">
        <v>1036.9828573320001</v>
      </c>
      <c r="T36" s="2718"/>
      <c r="U36" s="2719"/>
    </row>
    <row r="37" spans="1:21" s="1003" customFormat="1" ht="20.100000000000001" customHeight="1">
      <c r="A37" s="3021"/>
      <c r="B37" s="1415" t="s">
        <v>726</v>
      </c>
      <c r="C37" s="1439">
        <v>38.747999999999998</v>
      </c>
      <c r="D37" s="1434">
        <v>5072.0659999999998</v>
      </c>
      <c r="E37" s="1434">
        <v>425.47500000000002</v>
      </c>
      <c r="F37" s="1434">
        <v>2.9359999999999999</v>
      </c>
      <c r="G37" s="1434">
        <v>1.08</v>
      </c>
      <c r="H37" s="1434">
        <v>50.08</v>
      </c>
      <c r="I37" s="1411">
        <v>0</v>
      </c>
      <c r="J37" s="1435">
        <v>5590.3850000000002</v>
      </c>
      <c r="K37" s="1438">
        <v>3.3074711729999997</v>
      </c>
      <c r="L37" s="1411">
        <v>683.38630488399997</v>
      </c>
      <c r="M37" s="1411">
        <v>61.059493584000002</v>
      </c>
      <c r="N37" s="1411">
        <v>5.2372178629999997</v>
      </c>
      <c r="O37" s="1411">
        <v>1.1230000000000001E-3</v>
      </c>
      <c r="P37" s="1411">
        <v>23.788535</v>
      </c>
      <c r="Q37" s="1411">
        <v>0</v>
      </c>
      <c r="R37" s="1437">
        <v>776.78014550399996</v>
      </c>
      <c r="T37" s="2718"/>
      <c r="U37" s="2719"/>
    </row>
    <row r="38" spans="1:21" s="1003" customFormat="1" ht="20.100000000000001" customHeight="1">
      <c r="A38" s="3021"/>
      <c r="B38" s="1415" t="s">
        <v>727</v>
      </c>
      <c r="C38" s="1439">
        <v>180.85499999999999</v>
      </c>
      <c r="D38" s="1434">
        <v>3028.0630000000001</v>
      </c>
      <c r="E38" s="1434">
        <v>467.36</v>
      </c>
      <c r="F38" s="1434">
        <v>3.5</v>
      </c>
      <c r="G38" s="1411">
        <v>0</v>
      </c>
      <c r="H38" s="1434">
        <v>3.778</v>
      </c>
      <c r="I38" s="1411">
        <v>0</v>
      </c>
      <c r="J38" s="1435">
        <v>3683.556</v>
      </c>
      <c r="K38" s="1438">
        <v>15.498575755000001</v>
      </c>
      <c r="L38" s="1411">
        <v>400.81006164999997</v>
      </c>
      <c r="M38" s="1443">
        <v>70.426566837999999</v>
      </c>
      <c r="N38" s="1411">
        <v>0.40237067999999998</v>
      </c>
      <c r="O38" s="1411">
        <v>0</v>
      </c>
      <c r="P38" s="1411">
        <v>1.3799604329999999</v>
      </c>
      <c r="Q38" s="1411">
        <v>0</v>
      </c>
      <c r="R38" s="1437">
        <v>488.517535356</v>
      </c>
      <c r="T38" s="2718"/>
      <c r="U38" s="2719"/>
    </row>
    <row r="39" spans="1:21" s="1003" customFormat="1" ht="20.100000000000001" customHeight="1">
      <c r="A39" s="3021"/>
      <c r="B39" s="1415" t="s">
        <v>728</v>
      </c>
      <c r="C39" s="1433">
        <v>145.46899999999999</v>
      </c>
      <c r="D39" s="1434">
        <v>1493.761</v>
      </c>
      <c r="E39" s="1434">
        <v>86.186000000000007</v>
      </c>
      <c r="F39" s="1434">
        <v>15.355</v>
      </c>
      <c r="G39" s="1411">
        <v>0</v>
      </c>
      <c r="H39" s="1434">
        <v>4.5149999999999997</v>
      </c>
      <c r="I39" s="1411">
        <v>0</v>
      </c>
      <c r="J39" s="1435">
        <v>1745.2860000000001</v>
      </c>
      <c r="K39" s="1438">
        <v>12.213358576999999</v>
      </c>
      <c r="L39" s="1411">
        <v>189.05761564399998</v>
      </c>
      <c r="M39" s="1411">
        <v>10.452795811000001</v>
      </c>
      <c r="N39" s="1411">
        <v>47.390424815999999</v>
      </c>
      <c r="O39" s="1411">
        <v>0</v>
      </c>
      <c r="P39" s="1411">
        <v>3.1218514900000001</v>
      </c>
      <c r="Q39" s="1411">
        <v>0</v>
      </c>
      <c r="R39" s="1437">
        <v>262.23604633799999</v>
      </c>
      <c r="T39" s="2718"/>
      <c r="U39" s="2719"/>
    </row>
    <row r="40" spans="1:21" s="1003" customFormat="1" ht="20.100000000000001" customHeight="1">
      <c r="A40" s="3021"/>
      <c r="B40" s="1415" t="s">
        <v>729</v>
      </c>
      <c r="C40" s="1439">
        <v>1.216</v>
      </c>
      <c r="D40" s="1434">
        <v>581.5</v>
      </c>
      <c r="E40" s="1434">
        <v>291.78899999999999</v>
      </c>
      <c r="F40" s="1434">
        <v>396.94900000000001</v>
      </c>
      <c r="G40" s="1434">
        <v>0.5</v>
      </c>
      <c r="H40" s="1411">
        <v>0</v>
      </c>
      <c r="I40" s="1411">
        <v>0</v>
      </c>
      <c r="J40" s="1435">
        <v>1271.9549999999999</v>
      </c>
      <c r="K40" s="1411">
        <v>0.161783172</v>
      </c>
      <c r="L40" s="1411">
        <v>66.522451842999999</v>
      </c>
      <c r="M40" s="1411">
        <v>37.715054744</v>
      </c>
      <c r="N40" s="1411">
        <v>115.92988031900001</v>
      </c>
      <c r="O40" s="1411">
        <v>8.6544000000000009E-4</v>
      </c>
      <c r="P40" s="1411">
        <v>0</v>
      </c>
      <c r="Q40" s="1411">
        <v>0</v>
      </c>
      <c r="R40" s="1437">
        <v>220.33003551800002</v>
      </c>
      <c r="T40" s="2718"/>
      <c r="U40" s="2717"/>
    </row>
    <row r="41" spans="1:21" s="1003" customFormat="1" ht="20.100000000000001" customHeight="1">
      <c r="A41" s="3022"/>
      <c r="B41" s="1420" t="s">
        <v>181</v>
      </c>
      <c r="C41" s="1440">
        <v>1813.115</v>
      </c>
      <c r="D41" s="1442">
        <v>21977.013999999999</v>
      </c>
      <c r="E41" s="1442">
        <v>1935.796</v>
      </c>
      <c r="F41" s="1442">
        <v>1819.0450000000001</v>
      </c>
      <c r="G41" s="1442">
        <v>255.58</v>
      </c>
      <c r="H41" s="1442">
        <v>880.51400000000001</v>
      </c>
      <c r="I41" s="1442">
        <v>346.33</v>
      </c>
      <c r="J41" s="1444">
        <v>29027.394</v>
      </c>
      <c r="K41" s="1441">
        <v>183.10865176800002</v>
      </c>
      <c r="L41" s="1422">
        <v>2924.1025814280001</v>
      </c>
      <c r="M41" s="1422">
        <v>286.84787323199998</v>
      </c>
      <c r="N41" s="1422">
        <v>1109.6973149809999</v>
      </c>
      <c r="O41" s="1422">
        <v>36.895724704000003</v>
      </c>
      <c r="P41" s="1422">
        <v>502.37071482800002</v>
      </c>
      <c r="Q41" s="1422">
        <v>0</v>
      </c>
      <c r="R41" s="1445">
        <v>5043.0228609409996</v>
      </c>
      <c r="S41" s="1446"/>
      <c r="T41" s="2717"/>
      <c r="U41" s="2717"/>
    </row>
    <row r="42" spans="1:21" s="1024" customFormat="1" ht="12.95" customHeight="1">
      <c r="A42" s="324" t="s">
        <v>901</v>
      </c>
      <c r="C42" s="650"/>
      <c r="D42" s="650"/>
      <c r="E42" s="650"/>
      <c r="F42" s="650"/>
      <c r="G42" s="650"/>
      <c r="H42" s="650"/>
      <c r="I42" s="650"/>
      <c r="J42" s="324"/>
      <c r="K42" s="324"/>
      <c r="L42" s="650"/>
      <c r="M42" s="650"/>
      <c r="N42" s="650"/>
      <c r="O42" s="650"/>
      <c r="P42" s="650"/>
      <c r="Q42" s="650"/>
      <c r="R42" s="650"/>
      <c r="T42" s="2720"/>
      <c r="U42" s="2720"/>
    </row>
    <row r="43" spans="1:21" s="1024" customFormat="1" ht="9.9499999999999993" customHeight="1">
      <c r="B43" s="650"/>
      <c r="C43" s="650"/>
      <c r="D43" s="650"/>
      <c r="E43" s="650"/>
      <c r="F43" s="650"/>
      <c r="G43" s="650"/>
      <c r="H43" s="650"/>
      <c r="I43" s="650"/>
      <c r="J43" s="650"/>
      <c r="K43" s="650"/>
      <c r="L43" s="650"/>
      <c r="M43" s="650"/>
      <c r="N43" s="650"/>
      <c r="O43" s="650"/>
      <c r="P43" s="650"/>
      <c r="Q43" s="650"/>
      <c r="R43" s="650"/>
    </row>
    <row r="44" spans="1:21" s="1003" customFormat="1" ht="3" customHeight="1">
      <c r="B44" s="1025"/>
      <c r="C44" s="1025"/>
      <c r="D44" s="1025"/>
      <c r="E44" s="1025"/>
      <c r="F44" s="1025"/>
      <c r="G44" s="1025"/>
      <c r="H44" s="1025"/>
      <c r="I44" s="1025"/>
      <c r="J44" s="1025"/>
      <c r="K44" s="1025"/>
      <c r="L44" s="1025"/>
      <c r="M44" s="1025"/>
      <c r="N44" s="1025"/>
      <c r="O44" s="1025"/>
      <c r="P44" s="1025"/>
      <c r="Q44" s="1025"/>
      <c r="R44" s="1025"/>
    </row>
  </sheetData>
  <mergeCells count="5">
    <mergeCell ref="A4:B5"/>
    <mergeCell ref="C4:J4"/>
    <mergeCell ref="K4:R4"/>
    <mergeCell ref="A6:A23"/>
    <mergeCell ref="A24:A41"/>
  </mergeCells>
  <phoneticPr fontId="2" type="noConversion"/>
  <printOptions horizontalCentered="1"/>
  <pageMargins left="0.78740157480314965" right="0.78740157480314965" top="1.1811023622047245" bottom="0.78740157480314965" header="0" footer="0"/>
  <pageSetup paperSize="9" scale="80" firstPageNumber="33" orientation="portrait" useFirstPageNumber="1" r:id="rId1"/>
  <headerFooter differentOddEven="1" scaleWithDoc="0" alignWithMargins="0">
    <firstFooter>&amp;R&amp;P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8"/>
  <sheetViews>
    <sheetView view="pageBreakPreview" zoomScale="85" zoomScaleNormal="100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13" width="7.125" style="14" customWidth="1"/>
    <col min="14" max="16384" width="10" style="1026"/>
  </cols>
  <sheetData>
    <row r="1" spans="1:13" s="1401" customFormat="1" ht="20.25" customHeight="1">
      <c r="A1" s="997" t="s">
        <v>902</v>
      </c>
      <c r="B1" s="1402"/>
      <c r="C1" s="1402"/>
      <c r="D1" s="1402"/>
      <c r="E1" s="1402"/>
      <c r="F1" s="1402"/>
      <c r="G1" s="1402"/>
      <c r="H1" s="1402"/>
      <c r="I1" s="1402"/>
      <c r="J1" s="1402"/>
      <c r="K1" s="1402"/>
      <c r="L1" s="1402"/>
      <c r="M1" s="1402"/>
    </row>
    <row r="2" spans="1:13" ht="17.25" customHeight="1">
      <c r="A2" s="543" t="s">
        <v>903</v>
      </c>
    </row>
    <row r="3" spans="1:13" s="1002" customFormat="1" ht="15" customHeight="1">
      <c r="A3" s="1000" t="s">
        <v>904</v>
      </c>
      <c r="B3" s="402"/>
      <c r="C3" s="1001"/>
      <c r="D3" s="402"/>
      <c r="E3" s="402"/>
      <c r="F3" s="1001"/>
      <c r="G3" s="1001"/>
      <c r="H3" s="1001"/>
      <c r="I3" s="1001"/>
      <c r="J3" s="1001"/>
      <c r="K3" s="1001"/>
      <c r="L3" s="1001"/>
      <c r="M3" s="1400" t="s">
        <v>883</v>
      </c>
    </row>
    <row r="4" spans="1:13" s="1003" customFormat="1" ht="30.6" customHeight="1">
      <c r="A4" s="2967" t="s">
        <v>200</v>
      </c>
      <c r="B4" s="3024" t="s">
        <v>154</v>
      </c>
      <c r="C4" s="2920" t="s">
        <v>164</v>
      </c>
      <c r="D4" s="2920"/>
      <c r="E4" s="2920"/>
      <c r="F4" s="2920"/>
      <c r="G4" s="2970"/>
      <c r="H4" s="2971" t="s">
        <v>163</v>
      </c>
      <c r="I4" s="2971" t="s">
        <v>157</v>
      </c>
      <c r="J4" s="2972" t="s">
        <v>12</v>
      </c>
      <c r="K4" s="2973" t="s">
        <v>158</v>
      </c>
      <c r="L4" s="2974" t="s">
        <v>159</v>
      </c>
      <c r="M4" s="2917" t="s">
        <v>160</v>
      </c>
    </row>
    <row r="5" spans="1:13" s="1003" customFormat="1" ht="30.6" customHeight="1">
      <c r="A5" s="2968"/>
      <c r="B5" s="3025"/>
      <c r="C5" s="581" t="s">
        <v>109</v>
      </c>
      <c r="D5" s="276" t="s">
        <v>108</v>
      </c>
      <c r="E5" s="276" t="s">
        <v>186</v>
      </c>
      <c r="F5" s="276" t="s">
        <v>187</v>
      </c>
      <c r="G5" s="276" t="s">
        <v>160</v>
      </c>
      <c r="H5" s="2903"/>
      <c r="I5" s="2903"/>
      <c r="J5" s="2901"/>
      <c r="K5" s="2901"/>
      <c r="L5" s="2975"/>
      <c r="M5" s="2919"/>
    </row>
    <row r="6" spans="1:13" s="1003" customFormat="1" ht="33.6" customHeight="1">
      <c r="A6" s="1447" t="s">
        <v>713</v>
      </c>
      <c r="B6" s="1448">
        <v>9.1999999999999998E-2</v>
      </c>
      <c r="C6" s="1449">
        <v>0</v>
      </c>
      <c r="D6" s="1449">
        <v>0</v>
      </c>
      <c r="E6" s="1449">
        <v>0</v>
      </c>
      <c r="F6" s="1449">
        <v>15.425000000000001</v>
      </c>
      <c r="G6" s="1449">
        <v>15.425000000000001</v>
      </c>
      <c r="H6" s="1449">
        <v>201.72399999999999</v>
      </c>
      <c r="I6" s="1449">
        <v>0</v>
      </c>
      <c r="J6" s="1449">
        <v>0</v>
      </c>
      <c r="K6" s="1449">
        <v>31.681999999999999</v>
      </c>
      <c r="L6" s="1450">
        <v>16.024604700000001</v>
      </c>
      <c r="M6" s="1451">
        <v>264.947</v>
      </c>
    </row>
    <row r="7" spans="1:13" s="1003" customFormat="1" ht="33.6" customHeight="1">
      <c r="A7" s="1010" t="s">
        <v>714</v>
      </c>
      <c r="B7" s="1452">
        <v>2E-3</v>
      </c>
      <c r="C7" s="1449">
        <v>0</v>
      </c>
      <c r="D7" s="1449">
        <v>2.1629999999999998</v>
      </c>
      <c r="E7" s="1449">
        <v>0</v>
      </c>
      <c r="F7" s="1449">
        <v>0</v>
      </c>
      <c r="G7" s="1449">
        <v>2.1629999999999998</v>
      </c>
      <c r="H7" s="1449">
        <v>594.95100000000002</v>
      </c>
      <c r="I7" s="1449">
        <v>0</v>
      </c>
      <c r="J7" s="1449">
        <v>2835.23</v>
      </c>
      <c r="K7" s="1449">
        <v>49.618000000000002</v>
      </c>
      <c r="L7" s="1450">
        <v>12.008176799999999</v>
      </c>
      <c r="M7" s="1451">
        <v>3493.9720000000002</v>
      </c>
    </row>
    <row r="8" spans="1:13" s="1003" customFormat="1" ht="33.6" customHeight="1">
      <c r="A8" s="1010" t="s">
        <v>715</v>
      </c>
      <c r="B8" s="1452">
        <v>0.79600000000000004</v>
      </c>
      <c r="C8" s="1449">
        <v>0</v>
      </c>
      <c r="D8" s="1449">
        <v>7.2999999999999995E-2</v>
      </c>
      <c r="E8" s="1449">
        <v>10.763</v>
      </c>
      <c r="F8" s="1449">
        <v>0</v>
      </c>
      <c r="G8" s="1449">
        <v>10.836</v>
      </c>
      <c r="H8" s="1449">
        <v>209.01599999999999</v>
      </c>
      <c r="I8" s="1449">
        <v>0</v>
      </c>
      <c r="J8" s="1449">
        <v>0</v>
      </c>
      <c r="K8" s="1449">
        <v>19.161000000000001</v>
      </c>
      <c r="L8" s="1449">
        <v>9.2020000000000003E-4</v>
      </c>
      <c r="M8" s="1451">
        <v>239.81</v>
      </c>
    </row>
    <row r="9" spans="1:13" s="1003" customFormat="1" ht="33.6" customHeight="1">
      <c r="A9" s="1010" t="s">
        <v>716</v>
      </c>
      <c r="B9" s="1453">
        <v>0.89200000000000002</v>
      </c>
      <c r="C9" s="1449">
        <v>0</v>
      </c>
      <c r="D9" s="1449">
        <v>1534.8409999999999</v>
      </c>
      <c r="E9" s="1449">
        <v>0</v>
      </c>
      <c r="F9" s="1449">
        <v>0</v>
      </c>
      <c r="G9" s="1449">
        <v>1534.8409999999999</v>
      </c>
      <c r="H9" s="1449">
        <v>1870.673</v>
      </c>
      <c r="I9" s="1449">
        <v>10.792999999999999</v>
      </c>
      <c r="J9" s="1449">
        <v>0</v>
      </c>
      <c r="K9" s="1449">
        <v>157.411</v>
      </c>
      <c r="L9" s="1450">
        <v>1.4103432</v>
      </c>
      <c r="M9" s="1451">
        <v>3576.0189999999998</v>
      </c>
    </row>
    <row r="10" spans="1:13" s="1003" customFormat="1" ht="33.6" customHeight="1">
      <c r="A10" s="1010" t="s">
        <v>717</v>
      </c>
      <c r="B10" s="1453">
        <v>0.128</v>
      </c>
      <c r="C10" s="1449">
        <v>0</v>
      </c>
      <c r="D10" s="1449">
        <v>0</v>
      </c>
      <c r="E10" s="1449">
        <v>0</v>
      </c>
      <c r="F10" s="1449">
        <v>0</v>
      </c>
      <c r="G10" s="1449">
        <v>0</v>
      </c>
      <c r="H10" s="1449">
        <v>32.918999999999997</v>
      </c>
      <c r="I10" s="1449">
        <v>0</v>
      </c>
      <c r="J10" s="1449">
        <v>0</v>
      </c>
      <c r="K10" s="1449">
        <v>47.475000000000001</v>
      </c>
      <c r="L10" s="1450">
        <v>1.0873203</v>
      </c>
      <c r="M10" s="1451">
        <v>81.608999999999995</v>
      </c>
    </row>
    <row r="11" spans="1:13" s="1003" customFormat="1" ht="33.6" customHeight="1">
      <c r="A11" s="1010" t="s">
        <v>718</v>
      </c>
      <c r="B11" s="1453">
        <v>0</v>
      </c>
      <c r="C11" s="1449">
        <v>0</v>
      </c>
      <c r="D11" s="1449">
        <v>0</v>
      </c>
      <c r="E11" s="1449">
        <v>0</v>
      </c>
      <c r="F11" s="1449">
        <v>11.922000000000001</v>
      </c>
      <c r="G11" s="1449">
        <v>11.922000000000001</v>
      </c>
      <c r="H11" s="1449">
        <v>0</v>
      </c>
      <c r="I11" s="1449">
        <v>0</v>
      </c>
      <c r="J11" s="1449">
        <v>0</v>
      </c>
      <c r="K11" s="1449">
        <v>10.933999999999999</v>
      </c>
      <c r="L11" s="1450">
        <v>4.8870256000000003</v>
      </c>
      <c r="M11" s="1451">
        <v>27.742000000000001</v>
      </c>
    </row>
    <row r="12" spans="1:13" s="1003" customFormat="1" ht="33.6" customHeight="1">
      <c r="A12" s="1010" t="s">
        <v>719</v>
      </c>
      <c r="B12" s="1452">
        <v>0</v>
      </c>
      <c r="C12" s="1449">
        <v>0</v>
      </c>
      <c r="D12" s="1449">
        <v>0</v>
      </c>
      <c r="E12" s="1449">
        <v>0</v>
      </c>
      <c r="F12" s="1449">
        <v>0</v>
      </c>
      <c r="G12" s="1449">
        <v>0</v>
      </c>
      <c r="H12" s="1449">
        <v>762.91600000000005</v>
      </c>
      <c r="I12" s="1449">
        <v>0</v>
      </c>
      <c r="J12" s="1449">
        <v>2206.442</v>
      </c>
      <c r="K12" s="1449">
        <v>32.703000000000003</v>
      </c>
      <c r="L12" s="1450">
        <v>19.7032189</v>
      </c>
      <c r="M12" s="1451">
        <v>3021.7640000000001</v>
      </c>
    </row>
    <row r="13" spans="1:13" s="1003" customFormat="1" ht="33.6" customHeight="1">
      <c r="A13" s="1010" t="s">
        <v>720</v>
      </c>
      <c r="B13" s="1453">
        <v>0</v>
      </c>
      <c r="C13" s="1449">
        <v>0</v>
      </c>
      <c r="D13" s="1449">
        <v>0</v>
      </c>
      <c r="E13" s="1449">
        <v>0</v>
      </c>
      <c r="F13" s="1449">
        <v>0</v>
      </c>
      <c r="G13" s="1449">
        <v>0</v>
      </c>
      <c r="H13" s="1449">
        <v>344.73099999999999</v>
      </c>
      <c r="I13" s="1449">
        <v>0</v>
      </c>
      <c r="J13" s="1449">
        <v>0</v>
      </c>
      <c r="K13" s="1449">
        <v>11.914999999999999</v>
      </c>
      <c r="L13" s="1450">
        <v>0.86953860000000005</v>
      </c>
      <c r="M13" s="1451">
        <v>357.51600000000002</v>
      </c>
    </row>
    <row r="14" spans="1:13" s="1003" customFormat="1" ht="33.6" customHeight="1">
      <c r="A14" s="1010" t="s">
        <v>721</v>
      </c>
      <c r="B14" s="1453">
        <v>63.436999999999998</v>
      </c>
      <c r="C14" s="1449">
        <v>0</v>
      </c>
      <c r="D14" s="1449">
        <v>162.44</v>
      </c>
      <c r="E14" s="1449">
        <v>17.117000000000001</v>
      </c>
      <c r="F14" s="1449">
        <v>8.4030000000000005</v>
      </c>
      <c r="G14" s="1449">
        <v>187.96100000000001</v>
      </c>
      <c r="H14" s="1449">
        <v>7528.7809999999999</v>
      </c>
      <c r="I14" s="1449">
        <v>0.114</v>
      </c>
      <c r="J14" s="1449">
        <v>0</v>
      </c>
      <c r="K14" s="1449">
        <v>380.52100000000002</v>
      </c>
      <c r="L14" s="1450">
        <v>13.6519636</v>
      </c>
      <c r="M14" s="1451">
        <v>8174.4660000000003</v>
      </c>
    </row>
    <row r="15" spans="1:13" s="1003" customFormat="1" ht="33.6" customHeight="1">
      <c r="A15" s="1010" t="s">
        <v>722</v>
      </c>
      <c r="B15" s="1453">
        <v>122.25700000000001</v>
      </c>
      <c r="C15" s="1449">
        <v>189.51599999999999</v>
      </c>
      <c r="D15" s="1449">
        <v>2031.0630000000001</v>
      </c>
      <c r="E15" s="1449">
        <v>0</v>
      </c>
      <c r="F15" s="1449">
        <v>0</v>
      </c>
      <c r="G15" s="1449">
        <v>2220.5790000000002</v>
      </c>
      <c r="H15" s="1449">
        <v>242.798</v>
      </c>
      <c r="I15" s="1449">
        <v>0</v>
      </c>
      <c r="J15" s="1449">
        <v>0</v>
      </c>
      <c r="K15" s="1449">
        <v>504.84399999999999</v>
      </c>
      <c r="L15" s="1450">
        <v>7.5419026999999996</v>
      </c>
      <c r="M15" s="1451">
        <v>3098.02</v>
      </c>
    </row>
    <row r="16" spans="1:13" s="1003" customFormat="1" ht="33.6" customHeight="1">
      <c r="A16" s="1454" t="s">
        <v>723</v>
      </c>
      <c r="B16" s="1455">
        <v>44.372</v>
      </c>
      <c r="C16" s="1449">
        <v>0</v>
      </c>
      <c r="D16" s="1449">
        <v>0</v>
      </c>
      <c r="E16" s="1449">
        <v>15.577999999999999</v>
      </c>
      <c r="F16" s="1449">
        <v>0</v>
      </c>
      <c r="G16" s="1449">
        <v>15.577999999999999</v>
      </c>
      <c r="H16" s="1449">
        <v>0</v>
      </c>
      <c r="I16" s="1449">
        <v>0</v>
      </c>
      <c r="J16" s="1449">
        <v>0</v>
      </c>
      <c r="K16" s="1449">
        <v>187.05099999999999</v>
      </c>
      <c r="L16" s="1450">
        <v>15.3345138</v>
      </c>
      <c r="M16" s="1451">
        <v>262.33600000000001</v>
      </c>
    </row>
    <row r="17" spans="1:13" s="1003" customFormat="1" ht="33.6" customHeight="1">
      <c r="A17" s="1454" t="s">
        <v>724</v>
      </c>
      <c r="B17" s="1455">
        <v>2.9540000000000002</v>
      </c>
      <c r="C17" s="1449">
        <v>0</v>
      </c>
      <c r="D17" s="1449">
        <v>5476.4840000000004</v>
      </c>
      <c r="E17" s="1449">
        <v>0</v>
      </c>
      <c r="F17" s="1449">
        <v>1.2030000000000001</v>
      </c>
      <c r="G17" s="1449">
        <v>5477.6869999999999</v>
      </c>
      <c r="H17" s="1449">
        <v>884.97500000000002</v>
      </c>
      <c r="I17" s="1449">
        <v>0.48899999999999999</v>
      </c>
      <c r="J17" s="1449">
        <v>0</v>
      </c>
      <c r="K17" s="1449">
        <v>651.29300000000001</v>
      </c>
      <c r="L17" s="1450">
        <v>3.6637398000000001</v>
      </c>
      <c r="M17" s="1451">
        <v>7021.06</v>
      </c>
    </row>
    <row r="18" spans="1:13" s="1003" customFormat="1" ht="33.6" customHeight="1">
      <c r="A18" s="1454" t="s">
        <v>725</v>
      </c>
      <c r="B18" s="1455">
        <v>65.218999999999994</v>
      </c>
      <c r="C18" s="1449">
        <v>0</v>
      </c>
      <c r="D18" s="1449">
        <v>434.738</v>
      </c>
      <c r="E18" s="1449">
        <v>0</v>
      </c>
      <c r="F18" s="1449">
        <v>0</v>
      </c>
      <c r="G18" s="1449">
        <v>434.738</v>
      </c>
      <c r="H18" s="1449">
        <v>80.739999999999995</v>
      </c>
      <c r="I18" s="1449">
        <v>1.2050000000000001</v>
      </c>
      <c r="J18" s="1449">
        <v>0</v>
      </c>
      <c r="K18" s="1449">
        <v>886.41700000000003</v>
      </c>
      <c r="L18" s="1450">
        <v>3.9548597000000001</v>
      </c>
      <c r="M18" s="1451">
        <v>1472.2739999999999</v>
      </c>
    </row>
    <row r="19" spans="1:13" s="1003" customFormat="1" ht="33.6" customHeight="1">
      <c r="A19" s="1454" t="s">
        <v>726</v>
      </c>
      <c r="B19" s="1455">
        <v>3.3069999999999999</v>
      </c>
      <c r="C19" s="1449">
        <v>0</v>
      </c>
      <c r="D19" s="1449">
        <v>427.053</v>
      </c>
      <c r="E19" s="1449">
        <v>0</v>
      </c>
      <c r="F19" s="1449">
        <v>0</v>
      </c>
      <c r="G19" s="1449">
        <v>427.053</v>
      </c>
      <c r="H19" s="1449">
        <v>1106.2470000000001</v>
      </c>
      <c r="I19" s="1449">
        <v>4.633</v>
      </c>
      <c r="J19" s="1449">
        <v>3862.732</v>
      </c>
      <c r="K19" s="1449">
        <v>768.85400000000004</v>
      </c>
      <c r="L19" s="1450">
        <v>152.95122929999999</v>
      </c>
      <c r="M19" s="1451">
        <v>6325.7780000000002</v>
      </c>
    </row>
    <row r="20" spans="1:13" s="1003" customFormat="1" ht="33.6" customHeight="1">
      <c r="A20" s="1454" t="s">
        <v>727</v>
      </c>
      <c r="B20" s="1455">
        <v>80.355999999999995</v>
      </c>
      <c r="C20" s="1449">
        <v>0</v>
      </c>
      <c r="D20" s="1449">
        <v>85.98</v>
      </c>
      <c r="E20" s="1449">
        <v>0</v>
      </c>
      <c r="F20" s="1449">
        <v>0</v>
      </c>
      <c r="G20" s="1449">
        <v>85.98</v>
      </c>
      <c r="H20" s="1449">
        <v>171.97800000000001</v>
      </c>
      <c r="I20" s="1456">
        <v>6.61</v>
      </c>
      <c r="J20" s="1449">
        <v>6293.3810000000003</v>
      </c>
      <c r="K20" s="1449">
        <v>473.01900000000001</v>
      </c>
      <c r="L20" s="1450">
        <v>4.5437003000000002</v>
      </c>
      <c r="M20" s="1451">
        <v>7115.8680000000004</v>
      </c>
    </row>
    <row r="21" spans="1:13" s="1003" customFormat="1" ht="33.6" customHeight="1">
      <c r="A21" s="1454" t="s">
        <v>728</v>
      </c>
      <c r="B21" s="1457">
        <v>142.21700000000001</v>
      </c>
      <c r="C21" s="1449">
        <v>0</v>
      </c>
      <c r="D21" s="1449">
        <v>2629.6019999999999</v>
      </c>
      <c r="E21" s="1449">
        <v>4.0019999999999998</v>
      </c>
      <c r="F21" s="1449">
        <v>0</v>
      </c>
      <c r="G21" s="1449">
        <v>2633.6030000000001</v>
      </c>
      <c r="H21" s="1449">
        <v>1.9930000000000001</v>
      </c>
      <c r="I21" s="1449">
        <v>0.13</v>
      </c>
      <c r="J21" s="1449">
        <v>0</v>
      </c>
      <c r="K21" s="1449">
        <v>208.91200000000001</v>
      </c>
      <c r="L21" s="1450">
        <v>1.5952949000000001</v>
      </c>
      <c r="M21" s="1451">
        <v>2988.451</v>
      </c>
    </row>
    <row r="22" spans="1:13" s="1003" customFormat="1" ht="33.6" customHeight="1">
      <c r="A22" s="1458" t="s">
        <v>729</v>
      </c>
      <c r="B22" s="1459">
        <v>0.16200000000000001</v>
      </c>
      <c r="C22" s="1449">
        <v>0</v>
      </c>
      <c r="D22" s="1449">
        <v>0</v>
      </c>
      <c r="E22" s="1449">
        <v>0</v>
      </c>
      <c r="F22" s="1449">
        <v>0</v>
      </c>
      <c r="G22" s="1449">
        <v>0</v>
      </c>
      <c r="H22" s="1460">
        <v>171.25299999999999</v>
      </c>
      <c r="I22" s="1460">
        <v>10.451000000000001</v>
      </c>
      <c r="J22" s="1449">
        <v>0</v>
      </c>
      <c r="K22" s="1460">
        <v>220.16800000000001</v>
      </c>
      <c r="L22" s="1461">
        <v>9.4201440000000005</v>
      </c>
      <c r="M22" s="1462">
        <v>411.45400000000001</v>
      </c>
    </row>
    <row r="23" spans="1:13" s="1003" customFormat="1" ht="33.6" customHeight="1">
      <c r="A23" s="1463" t="s">
        <v>905</v>
      </c>
      <c r="B23" s="1464">
        <v>526.19200000000001</v>
      </c>
      <c r="C23" s="1465">
        <v>189.51599999999999</v>
      </c>
      <c r="D23" s="1466">
        <v>12784.434999999999</v>
      </c>
      <c r="E23" s="1466">
        <v>47.46</v>
      </c>
      <c r="F23" s="1466">
        <v>36.953000000000003</v>
      </c>
      <c r="G23" s="1466">
        <v>13058.362999999999</v>
      </c>
      <c r="H23" s="1466">
        <v>14205.695</v>
      </c>
      <c r="I23" s="1466">
        <v>34.424999999999997</v>
      </c>
      <c r="J23" s="1466">
        <v>15197.784</v>
      </c>
      <c r="K23" s="1466">
        <v>4641.9769999999999</v>
      </c>
      <c r="L23" s="1467">
        <v>268.64849620000001</v>
      </c>
      <c r="M23" s="1468">
        <v>47933.086000000003</v>
      </c>
    </row>
    <row r="24" spans="1:13" s="1024" customFormat="1" ht="12.75" customHeight="1">
      <c r="A24" s="324" t="s">
        <v>730</v>
      </c>
      <c r="B24" s="650"/>
      <c r="C24" s="650"/>
      <c r="D24" s="650"/>
      <c r="E24" s="650"/>
      <c r="F24" s="650"/>
      <c r="G24" s="650"/>
      <c r="H24" s="650"/>
      <c r="I24" s="650"/>
      <c r="J24" s="650"/>
      <c r="K24" s="650"/>
      <c r="L24" s="650"/>
      <c r="M24" s="650"/>
    </row>
    <row r="25" spans="1:13" s="1024" customFormat="1" ht="12.75" customHeight="1">
      <c r="A25" s="324" t="s">
        <v>906</v>
      </c>
      <c r="B25" s="650"/>
      <c r="C25" s="650"/>
      <c r="D25" s="650"/>
      <c r="E25" s="650"/>
      <c r="F25" s="650"/>
      <c r="G25" s="650"/>
      <c r="H25" s="650"/>
      <c r="I25" s="650"/>
      <c r="J25" s="650"/>
      <c r="K25" s="650"/>
      <c r="L25" s="650"/>
      <c r="M25" s="650"/>
    </row>
    <row r="26" spans="1:13" s="1024" customFormat="1" ht="12.75" customHeight="1">
      <c r="A26" s="324" t="s">
        <v>709</v>
      </c>
      <c r="B26" s="650"/>
      <c r="C26" s="650"/>
      <c r="D26" s="650"/>
      <c r="E26" s="650"/>
      <c r="F26" s="650"/>
      <c r="G26" s="650"/>
      <c r="H26" s="650"/>
      <c r="I26" s="650"/>
      <c r="J26" s="650"/>
      <c r="K26" s="650"/>
      <c r="L26" s="650"/>
      <c r="M26" s="650"/>
    </row>
    <row r="27" spans="1:13" s="1024" customFormat="1" ht="9.9499999999999993" customHeight="1">
      <c r="A27" s="650"/>
      <c r="B27" s="650"/>
      <c r="C27" s="650"/>
      <c r="D27" s="650"/>
      <c r="E27" s="650"/>
      <c r="F27" s="650"/>
      <c r="G27" s="650"/>
      <c r="H27" s="650"/>
      <c r="I27" s="650"/>
      <c r="J27" s="650"/>
      <c r="K27" s="650"/>
      <c r="L27" s="650"/>
      <c r="M27" s="650"/>
    </row>
    <row r="28" spans="1:13" s="1003" customFormat="1" ht="3" customHeight="1">
      <c r="A28" s="1025"/>
      <c r="B28" s="1025"/>
      <c r="C28" s="1025"/>
      <c r="D28" s="1025"/>
      <c r="E28" s="1025"/>
      <c r="F28" s="1025"/>
      <c r="G28" s="1025"/>
      <c r="H28" s="1025"/>
      <c r="I28" s="1025"/>
      <c r="J28" s="1025"/>
      <c r="K28" s="1025"/>
      <c r="L28" s="1025"/>
      <c r="M28" s="1025"/>
    </row>
  </sheetData>
  <mergeCells count="9">
    <mergeCell ref="K4:K5"/>
    <mergeCell ref="L4:L5"/>
    <mergeCell ref="M4:M5"/>
    <mergeCell ref="A4:A5"/>
    <mergeCell ref="B4:B5"/>
    <mergeCell ref="C4:G4"/>
    <mergeCell ref="H4:H5"/>
    <mergeCell ref="I4:I5"/>
    <mergeCell ref="J4:J5"/>
  </mergeCells>
  <phoneticPr fontId="2" type="noConversion"/>
  <printOptions horizontalCentered="1"/>
  <pageMargins left="0.78740157480314965" right="0.78740157480314965" top="1.1811023622047245" bottom="0.78740157480314965" header="0" footer="0"/>
  <pageSetup paperSize="9" scale="83" firstPageNumber="33" orientation="portrait" useFirstPageNumber="1" r:id="rId1"/>
  <headerFooter differentOddEven="1" scaleWithDoc="0" alignWithMargins="0">
    <firstFooter>&amp;R&amp;P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8"/>
  <sheetViews>
    <sheetView view="pageBreakPreview" zoomScale="85" zoomScaleNormal="100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3" width="7.125" style="14" customWidth="1"/>
    <col min="4" max="4" width="7.375" style="14" customWidth="1"/>
    <col min="5" max="6" width="7.125" style="14" customWidth="1"/>
    <col min="7" max="8" width="7.375" style="14" customWidth="1"/>
    <col min="9" max="9" width="7.125" style="14" customWidth="1"/>
    <col min="10" max="10" width="7.375" style="14" customWidth="1"/>
    <col min="11" max="12" width="7.125" style="14" customWidth="1"/>
    <col min="13" max="13" width="7.375" style="14" customWidth="1"/>
    <col min="14" max="16384" width="10" style="1026"/>
  </cols>
  <sheetData>
    <row r="1" spans="1:13" s="1401" customFormat="1" ht="20.25" customHeight="1">
      <c r="A1" s="997" t="s">
        <v>907</v>
      </c>
      <c r="B1" s="1402"/>
      <c r="C1" s="1402"/>
      <c r="D1" s="1402"/>
      <c r="E1" s="1402"/>
      <c r="F1" s="1402"/>
      <c r="G1" s="1402"/>
      <c r="H1" s="1402"/>
      <c r="I1" s="1402"/>
      <c r="J1" s="1402"/>
      <c r="K1" s="1402"/>
      <c r="L1" s="1402"/>
      <c r="M1" s="1402"/>
    </row>
    <row r="2" spans="1:13" ht="17.25" customHeight="1">
      <c r="A2" s="543" t="s">
        <v>908</v>
      </c>
      <c r="F2" s="14" t="s">
        <v>909</v>
      </c>
    </row>
    <row r="3" spans="1:13" s="1002" customFormat="1" ht="15" customHeight="1">
      <c r="A3" s="1469"/>
      <c r="B3" s="402"/>
      <c r="C3" s="1001"/>
      <c r="D3" s="402"/>
      <c r="E3" s="402"/>
      <c r="F3" s="1001"/>
      <c r="G3" s="1001"/>
      <c r="H3" s="1001"/>
      <c r="I3" s="1001"/>
      <c r="J3" s="1001"/>
      <c r="K3" s="1001"/>
      <c r="L3" s="1001"/>
      <c r="M3" s="1400" t="s">
        <v>883</v>
      </c>
    </row>
    <row r="4" spans="1:13" s="1003" customFormat="1" ht="30.6" customHeight="1">
      <c r="A4" s="2967" t="s">
        <v>891</v>
      </c>
      <c r="B4" s="3024" t="s">
        <v>154</v>
      </c>
      <c r="C4" s="2920" t="s">
        <v>164</v>
      </c>
      <c r="D4" s="2920"/>
      <c r="E4" s="2920"/>
      <c r="F4" s="2920"/>
      <c r="G4" s="2970"/>
      <c r="H4" s="2971" t="s">
        <v>163</v>
      </c>
      <c r="I4" s="2971" t="s">
        <v>157</v>
      </c>
      <c r="J4" s="2972" t="s">
        <v>12</v>
      </c>
      <c r="K4" s="2973" t="s">
        <v>158</v>
      </c>
      <c r="L4" s="2974" t="s">
        <v>159</v>
      </c>
      <c r="M4" s="2917" t="s">
        <v>160</v>
      </c>
    </row>
    <row r="5" spans="1:13" s="1003" customFormat="1" ht="30.6" customHeight="1">
      <c r="A5" s="2968"/>
      <c r="B5" s="3025"/>
      <c r="C5" s="581" t="s">
        <v>109</v>
      </c>
      <c r="D5" s="276" t="s">
        <v>108</v>
      </c>
      <c r="E5" s="276" t="s">
        <v>186</v>
      </c>
      <c r="F5" s="276" t="s">
        <v>187</v>
      </c>
      <c r="G5" s="276" t="s">
        <v>160</v>
      </c>
      <c r="H5" s="2903"/>
      <c r="I5" s="2903"/>
      <c r="J5" s="2901"/>
      <c r="K5" s="2901"/>
      <c r="L5" s="2975"/>
      <c r="M5" s="2919"/>
    </row>
    <row r="6" spans="1:13" s="1003" customFormat="1" ht="33.6" customHeight="1">
      <c r="A6" s="1447" t="s">
        <v>713</v>
      </c>
      <c r="B6" s="1448">
        <v>0.26</v>
      </c>
      <c r="C6" s="1449">
        <v>0</v>
      </c>
      <c r="D6" s="1449">
        <v>0</v>
      </c>
      <c r="E6" s="1449">
        <v>0</v>
      </c>
      <c r="F6" s="1449">
        <v>37.484999999999999</v>
      </c>
      <c r="G6" s="1449">
        <v>37.484999999999999</v>
      </c>
      <c r="H6" s="1449">
        <v>1024.8</v>
      </c>
      <c r="I6" s="1449">
        <v>0</v>
      </c>
      <c r="J6" s="1449">
        <v>0</v>
      </c>
      <c r="K6" s="1449">
        <v>90.537999999999997</v>
      </c>
      <c r="L6" s="1450">
        <v>38.513922999999998</v>
      </c>
      <c r="M6" s="1451">
        <v>1191.598</v>
      </c>
    </row>
    <row r="7" spans="1:13" s="1003" customFormat="1" ht="33.6" customHeight="1">
      <c r="A7" s="1010" t="s">
        <v>714</v>
      </c>
      <c r="B7" s="1452">
        <v>7.0000000000000001E-3</v>
      </c>
      <c r="C7" s="1449">
        <v>0</v>
      </c>
      <c r="D7" s="1449">
        <v>5.7</v>
      </c>
      <c r="E7" s="1449">
        <v>0</v>
      </c>
      <c r="F7" s="1449">
        <v>0</v>
      </c>
      <c r="G7" s="1449">
        <v>5.7</v>
      </c>
      <c r="H7" s="1449">
        <v>1797.502</v>
      </c>
      <c r="I7" s="1449">
        <v>0</v>
      </c>
      <c r="J7" s="1449">
        <v>9595.6090000000004</v>
      </c>
      <c r="K7" s="1449">
        <v>135.50399999999999</v>
      </c>
      <c r="L7" s="1450">
        <v>32.946672</v>
      </c>
      <c r="M7" s="1451">
        <v>11567.269</v>
      </c>
    </row>
    <row r="8" spans="1:13" s="1003" customFormat="1" ht="33.6" customHeight="1">
      <c r="A8" s="1010" t="s">
        <v>715</v>
      </c>
      <c r="B8" s="1452">
        <v>2.6389999999999998</v>
      </c>
      <c r="C8" s="1449">
        <v>0</v>
      </c>
      <c r="D8" s="1449">
        <v>0.42099999999999999</v>
      </c>
      <c r="E8" s="1449">
        <v>37.384</v>
      </c>
      <c r="F8" s="1453">
        <v>0</v>
      </c>
      <c r="G8" s="1449">
        <v>37.805</v>
      </c>
      <c r="H8" s="1449">
        <v>589.94500000000005</v>
      </c>
      <c r="I8" s="1449">
        <v>0</v>
      </c>
      <c r="J8" s="1449">
        <v>0</v>
      </c>
      <c r="K8" s="1449">
        <v>48.075000000000003</v>
      </c>
      <c r="L8" s="1450">
        <v>1.2527999999999999E-2</v>
      </c>
      <c r="M8" s="1451">
        <v>678.476</v>
      </c>
    </row>
    <row r="9" spans="1:13" s="1003" customFormat="1" ht="33.6" customHeight="1">
      <c r="A9" s="1010" t="s">
        <v>716</v>
      </c>
      <c r="B9" s="1453">
        <v>4.9089999999999998</v>
      </c>
      <c r="C9" s="1449">
        <v>0</v>
      </c>
      <c r="D9" s="1449">
        <v>4862.41</v>
      </c>
      <c r="E9" s="1449">
        <v>0</v>
      </c>
      <c r="F9" s="1449">
        <v>8.15</v>
      </c>
      <c r="G9" s="1449">
        <v>4870.5609999999997</v>
      </c>
      <c r="H9" s="1449">
        <v>7040.1779999999999</v>
      </c>
      <c r="I9" s="1449">
        <v>33.841999999999999</v>
      </c>
      <c r="J9" s="1449">
        <v>0</v>
      </c>
      <c r="K9" s="1449">
        <v>476.536</v>
      </c>
      <c r="L9" s="1450">
        <v>5.5216294000000001</v>
      </c>
      <c r="M9" s="1451">
        <v>12431.547</v>
      </c>
    </row>
    <row r="10" spans="1:13" s="1003" customFormat="1" ht="33.6" customHeight="1">
      <c r="A10" s="1010" t="s">
        <v>717</v>
      </c>
      <c r="B10" s="1453">
        <v>0.437</v>
      </c>
      <c r="C10" s="1449">
        <v>0</v>
      </c>
      <c r="D10" s="1449">
        <v>0</v>
      </c>
      <c r="E10" s="1449">
        <v>0</v>
      </c>
      <c r="F10" s="1449">
        <v>0</v>
      </c>
      <c r="G10" s="1449">
        <v>0</v>
      </c>
      <c r="H10" s="1449">
        <v>144.995</v>
      </c>
      <c r="I10" s="1449">
        <v>0</v>
      </c>
      <c r="J10" s="1449">
        <v>0</v>
      </c>
      <c r="K10" s="1449">
        <v>118.444</v>
      </c>
      <c r="L10" s="1450">
        <v>4.4706587999999998</v>
      </c>
      <c r="M10" s="1451">
        <v>268.346</v>
      </c>
    </row>
    <row r="11" spans="1:13" s="1003" customFormat="1" ht="33.6" customHeight="1">
      <c r="A11" s="1010" t="s">
        <v>718</v>
      </c>
      <c r="B11" s="1453">
        <v>0</v>
      </c>
      <c r="C11" s="1449">
        <v>0</v>
      </c>
      <c r="D11" s="1449">
        <v>0</v>
      </c>
      <c r="E11" s="1449">
        <v>0</v>
      </c>
      <c r="F11" s="1449">
        <v>51.164000000000001</v>
      </c>
      <c r="G11" s="1449">
        <v>51.164000000000001</v>
      </c>
      <c r="H11" s="1449">
        <v>0</v>
      </c>
      <c r="I11" s="1449">
        <v>0</v>
      </c>
      <c r="J11" s="1449">
        <v>0</v>
      </c>
      <c r="K11" s="1449">
        <v>28.591999999999999</v>
      </c>
      <c r="L11" s="1450">
        <v>53.9903507</v>
      </c>
      <c r="M11" s="1451">
        <v>133.74600000000001</v>
      </c>
    </row>
    <row r="12" spans="1:13" s="1003" customFormat="1" ht="33.6" customHeight="1">
      <c r="A12" s="1010" t="s">
        <v>719</v>
      </c>
      <c r="B12" s="1452">
        <v>0.21199999999999999</v>
      </c>
      <c r="C12" s="1449">
        <v>0</v>
      </c>
      <c r="D12" s="1449">
        <v>0</v>
      </c>
      <c r="E12" s="1449">
        <v>0</v>
      </c>
      <c r="F12" s="1449">
        <v>0</v>
      </c>
      <c r="G12" s="1449">
        <v>0</v>
      </c>
      <c r="H12" s="1449">
        <v>2323.627</v>
      </c>
      <c r="I12" s="1449">
        <v>0</v>
      </c>
      <c r="J12" s="1449">
        <v>6368.8320000000003</v>
      </c>
      <c r="K12" s="1449">
        <v>83.421999999999997</v>
      </c>
      <c r="L12" s="1450">
        <v>55.642844799999999</v>
      </c>
      <c r="M12" s="1451">
        <v>8831.7350000000006</v>
      </c>
    </row>
    <row r="13" spans="1:13" s="1003" customFormat="1" ht="33.6" customHeight="1">
      <c r="A13" s="1010" t="s">
        <v>720</v>
      </c>
      <c r="B13" s="1453">
        <v>0</v>
      </c>
      <c r="C13" s="1449">
        <v>0</v>
      </c>
      <c r="D13" s="1449">
        <v>0</v>
      </c>
      <c r="E13" s="1449">
        <v>0</v>
      </c>
      <c r="F13" s="1449">
        <v>0</v>
      </c>
      <c r="G13" s="1449">
        <v>0</v>
      </c>
      <c r="H13" s="1449">
        <v>998.07600000000002</v>
      </c>
      <c r="I13" s="1470">
        <v>0</v>
      </c>
      <c r="J13" s="1449">
        <v>0</v>
      </c>
      <c r="K13" s="1449">
        <v>29.568000000000001</v>
      </c>
      <c r="L13" s="1450">
        <v>2.9475554000000002</v>
      </c>
      <c r="M13" s="1451">
        <v>1030.5920000000001</v>
      </c>
    </row>
    <row r="14" spans="1:13" s="1003" customFormat="1" ht="33.6" customHeight="1">
      <c r="A14" s="1010" t="s">
        <v>721</v>
      </c>
      <c r="B14" s="1453">
        <v>190.65</v>
      </c>
      <c r="C14" s="1453">
        <v>0</v>
      </c>
      <c r="D14" s="1449">
        <v>406.16800000000001</v>
      </c>
      <c r="E14" s="1449">
        <v>36.786000000000001</v>
      </c>
      <c r="F14" s="1449">
        <v>189.65</v>
      </c>
      <c r="G14" s="1449">
        <v>632.60400000000004</v>
      </c>
      <c r="H14" s="1449">
        <v>22102.308000000001</v>
      </c>
      <c r="I14" s="1449">
        <v>0.36299999999999999</v>
      </c>
      <c r="J14" s="1449">
        <v>0</v>
      </c>
      <c r="K14" s="1449">
        <v>1004.439</v>
      </c>
      <c r="L14" s="1450">
        <v>39.1032583</v>
      </c>
      <c r="M14" s="1451">
        <v>23969.467000000001</v>
      </c>
    </row>
    <row r="15" spans="1:13" s="1003" customFormat="1" ht="33.6" customHeight="1">
      <c r="A15" s="1010" t="s">
        <v>722</v>
      </c>
      <c r="B15" s="1453">
        <v>402.42700000000002</v>
      </c>
      <c r="C15" s="1449">
        <v>688.35699999999997</v>
      </c>
      <c r="D15" s="1449">
        <v>7145.3429999999998</v>
      </c>
      <c r="E15" s="1449">
        <v>0</v>
      </c>
      <c r="F15" s="1449">
        <v>0</v>
      </c>
      <c r="G15" s="1449">
        <v>7833.7</v>
      </c>
      <c r="H15" s="1449">
        <v>746.3</v>
      </c>
      <c r="I15" s="1449">
        <v>0</v>
      </c>
      <c r="J15" s="1449">
        <v>0</v>
      </c>
      <c r="K15" s="1449">
        <v>1338.127</v>
      </c>
      <c r="L15" s="1450">
        <v>18.915288400000001</v>
      </c>
      <c r="M15" s="1451">
        <v>10339.468999999999</v>
      </c>
    </row>
    <row r="16" spans="1:13" s="1003" customFormat="1" ht="33.6" customHeight="1">
      <c r="A16" s="1010" t="s">
        <v>723</v>
      </c>
      <c r="B16" s="1453">
        <v>105.24299999999999</v>
      </c>
      <c r="C16" s="1449">
        <v>0</v>
      </c>
      <c r="D16" s="1449">
        <v>0</v>
      </c>
      <c r="E16" s="1449">
        <v>76.412000000000006</v>
      </c>
      <c r="F16" s="1449">
        <v>0</v>
      </c>
      <c r="G16" s="1449">
        <v>76.412000000000006</v>
      </c>
      <c r="H16" s="1449">
        <v>0</v>
      </c>
      <c r="I16" s="1470">
        <v>0</v>
      </c>
      <c r="J16" s="1449">
        <v>0</v>
      </c>
      <c r="K16" s="1449">
        <v>452.00599999999997</v>
      </c>
      <c r="L16" s="1450">
        <v>35.982638299999998</v>
      </c>
      <c r="M16" s="1451">
        <v>669.64400000000001</v>
      </c>
    </row>
    <row r="17" spans="1:13" s="1003" customFormat="1" ht="33.6" customHeight="1">
      <c r="A17" s="1010" t="s">
        <v>724</v>
      </c>
      <c r="B17" s="1453">
        <v>11.218</v>
      </c>
      <c r="C17" s="1449">
        <v>0</v>
      </c>
      <c r="D17" s="1449">
        <v>21031.078000000001</v>
      </c>
      <c r="E17" s="1449">
        <v>0</v>
      </c>
      <c r="F17" s="1449">
        <v>4.6139999999999999</v>
      </c>
      <c r="G17" s="1449">
        <v>21035.691999999999</v>
      </c>
      <c r="H17" s="1449">
        <v>2644.1109999999999</v>
      </c>
      <c r="I17" s="1449">
        <v>1.403</v>
      </c>
      <c r="J17" s="1449">
        <v>0</v>
      </c>
      <c r="K17" s="1449">
        <v>1728.8620000000001</v>
      </c>
      <c r="L17" s="1450">
        <v>10.4032406</v>
      </c>
      <c r="M17" s="1451">
        <v>25431.69</v>
      </c>
    </row>
    <row r="18" spans="1:13" s="1003" customFormat="1" ht="33.6" customHeight="1">
      <c r="A18" s="1010" t="s">
        <v>725</v>
      </c>
      <c r="B18" s="1453">
        <v>173.99600000000001</v>
      </c>
      <c r="C18" s="1449">
        <v>0</v>
      </c>
      <c r="D18" s="1449">
        <v>1091.241</v>
      </c>
      <c r="E18" s="1449">
        <v>0</v>
      </c>
      <c r="F18" s="1449">
        <v>0</v>
      </c>
      <c r="G18" s="1449">
        <v>1091.241</v>
      </c>
      <c r="H18" s="1449">
        <v>230.102</v>
      </c>
      <c r="I18" s="1449">
        <v>3.6859999999999999</v>
      </c>
      <c r="J18" s="1449">
        <v>0</v>
      </c>
      <c r="K18" s="1449">
        <v>2293.3719999999998</v>
      </c>
      <c r="L18" s="1450">
        <v>11.3710036</v>
      </c>
      <c r="M18" s="1451">
        <v>3803.768</v>
      </c>
    </row>
    <row r="19" spans="1:13" s="1003" customFormat="1" ht="33.6" customHeight="1">
      <c r="A19" s="1010" t="s">
        <v>726</v>
      </c>
      <c r="B19" s="1453">
        <v>9.5269999999999992</v>
      </c>
      <c r="C19" s="1449">
        <v>0</v>
      </c>
      <c r="D19" s="1449">
        <v>1498.424</v>
      </c>
      <c r="E19" s="1449">
        <v>0</v>
      </c>
      <c r="F19" s="1449">
        <v>0</v>
      </c>
      <c r="G19" s="1449">
        <v>1498.424</v>
      </c>
      <c r="H19" s="1449">
        <v>2662.8339999999998</v>
      </c>
      <c r="I19" s="1449">
        <v>13.829000000000001</v>
      </c>
      <c r="J19" s="1449">
        <v>10989.022000000001</v>
      </c>
      <c r="K19" s="1449">
        <v>1887.229</v>
      </c>
      <c r="L19" s="1450">
        <v>297.26445059999998</v>
      </c>
      <c r="M19" s="1451">
        <v>17358.13</v>
      </c>
    </row>
    <row r="20" spans="1:13" s="1003" customFormat="1" ht="33.6" customHeight="1">
      <c r="A20" s="1010" t="s">
        <v>727</v>
      </c>
      <c r="B20" s="1453">
        <v>193.95699999999999</v>
      </c>
      <c r="C20" s="1449">
        <v>0</v>
      </c>
      <c r="D20" s="1449">
        <v>252.00399999999999</v>
      </c>
      <c r="E20" s="1449">
        <v>0</v>
      </c>
      <c r="F20" s="1449">
        <v>0</v>
      </c>
      <c r="G20" s="1449">
        <v>252.00399999999999</v>
      </c>
      <c r="H20" s="1449">
        <v>490.11099999999999</v>
      </c>
      <c r="I20" s="1470">
        <v>18.989000000000001</v>
      </c>
      <c r="J20" s="1449">
        <v>17506.205999999998</v>
      </c>
      <c r="K20" s="1449">
        <v>1242.9770000000001</v>
      </c>
      <c r="L20" s="1450">
        <v>19.3793291</v>
      </c>
      <c r="M20" s="1451">
        <v>19723.623</v>
      </c>
    </row>
    <row r="21" spans="1:13" s="1003" customFormat="1" ht="33.6" customHeight="1">
      <c r="A21" s="1010" t="s">
        <v>728</v>
      </c>
      <c r="B21" s="1452">
        <v>375.83600000000001</v>
      </c>
      <c r="C21" s="1449">
        <v>0</v>
      </c>
      <c r="D21" s="1449">
        <v>10134.972</v>
      </c>
      <c r="E21" s="1449">
        <v>18.117000000000001</v>
      </c>
      <c r="F21" s="1449">
        <v>0</v>
      </c>
      <c r="G21" s="1449">
        <v>10153.089</v>
      </c>
      <c r="H21" s="1449">
        <v>1.9930000000000001</v>
      </c>
      <c r="I21" s="1449">
        <v>0.38600000000000001</v>
      </c>
      <c r="J21" s="1449">
        <v>0</v>
      </c>
      <c r="K21" s="1449">
        <v>541.94200000000001</v>
      </c>
      <c r="L21" s="1450">
        <v>5.1849053999999999</v>
      </c>
      <c r="M21" s="1451">
        <v>11078.432000000001</v>
      </c>
    </row>
    <row r="22" spans="1:13" s="1003" customFormat="1" ht="33.6" customHeight="1">
      <c r="A22" s="1016" t="s">
        <v>729</v>
      </c>
      <c r="B22" s="1471">
        <v>0.6</v>
      </c>
      <c r="C22" s="1460">
        <v>0</v>
      </c>
      <c r="D22" s="1460">
        <v>0</v>
      </c>
      <c r="E22" s="1460">
        <v>0</v>
      </c>
      <c r="F22" s="1460">
        <v>0</v>
      </c>
      <c r="G22" s="1460">
        <v>0</v>
      </c>
      <c r="H22" s="1460">
        <v>468.25299999999999</v>
      </c>
      <c r="I22" s="1460">
        <v>36.654000000000003</v>
      </c>
      <c r="J22" s="1460">
        <v>0</v>
      </c>
      <c r="K22" s="1460">
        <v>725.14</v>
      </c>
      <c r="L22" s="1461">
        <v>23.175729199999999</v>
      </c>
      <c r="M22" s="1462">
        <v>1253.8219999999999</v>
      </c>
    </row>
    <row r="23" spans="1:13" s="1003" customFormat="1" ht="33.6" customHeight="1">
      <c r="A23" s="1021" t="s">
        <v>905</v>
      </c>
      <c r="B23" s="1465">
        <v>1471.9169999999999</v>
      </c>
      <c r="C23" s="1465">
        <v>688.35699999999997</v>
      </c>
      <c r="D23" s="1466">
        <v>46427.760999999999</v>
      </c>
      <c r="E23" s="1466">
        <v>168.7</v>
      </c>
      <c r="F23" s="1466">
        <v>291.06400000000002</v>
      </c>
      <c r="G23" s="1466">
        <v>47575.881999999998</v>
      </c>
      <c r="H23" s="1466">
        <v>43265.135999999999</v>
      </c>
      <c r="I23" s="1466">
        <v>109.15300000000001</v>
      </c>
      <c r="J23" s="1466">
        <v>44459.669000000002</v>
      </c>
      <c r="K23" s="1466">
        <v>12224.772999999999</v>
      </c>
      <c r="L23" s="1467">
        <v>654.8260057</v>
      </c>
      <c r="M23" s="1468">
        <v>149761.35500000001</v>
      </c>
    </row>
    <row r="24" spans="1:13" s="1024" customFormat="1" ht="12.75" customHeight="1">
      <c r="A24" s="324" t="s">
        <v>730</v>
      </c>
      <c r="B24" s="650"/>
      <c r="C24" s="650"/>
      <c r="D24" s="650"/>
      <c r="E24" s="650"/>
      <c r="F24" s="650"/>
      <c r="G24" s="650"/>
      <c r="H24" s="650"/>
      <c r="I24" s="650"/>
      <c r="J24" s="650"/>
      <c r="K24" s="650"/>
      <c r="L24" s="650"/>
      <c r="M24" s="650"/>
    </row>
    <row r="25" spans="1:13" s="1024" customFormat="1" ht="12.75" customHeight="1">
      <c r="A25" s="324" t="s">
        <v>906</v>
      </c>
      <c r="B25" s="650"/>
      <c r="C25" s="650"/>
      <c r="D25" s="650"/>
      <c r="E25" s="650"/>
      <c r="F25" s="650"/>
      <c r="G25" s="650"/>
      <c r="H25" s="650"/>
      <c r="I25" s="650"/>
      <c r="J25" s="650"/>
      <c r="K25" s="650"/>
      <c r="L25" s="650"/>
      <c r="M25" s="650"/>
    </row>
    <row r="26" spans="1:13" s="1024" customFormat="1" ht="12.75" customHeight="1">
      <c r="A26" s="324" t="s">
        <v>709</v>
      </c>
      <c r="B26" s="650"/>
      <c r="C26" s="650"/>
      <c r="D26" s="650"/>
      <c r="E26" s="650"/>
      <c r="F26" s="650"/>
      <c r="G26" s="650"/>
      <c r="H26" s="650"/>
      <c r="I26" s="650"/>
      <c r="J26" s="650"/>
      <c r="K26" s="650"/>
      <c r="L26" s="650"/>
      <c r="M26" s="650"/>
    </row>
    <row r="27" spans="1:13" s="1024" customFormat="1" ht="9.9499999999999993" customHeight="1">
      <c r="A27" s="650"/>
      <c r="B27" s="650"/>
      <c r="C27" s="650"/>
      <c r="D27" s="650"/>
      <c r="E27" s="650"/>
      <c r="F27" s="650"/>
      <c r="G27" s="650"/>
      <c r="H27" s="650"/>
      <c r="I27" s="650"/>
      <c r="J27" s="650"/>
      <c r="K27" s="650"/>
      <c r="L27" s="650"/>
      <c r="M27" s="650"/>
    </row>
    <row r="28" spans="1:13" s="1003" customFormat="1" ht="3" customHeight="1">
      <c r="A28" s="1025"/>
      <c r="B28" s="1025"/>
      <c r="C28" s="1025"/>
      <c r="D28" s="1025"/>
      <c r="E28" s="1025"/>
      <c r="F28" s="1025"/>
      <c r="G28" s="1025"/>
      <c r="H28" s="1025"/>
      <c r="I28" s="1025"/>
      <c r="J28" s="1025"/>
      <c r="K28" s="1025"/>
      <c r="L28" s="1025"/>
      <c r="M28" s="1025"/>
    </row>
  </sheetData>
  <mergeCells count="9">
    <mergeCell ref="K4:K5"/>
    <mergeCell ref="L4:L5"/>
    <mergeCell ref="M4:M5"/>
    <mergeCell ref="A4:A5"/>
    <mergeCell ref="B4:B5"/>
    <mergeCell ref="C4:G4"/>
    <mergeCell ref="H4:H5"/>
    <mergeCell ref="I4:I5"/>
    <mergeCell ref="J4:J5"/>
  </mergeCells>
  <phoneticPr fontId="2" type="noConversion"/>
  <printOptions horizontalCentered="1"/>
  <pageMargins left="0.78740157480314965" right="0.78740157480314965" top="1.1811023622047245" bottom="0.78740157480314965" header="0" footer="0"/>
  <pageSetup paperSize="9" scale="83" firstPageNumber="33" orientation="portrait" useFirstPageNumber="1" r:id="rId1"/>
  <headerFooter differentOddEven="1" scaleWithDoc="0" alignWithMargins="0">
    <firstFooter>&amp;R&amp;P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Z39"/>
  <sheetViews>
    <sheetView view="pageBreakPreview" zoomScale="85" zoomScaleNormal="100" zoomScaleSheetLayoutView="85" workbookViewId="0"/>
  </sheetViews>
  <sheetFormatPr defaultColWidth="7.875" defaultRowHeight="13.5"/>
  <cols>
    <col min="1" max="1" width="11.25" style="275" customWidth="1"/>
    <col min="2" max="9" width="10.25" style="275" customWidth="1"/>
    <col min="10" max="10" width="10.5" style="275" customWidth="1"/>
    <col min="11" max="11" width="8.75" style="275" customWidth="1"/>
    <col min="12" max="12" width="9.375" style="275" customWidth="1"/>
    <col min="13" max="13" width="8.75" style="275" customWidth="1"/>
    <col min="14" max="14" width="7.625" style="275" customWidth="1"/>
    <col min="15" max="15" width="9.875" style="275" customWidth="1"/>
    <col min="16" max="18" width="9.375" style="275" customWidth="1"/>
    <col min="19" max="19" width="10.5" style="275" customWidth="1"/>
    <col min="20" max="20" width="11.875" style="275" customWidth="1"/>
    <col min="21" max="21" width="7.875" style="275" customWidth="1"/>
    <col min="22" max="26" width="9.5" style="1473" customWidth="1"/>
    <col min="27" max="27" width="7.875" style="275" customWidth="1"/>
    <col min="28" max="28" width="8.625" style="275" bestFit="1" customWidth="1"/>
    <col min="29" max="16384" width="7.875" style="275"/>
  </cols>
  <sheetData>
    <row r="1" spans="1:26" s="266" customFormat="1" ht="20.25">
      <c r="A1" s="263" t="s">
        <v>910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V1" s="1472"/>
      <c r="W1" s="1472"/>
      <c r="X1" s="1472"/>
      <c r="Y1" s="1472"/>
      <c r="Z1" s="1472"/>
    </row>
    <row r="2" spans="1:26" s="269" customFormat="1" ht="17.25">
      <c r="A2" s="267" t="s">
        <v>911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V2" s="1473"/>
      <c r="W2" s="1473"/>
      <c r="X2" s="1473"/>
      <c r="Y2" s="1473"/>
      <c r="Z2" s="1473"/>
    </row>
    <row r="3" spans="1:26" s="266" customFormat="1" ht="15" customHeight="1">
      <c r="A3" s="597"/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97"/>
      <c r="P3" s="597"/>
      <c r="Q3" s="264"/>
      <c r="R3" s="597"/>
      <c r="S3" s="1400" t="s">
        <v>912</v>
      </c>
      <c r="V3" s="1472"/>
      <c r="W3" s="1472"/>
      <c r="X3" s="1472"/>
      <c r="Y3" s="1472"/>
      <c r="Z3" s="1472"/>
    </row>
    <row r="4" spans="1:26" s="334" customFormat="1" ht="9.75" customHeight="1">
      <c r="A4" s="2917" t="s">
        <v>56</v>
      </c>
      <c r="B4" s="3026" t="s">
        <v>913</v>
      </c>
      <c r="C4" s="2971"/>
      <c r="D4" s="2971"/>
      <c r="E4" s="2971"/>
      <c r="F4" s="2971"/>
      <c r="G4" s="2971"/>
      <c r="H4" s="2971"/>
      <c r="I4" s="2971"/>
      <c r="J4" s="2971"/>
      <c r="K4" s="2971"/>
      <c r="L4" s="2992"/>
      <c r="M4" s="2970"/>
      <c r="N4" s="2971"/>
      <c r="O4" s="2971"/>
      <c r="P4" s="2971" t="s">
        <v>914</v>
      </c>
      <c r="Q4" s="2971"/>
      <c r="R4" s="2971" t="s">
        <v>915</v>
      </c>
      <c r="S4" s="3028"/>
      <c r="V4" s="1473"/>
      <c r="W4" s="1473"/>
      <c r="X4" s="1473"/>
      <c r="Y4" s="1473"/>
      <c r="Z4" s="1473"/>
    </row>
    <row r="5" spans="1:26" s="334" customFormat="1" ht="9.75" customHeight="1">
      <c r="A5" s="2918"/>
      <c r="B5" s="3027"/>
      <c r="C5" s="2902"/>
      <c r="D5" s="2902"/>
      <c r="E5" s="2902"/>
      <c r="F5" s="2902"/>
      <c r="G5" s="2902"/>
      <c r="H5" s="2902"/>
      <c r="I5" s="2902"/>
      <c r="J5" s="2902"/>
      <c r="K5" s="2902"/>
      <c r="L5" s="2913"/>
      <c r="M5" s="2915"/>
      <c r="N5" s="2902"/>
      <c r="O5" s="2902"/>
      <c r="P5" s="2902"/>
      <c r="Q5" s="2902"/>
      <c r="R5" s="2902"/>
      <c r="S5" s="3029"/>
      <c r="V5" s="1473"/>
      <c r="W5" s="1473"/>
      <c r="X5" s="1473"/>
      <c r="Y5" s="1473"/>
      <c r="Z5" s="1473"/>
    </row>
    <row r="6" spans="1:26" s="334" customFormat="1" ht="9.75" customHeight="1">
      <c r="A6" s="2918"/>
      <c r="B6" s="3027" t="s">
        <v>916</v>
      </c>
      <c r="C6" s="2902"/>
      <c r="D6" s="2902"/>
      <c r="E6" s="2902"/>
      <c r="F6" s="2904" t="s">
        <v>917</v>
      </c>
      <c r="G6" s="2905"/>
      <c r="H6" s="2905"/>
      <c r="I6" s="2906"/>
      <c r="J6" s="2902" t="s">
        <v>918</v>
      </c>
      <c r="K6" s="2902"/>
      <c r="L6" s="2902"/>
      <c r="M6" s="2902" t="s">
        <v>919</v>
      </c>
      <c r="N6" s="2902"/>
      <c r="O6" s="2902"/>
      <c r="P6" s="2902"/>
      <c r="Q6" s="2902"/>
      <c r="R6" s="2902"/>
      <c r="S6" s="3029"/>
      <c r="V6" s="1473"/>
      <c r="W6" s="1473"/>
      <c r="X6" s="1473"/>
      <c r="Y6" s="1473"/>
      <c r="Z6" s="1473"/>
    </row>
    <row r="7" spans="1:26" s="334" customFormat="1" ht="9.75" customHeight="1">
      <c r="A7" s="2918"/>
      <c r="B7" s="3027"/>
      <c r="C7" s="2902"/>
      <c r="D7" s="2902"/>
      <c r="E7" s="2902"/>
      <c r="F7" s="3030"/>
      <c r="G7" s="3031"/>
      <c r="H7" s="3031"/>
      <c r="I7" s="3032"/>
      <c r="J7" s="2902"/>
      <c r="K7" s="2902"/>
      <c r="L7" s="2902"/>
      <c r="M7" s="2902"/>
      <c r="N7" s="2902"/>
      <c r="O7" s="2902"/>
      <c r="P7" s="2902"/>
      <c r="Q7" s="2902"/>
      <c r="R7" s="2902"/>
      <c r="S7" s="3029"/>
      <c r="V7" s="1473"/>
      <c r="W7" s="1473"/>
      <c r="X7" s="1473"/>
      <c r="Y7" s="1473"/>
      <c r="Z7" s="1473"/>
    </row>
    <row r="8" spans="1:26" s="334" customFormat="1" ht="9.75" customHeight="1">
      <c r="A8" s="2918"/>
      <c r="B8" s="3027" t="s">
        <v>109</v>
      </c>
      <c r="C8" s="2902" t="s">
        <v>108</v>
      </c>
      <c r="D8" s="2902" t="s">
        <v>920</v>
      </c>
      <c r="E8" s="2902" t="s">
        <v>921</v>
      </c>
      <c r="F8" s="2900" t="s">
        <v>109</v>
      </c>
      <c r="G8" s="2902" t="s">
        <v>99</v>
      </c>
      <c r="H8" s="2902" t="s">
        <v>922</v>
      </c>
      <c r="I8" s="2902" t="s">
        <v>921</v>
      </c>
      <c r="J8" s="2902" t="s">
        <v>922</v>
      </c>
      <c r="K8" s="2902" t="s">
        <v>921</v>
      </c>
      <c r="L8" s="2902" t="s">
        <v>168</v>
      </c>
      <c r="M8" s="2902" t="s">
        <v>922</v>
      </c>
      <c r="N8" s="2902" t="s">
        <v>923</v>
      </c>
      <c r="O8" s="2902" t="s">
        <v>168</v>
      </c>
      <c r="P8" s="2902" t="s">
        <v>922</v>
      </c>
      <c r="Q8" s="2902" t="s">
        <v>921</v>
      </c>
      <c r="R8" s="2902" t="s">
        <v>921</v>
      </c>
      <c r="S8" s="3029" t="s">
        <v>168</v>
      </c>
      <c r="V8" s="3034"/>
      <c r="W8" s="3034"/>
      <c r="X8" s="3034"/>
      <c r="Y8" s="3034"/>
      <c r="Z8" s="3034"/>
    </row>
    <row r="9" spans="1:26" s="334" customFormat="1" ht="9.75" customHeight="1">
      <c r="A9" s="2919"/>
      <c r="B9" s="3033"/>
      <c r="C9" s="2903"/>
      <c r="D9" s="2903"/>
      <c r="E9" s="2903"/>
      <c r="F9" s="2901"/>
      <c r="G9" s="2903"/>
      <c r="H9" s="2903"/>
      <c r="I9" s="2903"/>
      <c r="J9" s="2903"/>
      <c r="K9" s="2903"/>
      <c r="L9" s="2903"/>
      <c r="M9" s="2903"/>
      <c r="N9" s="2903"/>
      <c r="O9" s="2903"/>
      <c r="P9" s="2903"/>
      <c r="Q9" s="2903"/>
      <c r="R9" s="2903"/>
      <c r="S9" s="3035"/>
      <c r="V9" s="3034"/>
      <c r="W9" s="3034"/>
      <c r="X9" s="3034"/>
      <c r="Y9" s="3034"/>
      <c r="Z9" s="3034"/>
    </row>
    <row r="10" spans="1:26" s="1481" customFormat="1" ht="24" customHeight="1">
      <c r="A10" s="1474">
        <v>2012</v>
      </c>
      <c r="B10" s="1475">
        <v>1959.94</v>
      </c>
      <c r="C10" s="457">
        <v>3907.5120000000002</v>
      </c>
      <c r="D10" s="457">
        <v>50560.059000000001</v>
      </c>
      <c r="E10" s="457">
        <v>1055.6099999999999</v>
      </c>
      <c r="F10" s="1476">
        <v>0</v>
      </c>
      <c r="G10" s="457">
        <v>76081.020999999993</v>
      </c>
      <c r="H10" s="457">
        <v>2166.2809999999999</v>
      </c>
      <c r="I10" s="457">
        <v>30900.403999999999</v>
      </c>
      <c r="J10" s="457">
        <v>3061789.1329999999</v>
      </c>
      <c r="K10" s="1477">
        <v>5352.5129999999999</v>
      </c>
      <c r="L10" s="1477">
        <v>74287.73</v>
      </c>
      <c r="M10" s="1476">
        <v>0</v>
      </c>
      <c r="N10" s="1477">
        <v>0.82</v>
      </c>
      <c r="O10" s="1477">
        <v>623509.473</v>
      </c>
      <c r="P10" s="1477">
        <v>101788.425</v>
      </c>
      <c r="Q10" s="1477">
        <v>47114.137999999999</v>
      </c>
      <c r="R10" s="1477">
        <v>3568.2469999999998</v>
      </c>
      <c r="S10" s="1478">
        <v>12682602.539999999</v>
      </c>
      <c r="T10" s="1479"/>
      <c r="U10" s="1479"/>
      <c r="V10" s="13"/>
      <c r="W10" s="13"/>
      <c r="X10" s="1480"/>
      <c r="Y10" s="13"/>
      <c r="Z10" s="1480"/>
    </row>
    <row r="11" spans="1:26" s="1071" customFormat="1" ht="24" customHeight="1">
      <c r="A11" s="1474">
        <v>2013</v>
      </c>
      <c r="B11" s="1475">
        <v>1728.664</v>
      </c>
      <c r="C11" s="457">
        <v>1798.184</v>
      </c>
      <c r="D11" s="457">
        <v>53685.373</v>
      </c>
      <c r="E11" s="457">
        <v>6258.5079999999998</v>
      </c>
      <c r="F11" s="1476">
        <v>0</v>
      </c>
      <c r="G11" s="457">
        <v>76961.620999999999</v>
      </c>
      <c r="H11" s="457">
        <v>1433.664</v>
      </c>
      <c r="I11" s="457">
        <v>32627.778999999999</v>
      </c>
      <c r="J11" s="457">
        <v>3318319.7390000001</v>
      </c>
      <c r="K11" s="457">
        <v>7140.4030000000002</v>
      </c>
      <c r="L11" s="457">
        <v>33002.877</v>
      </c>
      <c r="M11" s="1476">
        <v>0</v>
      </c>
      <c r="N11" s="457">
        <v>0.43</v>
      </c>
      <c r="O11" s="457">
        <v>607670.29599999997</v>
      </c>
      <c r="P11" s="457">
        <v>98233.627999999997</v>
      </c>
      <c r="Q11" s="457">
        <v>65051.48</v>
      </c>
      <c r="R11" s="457">
        <v>16810.932000000001</v>
      </c>
      <c r="S11" s="1482">
        <v>16350180.487</v>
      </c>
      <c r="T11" s="1473"/>
      <c r="U11" s="1473"/>
      <c r="V11" s="13"/>
      <c r="W11" s="13"/>
      <c r="X11" s="1483"/>
      <c r="Y11" s="13"/>
      <c r="Z11" s="1483"/>
    </row>
    <row r="12" spans="1:26" s="1071" customFormat="1" ht="24" customHeight="1">
      <c r="A12" s="1474">
        <v>2014</v>
      </c>
      <c r="B12" s="1475">
        <v>2043.992</v>
      </c>
      <c r="C12" s="457">
        <v>1499.876</v>
      </c>
      <c r="D12" s="457">
        <v>49602.108999999997</v>
      </c>
      <c r="E12" s="457">
        <v>2626.5279999999998</v>
      </c>
      <c r="F12" s="1476">
        <v>0</v>
      </c>
      <c r="G12" s="457">
        <v>76188.251999999993</v>
      </c>
      <c r="H12" s="457">
        <v>1068.633</v>
      </c>
      <c r="I12" s="457">
        <v>26607.267</v>
      </c>
      <c r="J12" s="457">
        <v>1438691.4539999999</v>
      </c>
      <c r="K12" s="457">
        <v>4378.4179999999997</v>
      </c>
      <c r="L12" s="457">
        <v>13042.181</v>
      </c>
      <c r="M12" s="1476">
        <v>0</v>
      </c>
      <c r="N12" s="457">
        <v>0.55000000000000004</v>
      </c>
      <c r="O12" s="457">
        <v>117129.113</v>
      </c>
      <c r="P12" s="457">
        <v>82231.444000000003</v>
      </c>
      <c r="Q12" s="457">
        <v>64971</v>
      </c>
      <c r="R12" s="457">
        <v>12003.78</v>
      </c>
      <c r="S12" s="1482">
        <v>12367081.825999999</v>
      </c>
      <c r="T12" s="1473"/>
      <c r="U12" s="1473"/>
      <c r="V12" s="13"/>
      <c r="W12" s="13"/>
      <c r="X12" s="1483"/>
      <c r="Y12" s="13"/>
      <c r="Z12" s="1483"/>
    </row>
    <row r="13" spans="1:26" s="1071" customFormat="1" ht="24" customHeight="1">
      <c r="A13" s="1474">
        <v>2015</v>
      </c>
      <c r="B13" s="1475">
        <v>2125.4859999999999</v>
      </c>
      <c r="C13" s="457">
        <v>955.33699999999999</v>
      </c>
      <c r="D13" s="457">
        <v>45997.074999999997</v>
      </c>
      <c r="E13" s="457">
        <v>5131.0479999999998</v>
      </c>
      <c r="F13" s="1476">
        <v>0</v>
      </c>
      <c r="G13" s="457">
        <v>78477.319000000003</v>
      </c>
      <c r="H13" s="457">
        <v>1300.943</v>
      </c>
      <c r="I13" s="457">
        <v>38285.321000000004</v>
      </c>
      <c r="J13" s="457">
        <v>1723495.371</v>
      </c>
      <c r="K13" s="457">
        <v>2469.1379999999999</v>
      </c>
      <c r="L13" s="457">
        <v>6176.241</v>
      </c>
      <c r="M13" s="1476">
        <v>0</v>
      </c>
      <c r="N13" s="457">
        <v>0.04</v>
      </c>
      <c r="O13" s="457">
        <v>51094.536999999997</v>
      </c>
      <c r="P13" s="457">
        <v>79846.365000000005</v>
      </c>
      <c r="Q13" s="457">
        <v>65325.432000000001</v>
      </c>
      <c r="R13" s="457">
        <v>200.12899999999999</v>
      </c>
      <c r="S13" s="1482">
        <v>8706452.057</v>
      </c>
      <c r="T13" s="1473"/>
      <c r="U13" s="1473"/>
      <c r="V13" s="13"/>
      <c r="W13" s="13"/>
      <c r="X13" s="1483"/>
      <c r="Y13" s="13"/>
      <c r="Z13" s="1483"/>
    </row>
    <row r="14" spans="1:26" s="1071" customFormat="1" ht="24" customHeight="1">
      <c r="A14" s="1474">
        <v>2016</v>
      </c>
      <c r="B14" s="1475">
        <v>2528.364</v>
      </c>
      <c r="C14" s="457">
        <v>609.10599999999999</v>
      </c>
      <c r="D14" s="457">
        <v>61513.11</v>
      </c>
      <c r="E14" s="457">
        <v>5625.8559999999998</v>
      </c>
      <c r="F14" s="1476">
        <v>0</v>
      </c>
      <c r="G14" s="457">
        <v>77435.89</v>
      </c>
      <c r="H14" s="457">
        <v>2609.9459999999999</v>
      </c>
      <c r="I14" s="457">
        <v>67457.695000000007</v>
      </c>
      <c r="J14" s="457">
        <v>2659992.537</v>
      </c>
      <c r="K14" s="457">
        <v>2402.4349999999999</v>
      </c>
      <c r="L14" s="457">
        <v>12091.835999999999</v>
      </c>
      <c r="M14" s="1476">
        <v>0</v>
      </c>
      <c r="N14" s="457">
        <v>0</v>
      </c>
      <c r="O14" s="457">
        <v>66002.168999999994</v>
      </c>
      <c r="P14" s="457">
        <v>59405.190999999999</v>
      </c>
      <c r="Q14" s="457">
        <v>66990.114000000001</v>
      </c>
      <c r="R14" s="457">
        <v>12726.678</v>
      </c>
      <c r="S14" s="1482">
        <v>8205502.2050000001</v>
      </c>
      <c r="T14" s="1473"/>
      <c r="U14" s="1473"/>
      <c r="V14" s="13"/>
      <c r="W14" s="13"/>
      <c r="X14" s="1483"/>
      <c r="Y14" s="13"/>
      <c r="Z14" s="1483"/>
    </row>
    <row r="15" spans="1:26" s="1071" customFormat="1" ht="24" customHeight="1">
      <c r="A15" s="1474">
        <v>2017</v>
      </c>
      <c r="B15" s="1484">
        <v>1029.0809999999999</v>
      </c>
      <c r="C15" s="457">
        <v>862.07299999999998</v>
      </c>
      <c r="D15" s="457">
        <v>29645.042000000001</v>
      </c>
      <c r="E15" s="457">
        <v>3435.6019999999999</v>
      </c>
      <c r="F15" s="1476">
        <v>49.680999999999997</v>
      </c>
      <c r="G15" s="457">
        <v>88355.32</v>
      </c>
      <c r="H15" s="457">
        <v>1772.0340000000001</v>
      </c>
      <c r="I15" s="457">
        <v>69747.028000000006</v>
      </c>
      <c r="J15" s="457">
        <v>847522.88699999999</v>
      </c>
      <c r="K15" s="457">
        <v>556.64300000000003</v>
      </c>
      <c r="L15" s="457">
        <v>10138.599</v>
      </c>
      <c r="M15" s="1476">
        <v>0</v>
      </c>
      <c r="N15" s="1476">
        <v>0</v>
      </c>
      <c r="O15" s="457">
        <v>51223.6</v>
      </c>
      <c r="P15" s="457">
        <v>48945.527999999998</v>
      </c>
      <c r="Q15" s="457">
        <v>71244.422000000006</v>
      </c>
      <c r="R15" s="457">
        <v>28577.032999999999</v>
      </c>
      <c r="S15" s="1482">
        <v>7681791.0520000001</v>
      </c>
      <c r="T15" s="1473"/>
      <c r="U15" s="1473"/>
      <c r="V15" s="13"/>
      <c r="W15" s="13"/>
      <c r="X15" s="1483"/>
      <c r="Y15" s="13"/>
      <c r="Z15" s="1483"/>
    </row>
    <row r="16" spans="1:26" s="332" customFormat="1" ht="24" customHeight="1">
      <c r="A16" s="1474">
        <v>2018</v>
      </c>
      <c r="B16" s="1484">
        <v>951.81100000000004</v>
      </c>
      <c r="C16" s="1485">
        <v>214.989</v>
      </c>
      <c r="D16" s="1485">
        <v>0</v>
      </c>
      <c r="E16" s="1485">
        <v>2964.3040000000001</v>
      </c>
      <c r="F16" s="457">
        <v>39.816000000000003</v>
      </c>
      <c r="G16" s="1485">
        <v>89334.263999999996</v>
      </c>
      <c r="H16" s="1485">
        <v>1910.7090000000001</v>
      </c>
      <c r="I16" s="1485">
        <v>50900.627999999997</v>
      </c>
      <c r="J16" s="1485">
        <v>961301.38600000006</v>
      </c>
      <c r="K16" s="1485">
        <v>637.01499999999999</v>
      </c>
      <c r="L16" s="457">
        <v>11490.19</v>
      </c>
      <c r="M16" s="1476">
        <v>0</v>
      </c>
      <c r="N16" s="1476">
        <v>0</v>
      </c>
      <c r="O16" s="1486">
        <v>0</v>
      </c>
      <c r="P16" s="1485">
        <v>50016.483999999997</v>
      </c>
      <c r="Q16" s="1485">
        <v>74609.724000000002</v>
      </c>
      <c r="R16" s="1485">
        <v>86015.934999999998</v>
      </c>
      <c r="S16" s="1487">
        <v>9039829.6160000004</v>
      </c>
    </row>
    <row r="17" spans="1:19" s="1073" customFormat="1" ht="24" customHeight="1">
      <c r="A17" s="1474">
        <v>2019</v>
      </c>
      <c r="B17" s="1488">
        <v>1124.5119999999999</v>
      </c>
      <c r="C17" s="1489">
        <v>0</v>
      </c>
      <c r="D17" s="1476">
        <v>0</v>
      </c>
      <c r="E17" s="1489">
        <v>405.19400000000002</v>
      </c>
      <c r="F17" s="457">
        <v>40.328000000000003</v>
      </c>
      <c r="G17" s="1489">
        <v>83321.350999999995</v>
      </c>
      <c r="H17" s="1489">
        <v>1413.9970000000001</v>
      </c>
      <c r="I17" s="1489">
        <v>42393.866000000002</v>
      </c>
      <c r="J17" s="1489">
        <v>306622.21399999998</v>
      </c>
      <c r="K17" s="1489">
        <v>0</v>
      </c>
      <c r="L17" s="1489">
        <v>14306.467000000001</v>
      </c>
      <c r="M17" s="1476">
        <v>0</v>
      </c>
      <c r="N17" s="1490">
        <v>0</v>
      </c>
      <c r="O17" s="1476">
        <v>0</v>
      </c>
      <c r="P17" s="1489">
        <v>53889.000999999997</v>
      </c>
      <c r="Q17" s="1489">
        <v>77709.641000000003</v>
      </c>
      <c r="R17" s="1489">
        <v>202059.356</v>
      </c>
      <c r="S17" s="1491">
        <v>8002476.2139999997</v>
      </c>
    </row>
    <row r="18" spans="1:19" s="1073" customFormat="1" ht="24" customHeight="1">
      <c r="A18" s="1474">
        <v>2020</v>
      </c>
      <c r="B18" s="1488">
        <v>949.77099999999996</v>
      </c>
      <c r="C18" s="1476">
        <v>0</v>
      </c>
      <c r="D18" s="1476">
        <v>0</v>
      </c>
      <c r="E18" s="1489">
        <v>2152.5830000000001</v>
      </c>
      <c r="F18" s="1489">
        <v>21.39</v>
      </c>
      <c r="G18" s="1489">
        <v>69093.952000000005</v>
      </c>
      <c r="H18" s="1489">
        <v>1228.3710000000001</v>
      </c>
      <c r="I18" s="1489">
        <v>66041.665999999997</v>
      </c>
      <c r="J18" s="1489">
        <v>217397.611</v>
      </c>
      <c r="K18" s="1476">
        <v>0</v>
      </c>
      <c r="L18" s="1489">
        <v>0</v>
      </c>
      <c r="M18" s="1476">
        <v>39279.438999999998</v>
      </c>
      <c r="N18" s="1490">
        <v>0.16</v>
      </c>
      <c r="O18" s="1476">
        <v>77478.720000000001</v>
      </c>
      <c r="P18" s="1489">
        <v>25269.260999999999</v>
      </c>
      <c r="Q18" s="1489">
        <v>73489.186000000002</v>
      </c>
      <c r="R18" s="1489">
        <v>27093.061000000002</v>
      </c>
      <c r="S18" s="1491">
        <v>8915903.0539999995</v>
      </c>
    </row>
    <row r="19" spans="1:19" s="1073" customFormat="1" ht="24" customHeight="1">
      <c r="A19" s="1474">
        <v>2021</v>
      </c>
      <c r="B19" s="1484">
        <v>892.21100000000001</v>
      </c>
      <c r="C19" s="1476">
        <v>0</v>
      </c>
      <c r="D19" s="1476">
        <v>0</v>
      </c>
      <c r="E19" s="1485">
        <v>2680.8040000000001</v>
      </c>
      <c r="F19" s="1485">
        <v>7.431</v>
      </c>
      <c r="G19" s="1485">
        <v>66877.894</v>
      </c>
      <c r="H19" s="1485">
        <v>1481.452</v>
      </c>
      <c r="I19" s="1485">
        <v>98104.207999999999</v>
      </c>
      <c r="J19" s="1485">
        <v>250807.03200000001</v>
      </c>
      <c r="K19" s="1476">
        <v>529.45000000000005</v>
      </c>
      <c r="L19" s="1476">
        <v>0</v>
      </c>
      <c r="M19" s="1490">
        <v>0</v>
      </c>
      <c r="N19" s="1490">
        <v>0</v>
      </c>
      <c r="O19" s="1490">
        <v>217162.946</v>
      </c>
      <c r="P19" s="1485">
        <v>38539.313000000002</v>
      </c>
      <c r="Q19" s="1485">
        <v>78519.380999999994</v>
      </c>
      <c r="R19" s="1485">
        <v>27047.739000000001</v>
      </c>
      <c r="S19" s="1487">
        <v>10978677.231000001</v>
      </c>
    </row>
    <row r="20" spans="1:19" s="1098" customFormat="1" ht="24" customHeight="1">
      <c r="A20" s="1474">
        <v>2022</v>
      </c>
      <c r="B20" s="1484">
        <v>884.96199999999999</v>
      </c>
      <c r="C20" s="1476">
        <v>18.402000000000001</v>
      </c>
      <c r="D20" s="1476">
        <v>0</v>
      </c>
      <c r="E20" s="1485">
        <v>2611.5830000000001</v>
      </c>
      <c r="F20" s="1485">
        <v>0</v>
      </c>
      <c r="G20" s="1485">
        <v>65183.675000000003</v>
      </c>
      <c r="H20" s="1485">
        <v>0</v>
      </c>
      <c r="I20" s="1485">
        <v>120208.963</v>
      </c>
      <c r="J20" s="1485">
        <v>65886.64</v>
      </c>
      <c r="K20" s="1490">
        <v>2324.7130000000002</v>
      </c>
      <c r="L20" s="1476">
        <v>0</v>
      </c>
      <c r="M20" s="1476">
        <v>0</v>
      </c>
      <c r="N20" s="1476">
        <v>0</v>
      </c>
      <c r="O20" s="1490">
        <v>253977.15700000001</v>
      </c>
      <c r="P20" s="1485">
        <v>47667.396999999997</v>
      </c>
      <c r="Q20" s="1485">
        <v>82511.360000000001</v>
      </c>
      <c r="R20" s="1485">
        <v>53389.748</v>
      </c>
      <c r="S20" s="1487">
        <v>10452722.229</v>
      </c>
    </row>
    <row r="21" spans="1:19" s="1098" customFormat="1" ht="24" customHeight="1">
      <c r="A21" s="1492" t="s">
        <v>777</v>
      </c>
      <c r="B21" s="1493">
        <v>0.11</v>
      </c>
      <c r="C21" s="1494">
        <v>0</v>
      </c>
      <c r="D21" s="1494">
        <v>0</v>
      </c>
      <c r="E21" s="1494">
        <v>286</v>
      </c>
      <c r="F21" s="1494">
        <v>0</v>
      </c>
      <c r="G21" s="1495">
        <v>16258.406000000001</v>
      </c>
      <c r="H21" s="1494">
        <v>0</v>
      </c>
      <c r="I21" s="1495">
        <v>27704.75</v>
      </c>
      <c r="J21" s="1495">
        <v>65886.64</v>
      </c>
      <c r="K21" s="1494">
        <v>2324.7130000000002</v>
      </c>
      <c r="L21" s="1496">
        <v>0</v>
      </c>
      <c r="M21" s="1494">
        <v>0</v>
      </c>
      <c r="N21" s="1494">
        <v>0</v>
      </c>
      <c r="O21" s="1494">
        <v>41028.254999999997</v>
      </c>
      <c r="P21" s="1495">
        <v>18802.291000000001</v>
      </c>
      <c r="Q21" s="1495">
        <v>20685.295999999998</v>
      </c>
      <c r="R21" s="1495">
        <v>18602.516</v>
      </c>
      <c r="S21" s="1497">
        <v>2719855.4559999998</v>
      </c>
    </row>
    <row r="22" spans="1:19" s="1098" customFormat="1" ht="24" customHeight="1">
      <c r="A22" s="1498">
        <v>2022.03</v>
      </c>
      <c r="B22" s="1499">
        <v>0.11</v>
      </c>
      <c r="C22" s="1486">
        <v>0</v>
      </c>
      <c r="D22" s="1486">
        <v>0</v>
      </c>
      <c r="E22" s="1486">
        <v>286</v>
      </c>
      <c r="F22" s="1486">
        <v>0</v>
      </c>
      <c r="G22" s="1500">
        <v>4530.1570000000002</v>
      </c>
      <c r="H22" s="1486">
        <v>0</v>
      </c>
      <c r="I22" s="1500">
        <v>8822.8119999999999</v>
      </c>
      <c r="J22" s="1486">
        <v>0</v>
      </c>
      <c r="K22" s="1486">
        <v>0</v>
      </c>
      <c r="L22" s="1476">
        <v>0</v>
      </c>
      <c r="M22" s="1486">
        <v>0</v>
      </c>
      <c r="N22" s="1486">
        <v>0</v>
      </c>
      <c r="O22" s="1486">
        <v>31547.741999999998</v>
      </c>
      <c r="P22" s="1500">
        <v>6835.0069999999996</v>
      </c>
      <c r="Q22" s="1500">
        <v>6854.1509999999998</v>
      </c>
      <c r="R22" s="1500">
        <v>6893.4229999999998</v>
      </c>
      <c r="S22" s="1501">
        <v>957718.41700000002</v>
      </c>
    </row>
    <row r="23" spans="1:19" s="1098" customFormat="1" ht="24" customHeight="1">
      <c r="A23" s="313">
        <v>2022.04</v>
      </c>
      <c r="B23" s="1499">
        <v>122.22499999999999</v>
      </c>
      <c r="C23" s="1486">
        <v>0</v>
      </c>
      <c r="D23" s="1486">
        <v>0</v>
      </c>
      <c r="E23" s="1486">
        <v>276.32299999999998</v>
      </c>
      <c r="F23" s="1486">
        <v>0</v>
      </c>
      <c r="G23" s="1500">
        <v>4364.4830000000002</v>
      </c>
      <c r="H23" s="1486">
        <v>0</v>
      </c>
      <c r="I23" s="1500">
        <v>9472.7720000000008</v>
      </c>
      <c r="J23" s="1500">
        <v>0</v>
      </c>
      <c r="K23" s="1486">
        <v>0</v>
      </c>
      <c r="L23" s="1476">
        <v>0</v>
      </c>
      <c r="M23" s="1486">
        <v>0</v>
      </c>
      <c r="N23" s="1486">
        <v>0</v>
      </c>
      <c r="O23" s="1486">
        <v>7428.8509999999997</v>
      </c>
      <c r="P23" s="1500">
        <v>5858.3779999999997</v>
      </c>
      <c r="Q23" s="1500">
        <v>6307.2120000000004</v>
      </c>
      <c r="R23" s="1500">
        <v>3237.88</v>
      </c>
      <c r="S23" s="1501">
        <v>749144.89300000004</v>
      </c>
    </row>
    <row r="24" spans="1:19" s="1098" customFormat="1" ht="24" customHeight="1">
      <c r="A24" s="313">
        <v>2022.05</v>
      </c>
      <c r="B24" s="1499">
        <v>83.123999999999995</v>
      </c>
      <c r="C24" s="1486">
        <v>0</v>
      </c>
      <c r="D24" s="1486">
        <v>0</v>
      </c>
      <c r="E24" s="1486">
        <v>502</v>
      </c>
      <c r="F24" s="1486">
        <v>0</v>
      </c>
      <c r="G24" s="1500">
        <v>4711.4650000000001</v>
      </c>
      <c r="H24" s="1486">
        <v>0</v>
      </c>
      <c r="I24" s="1500">
        <v>11678.921</v>
      </c>
      <c r="J24" s="1486">
        <v>0</v>
      </c>
      <c r="K24" s="1486">
        <v>0</v>
      </c>
      <c r="L24" s="1476">
        <v>0</v>
      </c>
      <c r="M24" s="1486">
        <v>0</v>
      </c>
      <c r="N24" s="1486">
        <v>0</v>
      </c>
      <c r="O24" s="1486">
        <v>21563.768</v>
      </c>
      <c r="P24" s="1500">
        <v>3172</v>
      </c>
      <c r="Q24" s="1500">
        <v>6341.8220000000001</v>
      </c>
      <c r="R24" s="1500">
        <v>87.897999999999996</v>
      </c>
      <c r="S24" s="1501">
        <v>772955.28</v>
      </c>
    </row>
    <row r="25" spans="1:19" s="1323" customFormat="1" ht="24" customHeight="1">
      <c r="A25" s="1502">
        <v>2022.06</v>
      </c>
      <c r="B25" s="1499">
        <v>79.254000000000005</v>
      </c>
      <c r="C25" s="1486">
        <v>0</v>
      </c>
      <c r="D25" s="1486">
        <v>0</v>
      </c>
      <c r="E25" s="1486">
        <v>522</v>
      </c>
      <c r="F25" s="1486">
        <v>0</v>
      </c>
      <c r="G25" s="1500">
        <v>5450.6940000000004</v>
      </c>
      <c r="H25" s="1486">
        <v>0</v>
      </c>
      <c r="I25" s="1500">
        <v>11277.199000000001</v>
      </c>
      <c r="J25" s="1500">
        <v>0</v>
      </c>
      <c r="K25" s="1486">
        <v>0</v>
      </c>
      <c r="L25" s="1476">
        <v>0</v>
      </c>
      <c r="M25" s="1486">
        <v>0</v>
      </c>
      <c r="N25" s="1486">
        <v>0</v>
      </c>
      <c r="O25" s="1486">
        <v>24142.596000000001</v>
      </c>
      <c r="P25" s="1500">
        <v>3227.576</v>
      </c>
      <c r="Q25" s="1500">
        <v>6470.2759999999998</v>
      </c>
      <c r="R25" s="1500">
        <v>4051.5189999999998</v>
      </c>
      <c r="S25" s="1501">
        <v>844606.52800000005</v>
      </c>
    </row>
    <row r="26" spans="1:19" s="1098" customFormat="1" ht="24" customHeight="1">
      <c r="A26" s="1502">
        <v>2022.07</v>
      </c>
      <c r="B26" s="1499">
        <v>136.33799999999999</v>
      </c>
      <c r="C26" s="1486">
        <v>0</v>
      </c>
      <c r="D26" s="1486">
        <v>0</v>
      </c>
      <c r="E26" s="1486">
        <v>0</v>
      </c>
      <c r="F26" s="1486">
        <v>0</v>
      </c>
      <c r="G26" s="1500">
        <v>6860.857</v>
      </c>
      <c r="H26" s="1500">
        <v>0</v>
      </c>
      <c r="I26" s="1500">
        <v>8335.2219999999998</v>
      </c>
      <c r="J26" s="1500">
        <v>0</v>
      </c>
      <c r="K26" s="1486">
        <v>0</v>
      </c>
      <c r="L26" s="1476">
        <v>0</v>
      </c>
      <c r="M26" s="1486">
        <v>0</v>
      </c>
      <c r="N26" s="1486">
        <v>0</v>
      </c>
      <c r="O26" s="1486">
        <v>29271.594000000001</v>
      </c>
      <c r="P26" s="1500">
        <v>3551.4389999999999</v>
      </c>
      <c r="Q26" s="1500">
        <v>7599.8159999999998</v>
      </c>
      <c r="R26" s="1500">
        <v>3746.4580000000001</v>
      </c>
      <c r="S26" s="1501">
        <v>977435.17099999997</v>
      </c>
    </row>
    <row r="27" spans="1:19" s="1098" customFormat="1" ht="24" customHeight="1">
      <c r="A27" s="1502">
        <v>2022.08</v>
      </c>
      <c r="B27" s="1499">
        <v>132.511</v>
      </c>
      <c r="C27" s="1486">
        <v>0</v>
      </c>
      <c r="D27" s="1486">
        <v>0</v>
      </c>
      <c r="E27" s="1486">
        <v>0</v>
      </c>
      <c r="F27" s="1486">
        <v>0</v>
      </c>
      <c r="G27" s="1500">
        <v>6496.2359999999999</v>
      </c>
      <c r="H27" s="1486">
        <v>0</v>
      </c>
      <c r="I27" s="1500">
        <v>11794.344999999999</v>
      </c>
      <c r="J27" s="1486">
        <v>0</v>
      </c>
      <c r="K27" s="1486">
        <v>0</v>
      </c>
      <c r="L27" s="1476">
        <v>0</v>
      </c>
      <c r="M27" s="1486">
        <v>0</v>
      </c>
      <c r="N27" s="1486">
        <v>0</v>
      </c>
      <c r="O27" s="1486">
        <v>10897.636</v>
      </c>
      <c r="P27" s="1500">
        <v>3578.2109999999998</v>
      </c>
      <c r="Q27" s="1500">
        <v>7850.6139999999996</v>
      </c>
      <c r="R27" s="1500">
        <v>2927.7809999999999</v>
      </c>
      <c r="S27" s="1501">
        <v>833079.72199999995</v>
      </c>
    </row>
    <row r="28" spans="1:19" s="1098" customFormat="1" ht="24" customHeight="1">
      <c r="A28" s="1502">
        <v>2022.09</v>
      </c>
      <c r="B28" s="1499">
        <v>62.064</v>
      </c>
      <c r="C28" s="1486">
        <v>8.6159999999999997</v>
      </c>
      <c r="D28" s="1486">
        <v>0</v>
      </c>
      <c r="E28" s="1486">
        <v>305.36</v>
      </c>
      <c r="F28" s="1486">
        <v>0</v>
      </c>
      <c r="G28" s="1500">
        <v>5356.6989999999996</v>
      </c>
      <c r="H28" s="1486">
        <v>0</v>
      </c>
      <c r="I28" s="1500">
        <v>10386.9</v>
      </c>
      <c r="J28" s="1486">
        <v>0</v>
      </c>
      <c r="K28" s="1486">
        <v>0</v>
      </c>
      <c r="L28" s="1476">
        <v>0</v>
      </c>
      <c r="M28" s="1486">
        <v>0</v>
      </c>
      <c r="N28" s="1486">
        <v>0</v>
      </c>
      <c r="O28" s="1486">
        <v>16149.175999999999</v>
      </c>
      <c r="P28" s="1500">
        <v>1406.88</v>
      </c>
      <c r="Q28" s="1500">
        <v>6525.1260000000002</v>
      </c>
      <c r="R28" s="1500">
        <v>2699.8449999999998</v>
      </c>
      <c r="S28" s="1501">
        <v>776953.56099999999</v>
      </c>
    </row>
    <row r="29" spans="1:19" s="1098" customFormat="1" ht="24" customHeight="1">
      <c r="A29" s="1502">
        <v>2022.1</v>
      </c>
      <c r="B29" s="1499">
        <v>84.673000000000002</v>
      </c>
      <c r="C29" s="1486">
        <v>7.258</v>
      </c>
      <c r="D29" s="1486">
        <v>0</v>
      </c>
      <c r="E29" s="1486">
        <v>336.9</v>
      </c>
      <c r="F29" s="1486">
        <v>0</v>
      </c>
      <c r="G29" s="1500">
        <v>4696.5050000000001</v>
      </c>
      <c r="H29" s="1486">
        <v>0</v>
      </c>
      <c r="I29" s="1500">
        <v>10828.630999999999</v>
      </c>
      <c r="J29" s="1486">
        <v>0</v>
      </c>
      <c r="K29" s="1486">
        <v>0</v>
      </c>
      <c r="L29" s="1476">
        <v>0</v>
      </c>
      <c r="M29" s="1486">
        <v>0</v>
      </c>
      <c r="N29" s="1486">
        <v>0</v>
      </c>
      <c r="O29" s="1486">
        <v>27737.638999999999</v>
      </c>
      <c r="P29" s="1500">
        <v>2916.51</v>
      </c>
      <c r="Q29" s="1500">
        <v>6549.9620000000004</v>
      </c>
      <c r="R29" s="1500">
        <v>4412.4589999999998</v>
      </c>
      <c r="S29" s="1501">
        <v>822523.30099999998</v>
      </c>
    </row>
    <row r="30" spans="1:19" s="1098" customFormat="1" ht="24" customHeight="1">
      <c r="A30" s="1502">
        <v>2022.11</v>
      </c>
      <c r="B30" s="1499">
        <v>62.595999999999997</v>
      </c>
      <c r="C30" s="1486">
        <v>0.52400000000000002</v>
      </c>
      <c r="D30" s="1486">
        <v>0</v>
      </c>
      <c r="E30" s="1486">
        <v>383</v>
      </c>
      <c r="F30" s="1486">
        <v>0</v>
      </c>
      <c r="G30" s="1500">
        <v>4809</v>
      </c>
      <c r="H30" s="1486">
        <v>0</v>
      </c>
      <c r="I30" s="1500">
        <v>10229.744000000001</v>
      </c>
      <c r="J30" s="1486">
        <v>0</v>
      </c>
      <c r="K30" s="1486">
        <v>0</v>
      </c>
      <c r="L30" s="1476">
        <v>0</v>
      </c>
      <c r="M30" s="1486">
        <v>0</v>
      </c>
      <c r="N30" s="1486">
        <v>0</v>
      </c>
      <c r="O30" s="1486">
        <v>34276.75</v>
      </c>
      <c r="P30" s="1500">
        <v>2149.9540000000002</v>
      </c>
      <c r="Q30" s="1500">
        <v>6451.2269999999999</v>
      </c>
      <c r="R30" s="1500">
        <v>5238.5150000000003</v>
      </c>
      <c r="S30" s="1501">
        <v>826898.93700000003</v>
      </c>
    </row>
    <row r="31" spans="1:19" s="1098" customFormat="1" ht="24" customHeight="1">
      <c r="A31" s="1502">
        <v>2022.12</v>
      </c>
      <c r="B31" s="1499">
        <v>122.06699999999999</v>
      </c>
      <c r="C31" s="1486">
        <v>2.004</v>
      </c>
      <c r="D31" s="1486">
        <v>0</v>
      </c>
      <c r="E31" s="1486">
        <v>0</v>
      </c>
      <c r="F31" s="1486">
        <v>0</v>
      </c>
      <c r="G31" s="1500">
        <v>6179.3310000000001</v>
      </c>
      <c r="H31" s="1500">
        <v>0</v>
      </c>
      <c r="I31" s="1500">
        <v>8500.4789999999994</v>
      </c>
      <c r="J31" s="1486">
        <v>0</v>
      </c>
      <c r="K31" s="1486">
        <v>0</v>
      </c>
      <c r="L31" s="1476">
        <v>0</v>
      </c>
      <c r="M31" s="1486">
        <v>0</v>
      </c>
      <c r="N31" s="1486">
        <v>0</v>
      </c>
      <c r="O31" s="1486">
        <v>41480.892</v>
      </c>
      <c r="P31" s="1500">
        <v>3004.1579999999999</v>
      </c>
      <c r="Q31" s="1500">
        <v>7730.009</v>
      </c>
      <c r="R31" s="1500">
        <v>8384.8770000000004</v>
      </c>
      <c r="S31" s="1501">
        <v>1129269.379</v>
      </c>
    </row>
    <row r="32" spans="1:19" s="1098" customFormat="1" ht="24" customHeight="1">
      <c r="A32" s="1503" t="s">
        <v>778</v>
      </c>
      <c r="B32" s="1504">
        <v>333.68900000000002</v>
      </c>
      <c r="C32" s="1505">
        <v>0</v>
      </c>
      <c r="D32" s="1505">
        <v>0</v>
      </c>
      <c r="E32" s="1505">
        <v>368.5</v>
      </c>
      <c r="F32" s="1505">
        <v>0</v>
      </c>
      <c r="G32" s="1506">
        <v>15354.333000000001</v>
      </c>
      <c r="H32" s="1505">
        <v>0</v>
      </c>
      <c r="I32" s="1506">
        <v>31408.21</v>
      </c>
      <c r="J32" s="1505">
        <v>0</v>
      </c>
      <c r="K32" s="1505">
        <v>0</v>
      </c>
      <c r="L32" s="1507">
        <v>0</v>
      </c>
      <c r="M32" s="1505">
        <v>0</v>
      </c>
      <c r="N32" s="1505">
        <v>0</v>
      </c>
      <c r="O32" s="1505">
        <v>29790.276000000002</v>
      </c>
      <c r="P32" s="1506">
        <v>6344.7780000000002</v>
      </c>
      <c r="Q32" s="1506">
        <v>20395.365000000002</v>
      </c>
      <c r="R32" s="1506">
        <v>20706.954000000002</v>
      </c>
      <c r="S32" s="1508">
        <v>2569878.6680000001</v>
      </c>
    </row>
    <row r="33" spans="1:21" s="1098" customFormat="1" ht="24" customHeight="1">
      <c r="A33" s="1503">
        <v>2023.01</v>
      </c>
      <c r="B33" s="1504">
        <v>120.48399999999999</v>
      </c>
      <c r="C33" s="1505">
        <v>0</v>
      </c>
      <c r="D33" s="1505">
        <v>0</v>
      </c>
      <c r="E33" s="1505">
        <v>202</v>
      </c>
      <c r="F33" s="1505">
        <v>0</v>
      </c>
      <c r="G33" s="1506">
        <v>5884.3069999999998</v>
      </c>
      <c r="H33" s="1505">
        <v>0</v>
      </c>
      <c r="I33" s="1506">
        <v>10717.608</v>
      </c>
      <c r="J33" s="1505">
        <v>0</v>
      </c>
      <c r="K33" s="1505">
        <v>0</v>
      </c>
      <c r="L33" s="1507">
        <v>0</v>
      </c>
      <c r="M33" s="1505">
        <v>0</v>
      </c>
      <c r="N33" s="1505">
        <v>0</v>
      </c>
      <c r="O33" s="1505">
        <v>21713.629000000001</v>
      </c>
      <c r="P33" s="1506">
        <v>2568.7399999999998</v>
      </c>
      <c r="Q33" s="1506">
        <v>7261.2470000000003</v>
      </c>
      <c r="R33" s="1506">
        <v>6268.098</v>
      </c>
      <c r="S33" s="1508">
        <v>973114.74600000004</v>
      </c>
    </row>
    <row r="34" spans="1:21" s="1098" customFormat="1" ht="24" customHeight="1">
      <c r="A34" s="1509">
        <v>2023.02</v>
      </c>
      <c r="B34" s="1510">
        <v>120.839</v>
      </c>
      <c r="C34" s="1511">
        <v>0</v>
      </c>
      <c r="D34" s="1511">
        <v>0</v>
      </c>
      <c r="E34" s="1511">
        <v>0</v>
      </c>
      <c r="F34" s="1511">
        <v>0</v>
      </c>
      <c r="G34" s="1512">
        <v>5356.8130000000001</v>
      </c>
      <c r="H34" s="1511">
        <v>0</v>
      </c>
      <c r="I34" s="1512">
        <v>11562.635</v>
      </c>
      <c r="J34" s="1511">
        <v>0</v>
      </c>
      <c r="K34" s="1511">
        <v>0</v>
      </c>
      <c r="L34" s="1513">
        <v>0</v>
      </c>
      <c r="M34" s="1511">
        <v>0</v>
      </c>
      <c r="N34" s="1511">
        <v>0</v>
      </c>
      <c r="O34" s="1511">
        <v>7686.6930000000002</v>
      </c>
      <c r="P34" s="1512">
        <v>2001.425</v>
      </c>
      <c r="Q34" s="1512">
        <v>6379.741</v>
      </c>
      <c r="R34" s="1512">
        <v>5653.2309999999998</v>
      </c>
      <c r="S34" s="1514">
        <v>800451.81700000004</v>
      </c>
    </row>
    <row r="35" spans="1:21" s="1323" customFormat="1" ht="24" customHeight="1">
      <c r="A35" s="1515">
        <v>2023.03</v>
      </c>
      <c r="B35" s="1516">
        <v>92.366</v>
      </c>
      <c r="C35" s="1517">
        <v>0</v>
      </c>
      <c r="D35" s="1517">
        <v>0</v>
      </c>
      <c r="E35" s="1517">
        <v>166.5</v>
      </c>
      <c r="F35" s="1518">
        <v>0</v>
      </c>
      <c r="G35" s="1518">
        <v>4113.2120000000004</v>
      </c>
      <c r="H35" s="1517">
        <v>0</v>
      </c>
      <c r="I35" s="1518">
        <v>9127.9670000000006</v>
      </c>
      <c r="J35" s="1517">
        <v>0</v>
      </c>
      <c r="K35" s="1519">
        <v>0</v>
      </c>
      <c r="L35" s="1519">
        <v>0</v>
      </c>
      <c r="M35" s="1517">
        <v>0</v>
      </c>
      <c r="N35" s="1517">
        <v>0</v>
      </c>
      <c r="O35" s="1517">
        <v>389.95400000000001</v>
      </c>
      <c r="P35" s="1518">
        <v>1774.6130000000001</v>
      </c>
      <c r="Q35" s="1518">
        <v>6754.3770000000004</v>
      </c>
      <c r="R35" s="1518">
        <v>8785.625</v>
      </c>
      <c r="S35" s="1520">
        <v>796312.10600000003</v>
      </c>
    </row>
    <row r="36" spans="1:21" ht="3" customHeight="1">
      <c r="A36" s="655"/>
      <c r="B36" s="656"/>
      <c r="C36" s="656"/>
      <c r="D36" s="656"/>
      <c r="E36" s="656"/>
      <c r="F36" s="656"/>
      <c r="G36" s="656"/>
      <c r="H36" s="656"/>
      <c r="I36" s="656"/>
      <c r="J36" s="656"/>
      <c r="K36" s="656"/>
      <c r="L36" s="656"/>
      <c r="M36" s="656"/>
      <c r="N36" s="655"/>
      <c r="O36" s="655"/>
      <c r="P36" s="655"/>
      <c r="Q36" s="655"/>
      <c r="R36" s="655"/>
      <c r="S36" s="655"/>
    </row>
    <row r="37" spans="1:21" ht="14.25" customHeight="1">
      <c r="A37" s="324" t="s">
        <v>924</v>
      </c>
      <c r="B37" s="656"/>
      <c r="C37" s="656"/>
      <c r="D37" s="656"/>
      <c r="E37" s="656"/>
      <c r="F37" s="656"/>
      <c r="G37" s="656"/>
      <c r="H37" s="656"/>
      <c r="I37" s="656"/>
      <c r="J37" s="1521" t="s">
        <v>925</v>
      </c>
      <c r="K37" s="324"/>
      <c r="L37" s="656"/>
      <c r="M37" s="264"/>
      <c r="N37" s="655"/>
      <c r="O37" s="655"/>
      <c r="P37" s="655"/>
      <c r="Q37" s="655"/>
      <c r="R37" s="324"/>
      <c r="S37" s="655"/>
    </row>
    <row r="38" spans="1:21" ht="14.25" customHeight="1">
      <c r="A38" s="1522"/>
      <c r="B38" s="1523"/>
      <c r="C38" s="1523"/>
      <c r="D38" s="1523"/>
      <c r="E38" s="1523"/>
      <c r="F38" s="1523"/>
      <c r="G38" s="1523"/>
      <c r="H38" s="1523"/>
      <c r="I38" s="1523"/>
      <c r="J38" s="1523"/>
      <c r="K38" s="1523"/>
      <c r="L38" s="1523"/>
      <c r="M38" s="1522"/>
      <c r="N38" s="992"/>
      <c r="O38" s="992"/>
      <c r="P38" s="992"/>
      <c r="Q38" s="992"/>
      <c r="R38" s="989"/>
      <c r="S38" s="992"/>
    </row>
    <row r="39" spans="1:21" ht="12" customHeight="1">
      <c r="A39" s="1524"/>
      <c r="B39" s="1052"/>
      <c r="C39" s="1052"/>
      <c r="D39" s="1052"/>
      <c r="E39" s="1052"/>
      <c r="F39" s="1052"/>
      <c r="G39" s="1052"/>
      <c r="H39" s="1052"/>
      <c r="I39" s="1052"/>
      <c r="J39" s="1052"/>
      <c r="K39" s="1052"/>
      <c r="L39" s="1052"/>
      <c r="M39" s="1052"/>
      <c r="N39" s="989"/>
      <c r="O39" s="989"/>
      <c r="P39" s="989"/>
      <c r="Q39" s="989"/>
      <c r="R39" s="989"/>
      <c r="S39" s="989"/>
      <c r="T39" s="1525"/>
      <c r="U39" s="1525"/>
    </row>
  </sheetData>
  <mergeCells count="32">
    <mergeCell ref="M8:M9"/>
    <mergeCell ref="W8:W9"/>
    <mergeCell ref="X8:X9"/>
    <mergeCell ref="Y8:Y9"/>
    <mergeCell ref="Z8:Z9"/>
    <mergeCell ref="O8:O9"/>
    <mergeCell ref="P8:P9"/>
    <mergeCell ref="Q8:Q9"/>
    <mergeCell ref="R8:R9"/>
    <mergeCell ref="S8:S9"/>
    <mergeCell ref="V8:V9"/>
    <mergeCell ref="H8:H9"/>
    <mergeCell ref="I8:I9"/>
    <mergeCell ref="J8:J9"/>
    <mergeCell ref="K8:K9"/>
    <mergeCell ref="L8:L9"/>
    <mergeCell ref="A4:A9"/>
    <mergeCell ref="B4:L5"/>
    <mergeCell ref="M4:O5"/>
    <mergeCell ref="P4:Q7"/>
    <mergeCell ref="R4:S7"/>
    <mergeCell ref="B6:E7"/>
    <mergeCell ref="F6:I7"/>
    <mergeCell ref="J6:L7"/>
    <mergeCell ref="M6:O7"/>
    <mergeCell ref="B8:B9"/>
    <mergeCell ref="N8:N9"/>
    <mergeCell ref="C8:C9"/>
    <mergeCell ref="D8:D9"/>
    <mergeCell ref="E8:E9"/>
    <mergeCell ref="F8:F9"/>
    <mergeCell ref="G8:G9"/>
  </mergeCells>
  <phoneticPr fontId="2" type="noConversion"/>
  <printOptions horizontalCentered="1"/>
  <pageMargins left="0.78740157480314965" right="0.78740157480314965" top="1.1811023622047245" bottom="0.78740157480314965" header="1.1811023622047245" footer="1.1811023622047245"/>
  <pageSetup paperSize="9" scale="84" firstPageNumber="34" orientation="portrait" useFirstPageNumber="1" r:id="rId1"/>
  <headerFooter differentOddEven="1" scaleWithDoc="0" alignWithMargins="0">
    <firstFooter>&amp;R&amp;P</firstFooter>
  </headerFooter>
  <colBreaks count="1" manualBreakCount="1">
    <brk id="9" max="3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view="pageBreakPreview" topLeftCell="A4" zoomScale="85" zoomScaleNormal="100" zoomScaleSheetLayoutView="85" workbookViewId="0"/>
  </sheetViews>
  <sheetFormatPr defaultColWidth="9" defaultRowHeight="16.5"/>
  <cols>
    <col min="1" max="1" width="8.625" style="19" customWidth="1"/>
    <col min="2" max="14" width="6.125" style="19" customWidth="1"/>
    <col min="15" max="15" width="6.25" style="19" customWidth="1"/>
    <col min="16" max="16" width="5.875" style="19" customWidth="1"/>
    <col min="17" max="16384" width="9" style="19"/>
  </cols>
  <sheetData>
    <row r="1" spans="1:15" ht="21" customHeight="1">
      <c r="A1" s="18" t="s">
        <v>119</v>
      </c>
    </row>
    <row r="2" spans="1:15" ht="18" customHeight="1">
      <c r="A2" s="20" t="s">
        <v>4</v>
      </c>
    </row>
    <row r="3" spans="1:15" ht="18" customHeight="1"/>
    <row r="4" spans="1:15" ht="21" customHeight="1">
      <c r="A4" s="20" t="s">
        <v>5</v>
      </c>
    </row>
    <row r="5" spans="1:15" ht="18" customHeight="1">
      <c r="A5" s="21" t="s">
        <v>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ht="18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22" t="s">
        <v>120</v>
      </c>
      <c r="O6" s="22"/>
    </row>
    <row r="7" spans="1:15" ht="19.5" customHeight="1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9.5" customHeight="1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ht="19.5" customHeight="1">
      <c r="A9" s="7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ht="19.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9.5" customHeight="1">
      <c r="A11" s="7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 ht="19.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9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9.5" customHeight="1">
      <c r="A14" s="7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9.5" customHeight="1">
      <c r="A15" s="7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ht="19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ht="19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19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19.5" customHeight="1">
      <c r="A19" s="7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19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19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ht="15.95" customHeight="1">
      <c r="A22" s="23" t="s">
        <v>8</v>
      </c>
      <c r="B22" s="24">
        <v>2022.03</v>
      </c>
      <c r="C22" s="24">
        <v>2022.04</v>
      </c>
      <c r="D22" s="24">
        <v>2022.05</v>
      </c>
      <c r="E22" s="24">
        <v>2022.06</v>
      </c>
      <c r="F22" s="24">
        <v>2022.07</v>
      </c>
      <c r="G22" s="24">
        <v>2022.08</v>
      </c>
      <c r="H22" s="24">
        <v>2022.09</v>
      </c>
      <c r="I22" s="24">
        <v>2022.1</v>
      </c>
      <c r="J22" s="24">
        <v>2022.11</v>
      </c>
      <c r="K22" s="24">
        <v>2022.12</v>
      </c>
      <c r="L22" s="24">
        <v>2023.01</v>
      </c>
      <c r="M22" s="24">
        <v>2023.02</v>
      </c>
      <c r="N22" s="25">
        <v>2023.03</v>
      </c>
      <c r="O22" s="26"/>
    </row>
    <row r="23" spans="1:15" ht="17.100000000000001" customHeight="1">
      <c r="A23" s="27" t="s">
        <v>9</v>
      </c>
      <c r="B23" s="28">
        <v>133681.34700000001</v>
      </c>
      <c r="C23" s="28">
        <v>133918.29999999999</v>
      </c>
      <c r="D23" s="28">
        <v>134061.42300000001</v>
      </c>
      <c r="E23" s="28">
        <v>134238.147</v>
      </c>
      <c r="F23" s="28">
        <v>134292.19899999999</v>
      </c>
      <c r="G23" s="28">
        <v>134695.99</v>
      </c>
      <c r="H23" s="28">
        <v>134769.465</v>
      </c>
      <c r="I23" s="28">
        <v>136032.24100000001</v>
      </c>
      <c r="J23" s="28">
        <v>136269.51300000001</v>
      </c>
      <c r="K23" s="28">
        <v>138194.755</v>
      </c>
      <c r="L23" s="28">
        <v>138816.90700000001</v>
      </c>
      <c r="M23" s="28">
        <v>138866.35800000001</v>
      </c>
      <c r="N23" s="29">
        <v>139078.89300000001</v>
      </c>
      <c r="O23" s="30"/>
    </row>
    <row r="24" spans="1:15" ht="17.100000000000001" customHeight="1">
      <c r="A24" s="31" t="s">
        <v>10</v>
      </c>
      <c r="B24" s="32">
        <v>3.3395000000000001</v>
      </c>
      <c r="C24" s="32">
        <v>4.2645999999999997</v>
      </c>
      <c r="D24" s="32">
        <v>3.4241999999999999</v>
      </c>
      <c r="E24" s="32">
        <v>2.4182000000000001</v>
      </c>
      <c r="F24" s="32">
        <v>2.2553999999999998</v>
      </c>
      <c r="G24" s="32">
        <v>2.3138999999999998</v>
      </c>
      <c r="H24" s="32">
        <v>2.0105</v>
      </c>
      <c r="I24" s="32">
        <v>1.9313</v>
      </c>
      <c r="J24" s="32">
        <v>1.7726999999999999</v>
      </c>
      <c r="K24" s="32">
        <v>3.1152000000000002</v>
      </c>
      <c r="L24" s="32">
        <v>4.3179999999999996</v>
      </c>
      <c r="M24" s="32">
        <v>3.9712000000000001</v>
      </c>
      <c r="N24" s="33">
        <v>4.0376000000000003</v>
      </c>
      <c r="O24" s="30"/>
    </row>
    <row r="25" spans="1:15" ht="17.100000000000001" customHeight="1">
      <c r="A25" s="23" t="s">
        <v>11</v>
      </c>
      <c r="B25" s="34">
        <v>39105.482000000004</v>
      </c>
      <c r="C25" s="34">
        <v>39105.482000000004</v>
      </c>
      <c r="D25" s="34">
        <v>38855.482000000004</v>
      </c>
      <c r="E25" s="34">
        <v>38855.482000000004</v>
      </c>
      <c r="F25" s="34">
        <v>38855.482000000004</v>
      </c>
      <c r="G25" s="34">
        <v>38855.482000000004</v>
      </c>
      <c r="H25" s="34">
        <v>38855.482000000004</v>
      </c>
      <c r="I25" s="34">
        <v>39895.482000000004</v>
      </c>
      <c r="J25" s="34">
        <v>39895.482000000004</v>
      </c>
      <c r="K25" s="34">
        <v>39895.482000000004</v>
      </c>
      <c r="L25" s="34">
        <v>39891.182000000001</v>
      </c>
      <c r="M25" s="34">
        <v>39891.182000000001</v>
      </c>
      <c r="N25" s="35">
        <v>39891.182000000001</v>
      </c>
      <c r="O25" s="30"/>
    </row>
    <row r="26" spans="1:15" ht="17.100000000000001" customHeight="1">
      <c r="A26" s="36" t="s">
        <v>10</v>
      </c>
      <c r="B26" s="37">
        <v>0.7329</v>
      </c>
      <c r="C26" s="37">
        <v>3.7254</v>
      </c>
      <c r="D26" s="37">
        <v>0.2787</v>
      </c>
      <c r="E26" s="37">
        <v>-2.2884000000000002</v>
      </c>
      <c r="F26" s="37">
        <v>-2.2884000000000002</v>
      </c>
      <c r="G26" s="37">
        <v>-2.2884000000000002</v>
      </c>
      <c r="H26" s="37">
        <v>-2.2884000000000002</v>
      </c>
      <c r="I26" s="37">
        <v>-2.2301000000000002</v>
      </c>
      <c r="J26" s="37">
        <v>-2.2301000000000002</v>
      </c>
      <c r="K26" s="37">
        <v>-1.0172000000000001</v>
      </c>
      <c r="L26" s="37">
        <v>2.0091999999999999</v>
      </c>
      <c r="M26" s="37">
        <v>2.0091999999999999</v>
      </c>
      <c r="N26" s="38">
        <v>2.0091999999999999</v>
      </c>
      <c r="O26" s="30"/>
    </row>
    <row r="27" spans="1:15" ht="17.100000000000001" customHeight="1">
      <c r="A27" s="39" t="s">
        <v>12</v>
      </c>
      <c r="B27" s="40">
        <v>23250</v>
      </c>
      <c r="C27" s="40">
        <v>23250</v>
      </c>
      <c r="D27" s="40">
        <v>23250</v>
      </c>
      <c r="E27" s="40">
        <v>23250</v>
      </c>
      <c r="F27" s="40">
        <v>23250</v>
      </c>
      <c r="G27" s="40">
        <v>23250</v>
      </c>
      <c r="H27" s="40">
        <v>23250</v>
      </c>
      <c r="I27" s="40">
        <v>23250</v>
      </c>
      <c r="J27" s="40">
        <v>23250</v>
      </c>
      <c r="K27" s="40">
        <v>24650</v>
      </c>
      <c r="L27" s="40">
        <v>24650</v>
      </c>
      <c r="M27" s="40">
        <v>24650</v>
      </c>
      <c r="N27" s="41">
        <v>24650</v>
      </c>
      <c r="O27" s="30"/>
    </row>
    <row r="28" spans="1:15" ht="17.100000000000001" customHeight="1">
      <c r="A28" s="36" t="s">
        <v>10</v>
      </c>
      <c r="B28" s="37">
        <v>0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6.0214999999999996</v>
      </c>
      <c r="L28" s="37">
        <v>6.0214999999999996</v>
      </c>
      <c r="M28" s="37">
        <v>6.0214999999999996</v>
      </c>
      <c r="N28" s="38">
        <v>6.0214999999999996</v>
      </c>
      <c r="O28" s="30"/>
    </row>
    <row r="29" spans="1:15" ht="17.100000000000001" customHeight="1">
      <c r="A29" s="39" t="s">
        <v>13</v>
      </c>
      <c r="B29" s="40">
        <v>40217.201999999997</v>
      </c>
      <c r="C29" s="40">
        <v>40217.201999999997</v>
      </c>
      <c r="D29" s="40">
        <v>40217.201999999997</v>
      </c>
      <c r="E29" s="40">
        <v>40217.201999999997</v>
      </c>
      <c r="F29" s="40">
        <v>40217.201999999997</v>
      </c>
      <c r="G29" s="40">
        <v>40217.201999999997</v>
      </c>
      <c r="H29" s="40">
        <v>40217.201999999997</v>
      </c>
      <c r="I29" s="40">
        <v>40217.201999999997</v>
      </c>
      <c r="J29" s="40">
        <v>40217.201999999997</v>
      </c>
      <c r="K29" s="40">
        <v>40217.201999999997</v>
      </c>
      <c r="L29" s="40">
        <v>40217.201999999997</v>
      </c>
      <c r="M29" s="40">
        <v>40217.201999999997</v>
      </c>
      <c r="N29" s="41">
        <v>40217.201999999997</v>
      </c>
      <c r="O29" s="30"/>
    </row>
    <row r="30" spans="1:15" ht="17.100000000000001" customHeight="1">
      <c r="A30" s="36" t="s">
        <v>10</v>
      </c>
      <c r="B30" s="37">
        <v>7.8899999999999998E-2</v>
      </c>
      <c r="C30" s="37">
        <v>7.8899999999999998E-2</v>
      </c>
      <c r="D30" s="37">
        <v>7.8899999999999998E-2</v>
      </c>
      <c r="E30" s="37">
        <v>7.8899999999999998E-2</v>
      </c>
      <c r="F30" s="37">
        <v>7.8899999999999998E-2</v>
      </c>
      <c r="G30" s="37">
        <v>7.8899999999999998E-2</v>
      </c>
      <c r="H30" s="37">
        <v>7.8899999999999998E-2</v>
      </c>
      <c r="I30" s="37">
        <v>7.8899999999999998E-2</v>
      </c>
      <c r="J30" s="37">
        <v>7.8899999999999998E-2</v>
      </c>
      <c r="K30" s="37">
        <v>0</v>
      </c>
      <c r="L30" s="37">
        <v>0</v>
      </c>
      <c r="M30" s="37">
        <v>0</v>
      </c>
      <c r="N30" s="38">
        <v>0</v>
      </c>
      <c r="O30" s="30"/>
    </row>
    <row r="31" spans="1:15" ht="17.100000000000001" customHeight="1">
      <c r="A31" s="39" t="s">
        <v>14</v>
      </c>
      <c r="B31" s="40">
        <v>6520.7479999999996</v>
      </c>
      <c r="C31" s="40">
        <v>6520.7479999999996</v>
      </c>
      <c r="D31" s="40">
        <v>6512.5330000000004</v>
      </c>
      <c r="E31" s="40">
        <v>6512.5330000000004</v>
      </c>
      <c r="F31" s="40">
        <v>6512.6130000000003</v>
      </c>
      <c r="G31" s="40">
        <v>6512.6130000000003</v>
      </c>
      <c r="H31" s="40">
        <v>6511.3130000000001</v>
      </c>
      <c r="I31" s="40">
        <v>6511.3130000000001</v>
      </c>
      <c r="J31" s="40">
        <v>6512.6130000000003</v>
      </c>
      <c r="K31" s="40">
        <v>6513.1229999999996</v>
      </c>
      <c r="L31" s="40">
        <v>6513.1149999999998</v>
      </c>
      <c r="M31" s="40">
        <v>6513.1149999999998</v>
      </c>
      <c r="N31" s="41">
        <v>6513.1149999999998</v>
      </c>
      <c r="O31" s="30"/>
    </row>
    <row r="32" spans="1:15" ht="17.100000000000001" customHeight="1">
      <c r="A32" s="36" t="s">
        <v>10</v>
      </c>
      <c r="B32" s="37">
        <v>0.2301</v>
      </c>
      <c r="C32" s="37">
        <v>0.2301</v>
      </c>
      <c r="D32" s="37">
        <v>2.35E-2</v>
      </c>
      <c r="E32" s="37">
        <v>-9.2899999999999996E-2</v>
      </c>
      <c r="F32" s="37">
        <v>-9.1600000000000001E-2</v>
      </c>
      <c r="G32" s="37">
        <v>-8.1699999999999995E-2</v>
      </c>
      <c r="H32" s="37">
        <v>-0.18129999999999999</v>
      </c>
      <c r="I32" s="37">
        <v>-0.18129999999999999</v>
      </c>
      <c r="J32" s="37">
        <v>-0.43609999999999999</v>
      </c>
      <c r="K32" s="37">
        <v>-0.43130000000000002</v>
      </c>
      <c r="L32" s="37">
        <v>-0.42330000000000001</v>
      </c>
      <c r="M32" s="37">
        <v>-0.39179999999999998</v>
      </c>
      <c r="N32" s="38">
        <v>-0.1171</v>
      </c>
      <c r="O32" s="30"/>
    </row>
    <row r="33" spans="1:15" ht="17.100000000000001" customHeight="1">
      <c r="A33" s="39" t="s">
        <v>15</v>
      </c>
      <c r="B33" s="40">
        <v>23893.502</v>
      </c>
      <c r="C33" s="40">
        <v>24130.553</v>
      </c>
      <c r="D33" s="40">
        <v>24591.891</v>
      </c>
      <c r="E33" s="40">
        <v>24769.45</v>
      </c>
      <c r="F33" s="40">
        <v>24823.495999999999</v>
      </c>
      <c r="G33" s="40">
        <v>25267.287</v>
      </c>
      <c r="H33" s="40">
        <v>25342.823</v>
      </c>
      <c r="I33" s="40">
        <v>25565.598999999998</v>
      </c>
      <c r="J33" s="40">
        <v>25800.710999999999</v>
      </c>
      <c r="K33" s="40">
        <v>26325.542000000001</v>
      </c>
      <c r="L33" s="40">
        <v>26951.992999999999</v>
      </c>
      <c r="M33" s="40">
        <v>27001.442999999999</v>
      </c>
      <c r="N33" s="41">
        <v>27214.278999999999</v>
      </c>
      <c r="O33" s="30"/>
    </row>
    <row r="34" spans="1:15" ht="17.100000000000001" customHeight="1">
      <c r="A34" s="36" t="s">
        <v>10</v>
      </c>
      <c r="B34" s="37">
        <v>20.016200000000001</v>
      </c>
      <c r="C34" s="37">
        <v>20.003</v>
      </c>
      <c r="D34" s="37">
        <v>21.506399999999999</v>
      </c>
      <c r="E34" s="37">
        <v>19.895700000000001</v>
      </c>
      <c r="F34" s="37">
        <v>18.654900000000001</v>
      </c>
      <c r="G34" s="37">
        <v>18.961500000000001</v>
      </c>
      <c r="H34" s="37">
        <v>16.793700000000001</v>
      </c>
      <c r="I34" s="37">
        <v>16.205300000000001</v>
      </c>
      <c r="J34" s="37">
        <v>15.0618</v>
      </c>
      <c r="K34" s="37">
        <v>14.388400000000001</v>
      </c>
      <c r="L34" s="37">
        <v>15.843999999999999</v>
      </c>
      <c r="M34" s="37">
        <v>13.645300000000001</v>
      </c>
      <c r="N34" s="38">
        <v>13.898199999999999</v>
      </c>
      <c r="O34" s="30"/>
    </row>
    <row r="35" spans="1:15" ht="17.100000000000001" customHeight="1">
      <c r="A35" s="39" t="s">
        <v>16</v>
      </c>
      <c r="B35" s="40">
        <v>694.41200000000003</v>
      </c>
      <c r="C35" s="40">
        <v>694.31399999999996</v>
      </c>
      <c r="D35" s="40">
        <v>634.31399999999996</v>
      </c>
      <c r="E35" s="40">
        <v>633.48</v>
      </c>
      <c r="F35" s="40">
        <v>633.40499999999997</v>
      </c>
      <c r="G35" s="40">
        <v>593.40499999999997</v>
      </c>
      <c r="H35" s="40">
        <v>592.64499999999998</v>
      </c>
      <c r="I35" s="40">
        <v>592.64499999999998</v>
      </c>
      <c r="J35" s="40">
        <v>593.50400000000002</v>
      </c>
      <c r="K35" s="40">
        <v>593.40499999999997</v>
      </c>
      <c r="L35" s="40">
        <v>593.41499999999996</v>
      </c>
      <c r="M35" s="40">
        <v>593.41499999999996</v>
      </c>
      <c r="N35" s="41">
        <v>593.11500000000001</v>
      </c>
      <c r="O35" s="30"/>
    </row>
    <row r="36" spans="1:15" ht="17.100000000000001" customHeight="1">
      <c r="A36" s="42" t="s">
        <v>10</v>
      </c>
      <c r="B36" s="43">
        <v>0.57469999999999999</v>
      </c>
      <c r="C36" s="43">
        <v>0.58379999999999999</v>
      </c>
      <c r="D36" s="43">
        <v>-8.0372000000000003</v>
      </c>
      <c r="E36" s="43">
        <v>-8.1759000000000004</v>
      </c>
      <c r="F36" s="43">
        <v>-8.1867000000000001</v>
      </c>
      <c r="G36" s="43">
        <v>-14.1091</v>
      </c>
      <c r="H36" s="43">
        <v>-14.1569</v>
      </c>
      <c r="I36" s="43">
        <v>-14.1572</v>
      </c>
      <c r="J36" s="43">
        <v>-14.046200000000001</v>
      </c>
      <c r="K36" s="43">
        <v>-14.1975</v>
      </c>
      <c r="L36" s="43">
        <v>-14.196</v>
      </c>
      <c r="M36" s="43">
        <v>-14.186</v>
      </c>
      <c r="N36" s="44">
        <v>-14.587400000000001</v>
      </c>
      <c r="O36" s="30"/>
    </row>
    <row r="37" spans="1:15" ht="17.100000000000001" customHeight="1">
      <c r="A37" s="45" t="s">
        <v>140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30"/>
    </row>
    <row r="38" spans="1:15" ht="18" customHeight="1">
      <c r="A38" s="47" t="s">
        <v>17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ht="18" customHeight="1">
      <c r="A39" s="48" t="s">
        <v>121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ht="18" customHeight="1">
      <c r="A40" s="47" t="s">
        <v>18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ht="18" customHeight="1">
      <c r="A41" s="47" t="s">
        <v>19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>
      <c r="A42" s="47"/>
    </row>
  </sheetData>
  <phoneticPr fontId="2" type="noConversion"/>
  <printOptions horizontalCentered="1"/>
  <pageMargins left="0.78740157480314965" right="0.78740157480314965" top="1.1811023622047245" bottom="0.78740157480314965" header="0" footer="0"/>
  <pageSetup paperSize="9" scale="85" firstPageNumber="3" orientation="portrait" useFirstPageNumber="1" r:id="rId1"/>
  <headerFooter differentOddEven="1" scaleWithDoc="0" alignWithMargins="0">
    <evenFooter>&amp;L&amp;P</even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K43"/>
  <sheetViews>
    <sheetView view="pageBreakPreview" zoomScale="85" zoomScaleNormal="100" zoomScaleSheetLayoutView="85" workbookViewId="0"/>
  </sheetViews>
  <sheetFormatPr defaultColWidth="9.75" defaultRowHeight="13.5"/>
  <cols>
    <col min="1" max="1" width="12" style="275" customWidth="1"/>
    <col min="2" max="4" width="13.25" style="275" customWidth="1"/>
    <col min="5" max="6" width="12.125" style="275" customWidth="1"/>
    <col min="7" max="7" width="13.25" style="275" customWidth="1"/>
    <col min="8" max="10" width="9.75" style="275" customWidth="1"/>
    <col min="11" max="11" width="10.5" style="275" bestFit="1" customWidth="1"/>
    <col min="12" max="16384" width="9.75" style="275"/>
  </cols>
  <sheetData>
    <row r="1" spans="1:7" s="266" customFormat="1" ht="20.25">
      <c r="A1" s="263" t="s">
        <v>926</v>
      </c>
      <c r="B1" s="264"/>
      <c r="C1" s="264"/>
      <c r="D1" s="264"/>
      <c r="E1" s="264"/>
      <c r="F1" s="264"/>
      <c r="G1" s="264"/>
    </row>
    <row r="2" spans="1:7" s="269" customFormat="1" ht="17.25">
      <c r="A2" s="267" t="s">
        <v>927</v>
      </c>
      <c r="B2" s="267"/>
      <c r="C2" s="267"/>
      <c r="D2" s="267"/>
      <c r="E2" s="267"/>
      <c r="F2" s="267"/>
      <c r="G2" s="267"/>
    </row>
    <row r="3" spans="1:7" s="1526" customFormat="1" ht="16.5" customHeight="1">
      <c r="A3" s="326"/>
      <c r="B3" s="1289"/>
      <c r="C3" s="1289"/>
      <c r="D3" s="1289"/>
      <c r="E3" s="1289"/>
      <c r="F3" s="1289"/>
      <c r="G3" s="1400" t="s">
        <v>928</v>
      </c>
    </row>
    <row r="4" spans="1:7" s="1527" customFormat="1" ht="8.1" customHeight="1">
      <c r="A4" s="2917" t="s">
        <v>56</v>
      </c>
      <c r="B4" s="3040" t="s">
        <v>929</v>
      </c>
      <c r="C4" s="3043" t="s">
        <v>930</v>
      </c>
      <c r="D4" s="3045" t="s">
        <v>931</v>
      </c>
      <c r="E4" s="3047" t="s">
        <v>932</v>
      </c>
      <c r="F4" s="2972" t="s">
        <v>933</v>
      </c>
      <c r="G4" s="3036" t="s">
        <v>934</v>
      </c>
    </row>
    <row r="5" spans="1:7" s="1527" customFormat="1" ht="8.1" customHeight="1">
      <c r="A5" s="2918"/>
      <c r="B5" s="3041"/>
      <c r="C5" s="3044"/>
      <c r="D5" s="3046"/>
      <c r="E5" s="3048"/>
      <c r="F5" s="3039"/>
      <c r="G5" s="3037"/>
    </row>
    <row r="6" spans="1:7" s="1527" customFormat="1" ht="8.1" customHeight="1">
      <c r="A6" s="2918"/>
      <c r="B6" s="3042"/>
      <c r="C6" s="3031"/>
      <c r="D6" s="3032"/>
      <c r="E6" s="3048"/>
      <c r="F6" s="3039"/>
      <c r="G6" s="3037"/>
    </row>
    <row r="7" spans="1:7" s="1527" customFormat="1" ht="8.1" customHeight="1">
      <c r="A7" s="2918"/>
      <c r="B7" s="2911" t="s">
        <v>935</v>
      </c>
      <c r="C7" s="2900" t="s">
        <v>936</v>
      </c>
      <c r="D7" s="2900" t="s">
        <v>160</v>
      </c>
      <c r="E7" s="3048"/>
      <c r="F7" s="3039"/>
      <c r="G7" s="3037"/>
    </row>
    <row r="8" spans="1:7" s="1527" customFormat="1" ht="8.1" customHeight="1">
      <c r="A8" s="2918"/>
      <c r="B8" s="3038"/>
      <c r="C8" s="3039"/>
      <c r="D8" s="3039"/>
      <c r="E8" s="3048"/>
      <c r="F8" s="3039"/>
      <c r="G8" s="3037"/>
    </row>
    <row r="9" spans="1:7" s="1527" customFormat="1" ht="8.1" customHeight="1">
      <c r="A9" s="2919"/>
      <c r="B9" s="2912"/>
      <c r="C9" s="2901"/>
      <c r="D9" s="2901"/>
      <c r="E9" s="3049"/>
      <c r="F9" s="2901"/>
      <c r="G9" s="2908"/>
    </row>
    <row r="10" spans="1:7" s="1481" customFormat="1" ht="23.45" customHeight="1">
      <c r="A10" s="1528">
        <v>2012</v>
      </c>
      <c r="B10" s="1529">
        <v>1796721</v>
      </c>
      <c r="C10" s="1485">
        <v>79988533.011000007</v>
      </c>
      <c r="D10" s="1485">
        <v>81785254.011000007</v>
      </c>
      <c r="E10" s="1485">
        <v>3216303.898</v>
      </c>
      <c r="F10" s="1485">
        <v>140699.568</v>
      </c>
      <c r="G10" s="1487">
        <v>15320733.956</v>
      </c>
    </row>
    <row r="11" spans="1:7" s="1481" customFormat="1" ht="23.45" customHeight="1">
      <c r="A11" s="1530">
        <v>2013</v>
      </c>
      <c r="B11" s="1529">
        <v>1728664</v>
      </c>
      <c r="C11" s="1485">
        <v>78759805</v>
      </c>
      <c r="D11" s="1485">
        <v>80488469</v>
      </c>
      <c r="E11" s="1485">
        <v>3471672.4040000001</v>
      </c>
      <c r="F11" s="1485">
        <v>127889.53200000001</v>
      </c>
      <c r="G11" s="1487">
        <v>17004866</v>
      </c>
    </row>
    <row r="12" spans="1:7" s="1481" customFormat="1" ht="23.45" customHeight="1">
      <c r="A12" s="1530">
        <v>2014</v>
      </c>
      <c r="B12" s="1529">
        <v>2043992</v>
      </c>
      <c r="C12" s="1485">
        <v>77688128</v>
      </c>
      <c r="D12" s="1485">
        <v>79732120</v>
      </c>
      <c r="E12" s="1485">
        <v>1571593.2390000001</v>
      </c>
      <c r="F12" s="1485">
        <v>110587.54300000001</v>
      </c>
      <c r="G12" s="1487">
        <v>12497253.119999999</v>
      </c>
    </row>
    <row r="13" spans="1:7" s="1481" customFormat="1" ht="23.45" customHeight="1">
      <c r="A13" s="1530">
        <v>2015</v>
      </c>
      <c r="B13" s="1529">
        <v>2125486</v>
      </c>
      <c r="C13" s="1485">
        <v>79432655.956</v>
      </c>
      <c r="D13" s="1485">
        <v>81558141.956</v>
      </c>
      <c r="E13" s="1485">
        <v>1850639.754</v>
      </c>
      <c r="F13" s="1485">
        <v>111411.10799999999</v>
      </c>
      <c r="G13" s="1487">
        <v>8763722.8350000009</v>
      </c>
    </row>
    <row r="14" spans="1:7" s="1481" customFormat="1" ht="23.45" customHeight="1">
      <c r="A14" s="1530">
        <v>2016</v>
      </c>
      <c r="B14" s="1529">
        <v>2528364</v>
      </c>
      <c r="C14" s="1485">
        <v>78044995.590000004</v>
      </c>
      <c r="D14" s="1485">
        <v>80573359.590000004</v>
      </c>
      <c r="E14" s="1485">
        <v>2783520.784</v>
      </c>
      <c r="F14" s="1485">
        <v>155202.77799999999</v>
      </c>
      <c r="G14" s="1487">
        <v>8283596.21</v>
      </c>
    </row>
    <row r="15" spans="1:7" s="1481" customFormat="1" ht="23.45" customHeight="1">
      <c r="A15" s="1530">
        <v>2017</v>
      </c>
      <c r="B15" s="1531">
        <v>1078762</v>
      </c>
      <c r="C15" s="1485">
        <v>89217392.670000002</v>
      </c>
      <c r="D15" s="1485">
        <v>90296154.670000002</v>
      </c>
      <c r="E15" s="1485">
        <v>927885.49100000004</v>
      </c>
      <c r="F15" s="1485">
        <v>173560.728</v>
      </c>
      <c r="G15" s="1487">
        <v>7743153.2510000002</v>
      </c>
    </row>
    <row r="16" spans="1:7" s="1481" customFormat="1" ht="23.45" customHeight="1">
      <c r="A16" s="1530">
        <v>2018</v>
      </c>
      <c r="B16" s="1531">
        <v>991627</v>
      </c>
      <c r="C16" s="1485">
        <v>89549253</v>
      </c>
      <c r="D16" s="1485">
        <v>90540880</v>
      </c>
      <c r="E16" s="1485">
        <v>1013228.579</v>
      </c>
      <c r="F16" s="1485">
        <v>215127.606</v>
      </c>
      <c r="G16" s="1487">
        <v>9051319.8059999999</v>
      </c>
    </row>
    <row r="17" spans="1:11" s="1533" customFormat="1" ht="23.45" customHeight="1">
      <c r="A17" s="1530">
        <v>2019</v>
      </c>
      <c r="B17" s="1529">
        <v>1164840</v>
      </c>
      <c r="C17" s="1485">
        <v>83321351</v>
      </c>
      <c r="D17" s="1485">
        <v>84486191</v>
      </c>
      <c r="E17" s="1485">
        <v>361925.212</v>
      </c>
      <c r="F17" s="1485">
        <v>322568.05699999997</v>
      </c>
      <c r="G17" s="1532">
        <v>8016782.6809999999</v>
      </c>
    </row>
    <row r="18" spans="1:11" s="1533" customFormat="1" ht="23.45" customHeight="1">
      <c r="A18" s="1530">
        <v>2020</v>
      </c>
      <c r="B18" s="1529">
        <v>971160.8</v>
      </c>
      <c r="C18" s="1485">
        <v>69093951.809</v>
      </c>
      <c r="D18" s="1485">
        <v>70065112.608999997</v>
      </c>
      <c r="E18" s="1485">
        <v>283174.68199999997</v>
      </c>
      <c r="F18" s="1485">
        <v>168776.65599999999</v>
      </c>
      <c r="G18" s="1532">
        <v>8993381.7740000002</v>
      </c>
    </row>
    <row r="19" spans="1:11" s="1533" customFormat="1" ht="23.45" customHeight="1">
      <c r="A19" s="1530">
        <v>2021</v>
      </c>
      <c r="B19" s="1529">
        <v>899642.14</v>
      </c>
      <c r="C19" s="1534">
        <v>66877893.722000003</v>
      </c>
      <c r="D19" s="1534">
        <v>67777535.862000003</v>
      </c>
      <c r="E19" s="1534">
        <v>290827.79700000002</v>
      </c>
      <c r="F19" s="1534">
        <v>206881.58199999999</v>
      </c>
      <c r="G19" s="1535">
        <v>11195840.176999999</v>
      </c>
    </row>
    <row r="20" spans="1:11" s="1522" customFormat="1" ht="23.45" customHeight="1">
      <c r="A20" s="1536">
        <v>2022</v>
      </c>
      <c r="B20" s="1537">
        <v>884961.83</v>
      </c>
      <c r="C20" s="1538">
        <v>65202077.454999998</v>
      </c>
      <c r="D20" s="1538">
        <v>66087039.284999996</v>
      </c>
      <c r="E20" s="1538">
        <v>113554.037</v>
      </c>
      <c r="F20" s="1538">
        <v>261046.367</v>
      </c>
      <c r="G20" s="1539">
        <v>10706699.386</v>
      </c>
    </row>
    <row r="21" spans="1:11" s="1522" customFormat="1" ht="23.45" customHeight="1">
      <c r="A21" s="1492" t="s">
        <v>777</v>
      </c>
      <c r="B21" s="1540">
        <v>109.96899999999999</v>
      </c>
      <c r="C21" s="1541">
        <v>16258405.839</v>
      </c>
      <c r="D21" s="1541">
        <v>16258515.808</v>
      </c>
      <c r="E21" s="1541">
        <v>84688.930999999997</v>
      </c>
      <c r="F21" s="1541">
        <v>69603.274999999994</v>
      </c>
      <c r="G21" s="1542">
        <v>2760883.7110000001</v>
      </c>
    </row>
    <row r="22" spans="1:11" s="1522" customFormat="1" ht="23.45" customHeight="1">
      <c r="A22" s="1498">
        <v>2022.03</v>
      </c>
      <c r="B22" s="1543">
        <v>109.96899999999999</v>
      </c>
      <c r="C22" s="1490">
        <v>4530156.8839999996</v>
      </c>
      <c r="D22" s="1490">
        <v>4530266.8530000001</v>
      </c>
      <c r="E22" s="1490">
        <v>6835.0069999999996</v>
      </c>
      <c r="F22" s="1490">
        <v>22856.385999999999</v>
      </c>
      <c r="G22" s="1532">
        <v>989266.15899999999</v>
      </c>
      <c r="J22" s="1544"/>
      <c r="K22" s="1544"/>
    </row>
    <row r="23" spans="1:11" s="1522" customFormat="1" ht="23.45" customHeight="1">
      <c r="A23" s="1498">
        <v>2022.04</v>
      </c>
      <c r="B23" s="1543">
        <v>122225.262</v>
      </c>
      <c r="C23" s="1490">
        <v>4364483.1849999996</v>
      </c>
      <c r="D23" s="1490">
        <v>4486708.4469999997</v>
      </c>
      <c r="E23" s="1490">
        <v>5858.3779999999997</v>
      </c>
      <c r="F23" s="1490">
        <v>19294.187000000002</v>
      </c>
      <c r="G23" s="1532">
        <v>756573.74399999995</v>
      </c>
      <c r="J23" s="1544"/>
    </row>
    <row r="24" spans="1:11" s="1522" customFormat="1" ht="23.45" customHeight="1">
      <c r="A24" s="1498">
        <v>2022.05</v>
      </c>
      <c r="B24" s="1499">
        <v>83124.354999999996</v>
      </c>
      <c r="C24" s="1490">
        <v>4711464.6359999999</v>
      </c>
      <c r="D24" s="1490">
        <v>4794588.9910000004</v>
      </c>
      <c r="E24" s="1490">
        <v>3172</v>
      </c>
      <c r="F24" s="1490">
        <v>18610.641</v>
      </c>
      <c r="G24" s="1532">
        <v>794519.04799999995</v>
      </c>
    </row>
    <row r="25" spans="1:11" s="1545" customFormat="1" ht="23.45" customHeight="1">
      <c r="A25" s="1498">
        <v>2022.06</v>
      </c>
      <c r="B25" s="1543">
        <v>79253.817999999999</v>
      </c>
      <c r="C25" s="1490">
        <v>5450693.7819999997</v>
      </c>
      <c r="D25" s="1490">
        <v>5529947.5999999996</v>
      </c>
      <c r="E25" s="1490">
        <v>3227.576</v>
      </c>
      <c r="F25" s="1490">
        <v>22320.993999999999</v>
      </c>
      <c r="G25" s="1532">
        <v>868749.12399999995</v>
      </c>
    </row>
    <row r="26" spans="1:11" s="1522" customFormat="1" ht="23.45" customHeight="1">
      <c r="A26" s="1498">
        <v>2022.07</v>
      </c>
      <c r="B26" s="1499">
        <v>136337.86199999999</v>
      </c>
      <c r="C26" s="1490">
        <v>6860856.5659999996</v>
      </c>
      <c r="D26" s="1490">
        <v>6997194.4280000003</v>
      </c>
      <c r="E26" s="1490">
        <v>3551.4389999999999</v>
      </c>
      <c r="F26" s="1490">
        <v>19681.495999999999</v>
      </c>
      <c r="G26" s="1532">
        <v>1006706.765</v>
      </c>
    </row>
    <row r="27" spans="1:11" s="1522" customFormat="1" ht="23.45" customHeight="1">
      <c r="A27" s="313">
        <v>2022.08</v>
      </c>
      <c r="B27" s="1499">
        <v>132510.94099999999</v>
      </c>
      <c r="C27" s="1490">
        <v>6496235.9529999997</v>
      </c>
      <c r="D27" s="1490">
        <v>6628746.8940000003</v>
      </c>
      <c r="E27" s="1490">
        <v>3578.2109999999998</v>
      </c>
      <c r="F27" s="1490">
        <v>22572.74</v>
      </c>
      <c r="G27" s="1532">
        <v>843977.35800000001</v>
      </c>
    </row>
    <row r="28" spans="1:11" s="1522" customFormat="1" ht="23.45" customHeight="1">
      <c r="A28" s="313">
        <v>2022.09</v>
      </c>
      <c r="B28" s="1499">
        <v>62063.605000000003</v>
      </c>
      <c r="C28" s="1490">
        <v>5365314.9620000003</v>
      </c>
      <c r="D28" s="1490">
        <v>5427378.5669999998</v>
      </c>
      <c r="E28" s="1490">
        <v>1406.88</v>
      </c>
      <c r="F28" s="1490">
        <v>19917.231</v>
      </c>
      <c r="G28" s="1532">
        <v>793102.73699999996</v>
      </c>
    </row>
    <row r="29" spans="1:11" s="1522" customFormat="1" ht="23.45" customHeight="1">
      <c r="A29" s="313">
        <v>2022.1</v>
      </c>
      <c r="B29" s="1499">
        <v>84672.601999999999</v>
      </c>
      <c r="C29" s="1490">
        <v>4703763.8109999998</v>
      </c>
      <c r="D29" s="1490">
        <v>4788436.4129999997</v>
      </c>
      <c r="E29" s="1490">
        <v>2916.51</v>
      </c>
      <c r="F29" s="1490">
        <v>22127.952000000001</v>
      </c>
      <c r="G29" s="1532">
        <v>850260.94</v>
      </c>
    </row>
    <row r="30" spans="1:11" s="1522" customFormat="1" ht="23.45" customHeight="1">
      <c r="A30" s="313">
        <v>2022.11</v>
      </c>
      <c r="B30" s="1499">
        <v>62596.22</v>
      </c>
      <c r="C30" s="1490">
        <v>4809523.909</v>
      </c>
      <c r="D30" s="1490">
        <v>4872120.1289999997</v>
      </c>
      <c r="E30" s="1490">
        <v>2149.9540000000002</v>
      </c>
      <c r="F30" s="1490">
        <v>22302.486000000001</v>
      </c>
      <c r="G30" s="1532">
        <v>861175.68700000003</v>
      </c>
    </row>
    <row r="31" spans="1:11" s="1522" customFormat="1" ht="23.45" customHeight="1">
      <c r="A31" s="313">
        <v>2022.12</v>
      </c>
      <c r="B31" s="1499">
        <v>122067.196</v>
      </c>
      <c r="C31" s="1490">
        <v>6181334.8119999999</v>
      </c>
      <c r="D31" s="1490">
        <v>6303402.0080000004</v>
      </c>
      <c r="E31" s="1490">
        <v>3004.1579999999999</v>
      </c>
      <c r="F31" s="1490">
        <v>24615.365000000002</v>
      </c>
      <c r="G31" s="1532">
        <v>1170750.2709999999</v>
      </c>
    </row>
    <row r="32" spans="1:11" s="1522" customFormat="1" ht="23.45" customHeight="1">
      <c r="A32" s="1546" t="s">
        <v>778</v>
      </c>
      <c r="B32" s="1547">
        <v>333689.38699999999</v>
      </c>
      <c r="C32" s="1548">
        <v>15354332.811000001</v>
      </c>
      <c r="D32" s="1548">
        <v>15688022.198000001</v>
      </c>
      <c r="E32" s="1548">
        <v>6344.7780000000002</v>
      </c>
      <c r="F32" s="1548">
        <v>72879.028999999995</v>
      </c>
      <c r="G32" s="1549">
        <v>2599668.9440000001</v>
      </c>
    </row>
    <row r="33" spans="1:7" s="1522" customFormat="1" ht="23.45" customHeight="1">
      <c r="A33" s="1546">
        <v>2023.01</v>
      </c>
      <c r="B33" s="1505">
        <v>120484.29300000001</v>
      </c>
      <c r="C33" s="1548">
        <v>5884307.3020000001</v>
      </c>
      <c r="D33" s="1548">
        <v>6004791.5949999997</v>
      </c>
      <c r="E33" s="1548">
        <v>2568.7399999999998</v>
      </c>
      <c r="F33" s="1548">
        <v>24448.953000000001</v>
      </c>
      <c r="G33" s="1549">
        <v>994828.375</v>
      </c>
    </row>
    <row r="34" spans="1:7" s="1522" customFormat="1" ht="23.45" customHeight="1">
      <c r="A34" s="1550">
        <v>2023.02</v>
      </c>
      <c r="B34" s="1551">
        <v>120838.899</v>
      </c>
      <c r="C34" s="1552">
        <v>5356813.0379999997</v>
      </c>
      <c r="D34" s="1552">
        <v>5477651.9369999999</v>
      </c>
      <c r="E34" s="1552">
        <v>2001.425</v>
      </c>
      <c r="F34" s="1552">
        <v>23595.607</v>
      </c>
      <c r="G34" s="1553">
        <v>808138.51</v>
      </c>
    </row>
    <row r="35" spans="1:7" s="1545" customFormat="1" ht="23.45" customHeight="1">
      <c r="A35" s="1554">
        <v>2023.03</v>
      </c>
      <c r="B35" s="1555">
        <v>92366.195000000007</v>
      </c>
      <c r="C35" s="1556">
        <v>4113212.4709999999</v>
      </c>
      <c r="D35" s="1556">
        <v>4205578.6660000002</v>
      </c>
      <c r="E35" s="1556">
        <v>1774.6130000000001</v>
      </c>
      <c r="F35" s="1556">
        <v>24834.469000000001</v>
      </c>
      <c r="G35" s="1557">
        <v>796702.06</v>
      </c>
    </row>
    <row r="36" spans="1:7" s="314" customFormat="1" ht="3" customHeight="1">
      <c r="A36" s="655"/>
      <c r="B36" s="655"/>
      <c r="C36" s="655"/>
      <c r="D36" s="655"/>
      <c r="E36" s="655"/>
      <c r="F36" s="655"/>
      <c r="G36" s="1289"/>
    </row>
    <row r="37" spans="1:7" ht="12" customHeight="1">
      <c r="A37" s="324" t="s">
        <v>937</v>
      </c>
      <c r="B37" s="655"/>
      <c r="C37" s="655"/>
      <c r="D37" s="655"/>
      <c r="E37" s="655"/>
      <c r="F37" s="655"/>
      <c r="G37" s="264"/>
    </row>
    <row r="38" spans="1:7" ht="12" customHeight="1">
      <c r="A38" s="324" t="s">
        <v>938</v>
      </c>
      <c r="B38" s="655"/>
      <c r="C38" s="655"/>
      <c r="D38" s="655"/>
      <c r="E38" s="655"/>
      <c r="F38" s="655"/>
      <c r="G38" s="264"/>
    </row>
    <row r="39" spans="1:7" ht="12" customHeight="1">
      <c r="A39" s="655" t="s">
        <v>939</v>
      </c>
      <c r="B39" s="655"/>
      <c r="C39" s="655"/>
      <c r="D39" s="655"/>
      <c r="E39" s="655"/>
      <c r="F39" s="655"/>
      <c r="G39" s="264"/>
    </row>
    <row r="40" spans="1:7" s="1525" customFormat="1" ht="12" customHeight="1">
      <c r="A40" s="1558"/>
      <c r="B40" s="989"/>
      <c r="C40" s="989"/>
      <c r="D40" s="989"/>
      <c r="E40" s="992"/>
      <c r="F40" s="989"/>
      <c r="G40" s="1559"/>
    </row>
    <row r="41" spans="1:7" s="1525" customFormat="1" ht="12" customHeight="1">
      <c r="A41" s="995"/>
      <c r="B41" s="275"/>
      <c r="C41" s="275"/>
      <c r="D41" s="275"/>
      <c r="E41" s="995"/>
      <c r="F41" s="275"/>
    </row>
    <row r="42" spans="1:7" s="1525" customFormat="1" ht="12" customHeight="1">
      <c r="A42" s="995"/>
      <c r="B42" s="275"/>
      <c r="C42" s="275"/>
      <c r="D42" s="275"/>
      <c r="E42" s="995"/>
      <c r="F42" s="275"/>
    </row>
    <row r="43" spans="1:7" s="1525" customFormat="1" ht="12" customHeight="1">
      <c r="A43" s="995"/>
      <c r="B43" s="275"/>
      <c r="C43" s="275"/>
      <c r="D43" s="275"/>
      <c r="E43" s="995"/>
      <c r="F43" s="275"/>
    </row>
  </sheetData>
  <mergeCells count="10">
    <mergeCell ref="G4:G9"/>
    <mergeCell ref="B7:B9"/>
    <mergeCell ref="C7:C9"/>
    <mergeCell ref="D7:D9"/>
    <mergeCell ref="A4:A9"/>
    <mergeCell ref="B4:B6"/>
    <mergeCell ref="C4:C6"/>
    <mergeCell ref="D4:D6"/>
    <mergeCell ref="E4:E9"/>
    <mergeCell ref="F4:F9"/>
  </mergeCells>
  <phoneticPr fontId="2" type="noConversion"/>
  <printOptions horizontalCentered="1"/>
  <pageMargins left="0.78740157480314965" right="0.78740157480314965" top="1.1811023622047245" bottom="0.78740157480314965" header="1.1811023622047245" footer="0"/>
  <pageSetup paperSize="9" scale="85" firstPageNumber="36" orientation="portrait" useFirstPageNumber="1" r:id="rId1"/>
  <headerFooter differentOddEven="1" scaleWithDoc="0" alignWithMargins="0">
    <firstFooter>&amp;R&amp;P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F16"/>
  <sheetViews>
    <sheetView view="pageBreakPreview" zoomScale="70" zoomScaleNormal="100" zoomScaleSheetLayoutView="70" workbookViewId="0"/>
  </sheetViews>
  <sheetFormatPr defaultColWidth="10" defaultRowHeight="16.5"/>
  <cols>
    <col min="1" max="2" width="10" style="1056"/>
    <col min="3" max="3" width="6" style="1056" customWidth="1"/>
    <col min="4" max="4" width="7.125" style="1056" customWidth="1"/>
    <col min="5" max="5" width="19" style="1056" customWidth="1"/>
    <col min="6" max="6" width="33.75" style="1056" customWidth="1"/>
    <col min="7" max="16384" width="10" style="1056"/>
  </cols>
  <sheetData>
    <row r="1" spans="3:6" ht="206.25" customHeight="1"/>
    <row r="2" spans="3:6" ht="7.5" customHeight="1">
      <c r="C2" s="257" t="s">
        <v>0</v>
      </c>
      <c r="D2" s="257" t="s">
        <v>0</v>
      </c>
      <c r="E2" s="258" t="s">
        <v>0</v>
      </c>
      <c r="F2" s="259" t="s">
        <v>0</v>
      </c>
    </row>
    <row r="3" spans="3:6" ht="8.25" customHeight="1"/>
    <row r="4" spans="3:6" ht="39">
      <c r="D4" s="260" t="s">
        <v>940</v>
      </c>
    </row>
    <row r="6" spans="3:6" ht="30" customHeight="1">
      <c r="E6" s="261" t="s">
        <v>941</v>
      </c>
    </row>
    <row r="7" spans="3:6" ht="9.9499999999999993" customHeight="1">
      <c r="E7" s="261"/>
    </row>
    <row r="8" spans="3:6" ht="30" customHeight="1">
      <c r="E8" s="261" t="s">
        <v>942</v>
      </c>
    </row>
    <row r="9" spans="3:6" ht="9.9499999999999993" customHeight="1">
      <c r="E9" s="262"/>
    </row>
    <row r="10" spans="3:6" ht="30" customHeight="1">
      <c r="E10" s="261" t="s">
        <v>943</v>
      </c>
    </row>
    <row r="11" spans="3:6" ht="9.9499999999999993" customHeight="1">
      <c r="E11" s="262"/>
    </row>
    <row r="12" spans="3:6" ht="30" customHeight="1">
      <c r="E12" s="261" t="s">
        <v>944</v>
      </c>
    </row>
    <row r="13" spans="3:6" ht="9.9499999999999993" customHeight="1">
      <c r="E13" s="262"/>
    </row>
    <row r="14" spans="3:6" ht="30" customHeight="1">
      <c r="E14" s="261" t="s">
        <v>945</v>
      </c>
    </row>
    <row r="15" spans="3:6" ht="9.9499999999999993" customHeight="1"/>
    <row r="16" spans="3:6" ht="30" customHeight="1"/>
  </sheetData>
  <phoneticPr fontId="2" type="noConversion"/>
  <printOptions horizontalCentered="1"/>
  <pageMargins left="0.78740157480314965" right="0.78740157480314965" top="1.1811023622047245" bottom="0.78740157480314965" header="0" footer="0"/>
  <pageSetup paperSize="9" scale="79" firstPageNumber="38" orientation="portrait" r:id="rId1"/>
  <headerFooter differentOddEven="1" scaleWithDoc="0"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50"/>
  <sheetViews>
    <sheetView view="pageBreakPreview" zoomScaleNormal="100" zoomScaleSheetLayoutView="100" workbookViewId="0">
      <pane xSplit="4" ySplit="5" topLeftCell="E6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1" width="3.75" style="12" customWidth="1"/>
    <col min="2" max="2" width="5.375" style="12" customWidth="1"/>
    <col min="3" max="3" width="6.75" style="12" customWidth="1"/>
    <col min="4" max="4" width="6.375" style="12" customWidth="1"/>
    <col min="5" max="8" width="9.875" style="12" customWidth="1"/>
    <col min="9" max="12" width="8.125" style="12" customWidth="1"/>
    <col min="13" max="16384" width="10" style="12"/>
  </cols>
  <sheetData>
    <row r="1" spans="1:25" s="264" customFormat="1" ht="20.25" customHeight="1">
      <c r="A1" s="1560" t="s">
        <v>946</v>
      </c>
      <c r="B1" s="1561"/>
      <c r="C1" s="1057"/>
      <c r="D1" s="1057"/>
      <c r="E1" s="1057"/>
      <c r="F1" s="265"/>
    </row>
    <row r="2" spans="1:25" ht="17.25" customHeight="1">
      <c r="A2" s="267" t="s">
        <v>947</v>
      </c>
      <c r="B2" s="265"/>
      <c r="C2" s="265"/>
      <c r="D2" s="265"/>
      <c r="E2" s="265"/>
      <c r="F2" s="265"/>
    </row>
    <row r="3" spans="1:25" ht="15" customHeight="1">
      <c r="A3" s="1562"/>
      <c r="B3" s="1562"/>
      <c r="C3" s="265"/>
      <c r="D3" s="265"/>
      <c r="E3" s="1563"/>
      <c r="F3" s="1563"/>
    </row>
    <row r="4" spans="1:25" ht="26.1" customHeight="1">
      <c r="A4" s="3052"/>
      <c r="B4" s="3053"/>
      <c r="C4" s="3054"/>
      <c r="D4" s="3058" t="s">
        <v>948</v>
      </c>
      <c r="E4" s="3059" t="s">
        <v>86</v>
      </c>
      <c r="F4" s="3060"/>
      <c r="G4" s="3061" t="s">
        <v>132</v>
      </c>
      <c r="H4" s="3062"/>
      <c r="I4" s="3063" t="s">
        <v>949</v>
      </c>
      <c r="J4" s="3051"/>
      <c r="K4" s="3050" t="s">
        <v>950</v>
      </c>
      <c r="L4" s="3051"/>
      <c r="N4" s="1564"/>
      <c r="O4" s="1564"/>
      <c r="P4" s="1564"/>
      <c r="Q4" s="1564"/>
      <c r="R4" s="1564"/>
      <c r="S4" s="1564"/>
      <c r="T4" s="1564"/>
      <c r="U4" s="1564"/>
      <c r="V4" s="1564"/>
      <c r="W4" s="1564"/>
      <c r="X4" s="1564"/>
      <c r="Y4" s="1564"/>
    </row>
    <row r="5" spans="1:25" ht="26.1" customHeight="1">
      <c r="A5" s="3055"/>
      <c r="B5" s="3056"/>
      <c r="C5" s="3057"/>
      <c r="D5" s="2908"/>
      <c r="E5" s="1565" t="s">
        <v>951</v>
      </c>
      <c r="F5" s="1566" t="s">
        <v>952</v>
      </c>
      <c r="G5" s="1567" t="s">
        <v>951</v>
      </c>
      <c r="H5" s="1568" t="s">
        <v>952</v>
      </c>
      <c r="I5" s="1567" t="s">
        <v>951</v>
      </c>
      <c r="J5" s="1569" t="s">
        <v>952</v>
      </c>
      <c r="K5" s="1567" t="s">
        <v>951</v>
      </c>
      <c r="L5" s="1569" t="s">
        <v>952</v>
      </c>
      <c r="N5" s="1564"/>
      <c r="O5" s="1564"/>
      <c r="P5" s="1564"/>
      <c r="Q5" s="1564"/>
      <c r="R5" s="1564"/>
      <c r="S5" s="1564"/>
      <c r="T5" s="1564"/>
      <c r="U5" s="1564"/>
      <c r="V5" s="1564"/>
      <c r="W5" s="1564"/>
      <c r="X5" s="1564"/>
      <c r="Y5" s="1564"/>
    </row>
    <row r="6" spans="1:25" ht="29.1" customHeight="1">
      <c r="A6" s="3064" t="s">
        <v>953</v>
      </c>
      <c r="B6" s="3066" t="s">
        <v>954</v>
      </c>
      <c r="C6" s="491" t="s">
        <v>955</v>
      </c>
      <c r="D6" s="1197" t="s">
        <v>956</v>
      </c>
      <c r="E6" s="1570">
        <v>26813175.517999999</v>
      </c>
      <c r="F6" s="1571">
        <v>88619270.097000003</v>
      </c>
      <c r="G6" s="1572">
        <v>26746622.916999999</v>
      </c>
      <c r="H6" s="1573">
        <v>86989178.716000006</v>
      </c>
      <c r="I6" s="1574">
        <v>-0.2482</v>
      </c>
      <c r="J6" s="1575">
        <v>-1.8393999999999999</v>
      </c>
      <c r="K6" s="1576">
        <v>57.784799999999997</v>
      </c>
      <c r="L6" s="1577">
        <v>60.183900000000001</v>
      </c>
      <c r="N6" s="1578"/>
      <c r="O6" s="1564"/>
      <c r="P6" s="1564"/>
      <c r="Q6" s="1564"/>
      <c r="R6" s="1564"/>
      <c r="S6" s="1564"/>
      <c r="T6" s="1564"/>
      <c r="U6" s="1564"/>
      <c r="V6" s="1564"/>
      <c r="W6" s="1564"/>
      <c r="X6" s="1564"/>
      <c r="Y6" s="1564"/>
    </row>
    <row r="7" spans="1:25" ht="29.1" customHeight="1">
      <c r="A7" s="3041"/>
      <c r="B7" s="3039"/>
      <c r="C7" s="1579" t="s">
        <v>957</v>
      </c>
      <c r="D7" s="1580" t="s">
        <v>958</v>
      </c>
      <c r="E7" s="1581">
        <v>19443404.987</v>
      </c>
      <c r="F7" s="1582">
        <v>54061831.634000003</v>
      </c>
      <c r="G7" s="1583">
        <v>17290393.897999998</v>
      </c>
      <c r="H7" s="1584">
        <v>51939053.093999997</v>
      </c>
      <c r="I7" s="1576">
        <v>-11.0732</v>
      </c>
      <c r="J7" s="1585">
        <v>-3.9266000000000001</v>
      </c>
      <c r="K7" s="1576">
        <v>37.3551</v>
      </c>
      <c r="L7" s="1577">
        <v>35.9343</v>
      </c>
      <c r="N7" s="1564"/>
      <c r="O7" s="1564"/>
      <c r="P7" s="1564"/>
      <c r="Q7" s="1564"/>
      <c r="R7" s="1564"/>
      <c r="S7" s="1564"/>
      <c r="T7" s="1564"/>
      <c r="U7" s="1564"/>
      <c r="V7" s="1564"/>
      <c r="W7" s="1564"/>
      <c r="X7" s="1564"/>
      <c r="Y7" s="1564"/>
    </row>
    <row r="8" spans="1:25" ht="29.1" customHeight="1">
      <c r="A8" s="3041"/>
      <c r="B8" s="3067"/>
      <c r="C8" s="1586" t="s">
        <v>959</v>
      </c>
      <c r="D8" s="1587" t="s">
        <v>958</v>
      </c>
      <c r="E8" s="1588">
        <v>46256580.505000003</v>
      </c>
      <c r="F8" s="1589">
        <v>142681101.73100001</v>
      </c>
      <c r="G8" s="1590">
        <v>44037016.814999998</v>
      </c>
      <c r="H8" s="1591">
        <v>138928231.81</v>
      </c>
      <c r="I8" s="1576">
        <v>-4.7984</v>
      </c>
      <c r="J8" s="1585">
        <v>-2.6303000000000001</v>
      </c>
      <c r="K8" s="1576">
        <v>95.139899999999997</v>
      </c>
      <c r="L8" s="1577">
        <v>96.118200000000002</v>
      </c>
      <c r="N8" s="1564"/>
      <c r="O8" s="1049"/>
      <c r="P8" s="1049"/>
      <c r="Q8" s="1049"/>
      <c r="R8" s="1049"/>
      <c r="S8" s="1049"/>
      <c r="T8" s="1049"/>
      <c r="U8" s="1049"/>
      <c r="V8" s="1049"/>
      <c r="W8" s="1049"/>
      <c r="X8" s="1049"/>
      <c r="Y8" s="1564"/>
    </row>
    <row r="9" spans="1:25" ht="29.1" customHeight="1">
      <c r="A9" s="3041"/>
      <c r="B9" s="3068" t="s">
        <v>960</v>
      </c>
      <c r="C9" s="3069"/>
      <c r="D9" s="1580" t="s">
        <v>961</v>
      </c>
      <c r="E9" s="1592">
        <v>1672458.1850000001</v>
      </c>
      <c r="F9" s="1593">
        <v>4639809.2580000004</v>
      </c>
      <c r="G9" s="1594">
        <v>2249590.9730000002</v>
      </c>
      <c r="H9" s="1591">
        <v>5610671.068</v>
      </c>
      <c r="I9" s="1595">
        <v>34.508099999999999</v>
      </c>
      <c r="J9" s="1596">
        <v>20.924600000000002</v>
      </c>
      <c r="K9" s="1595">
        <v>4.8601000000000001</v>
      </c>
      <c r="L9" s="1596">
        <v>3.8818000000000001</v>
      </c>
      <c r="N9" s="1564"/>
      <c r="O9" s="1597"/>
      <c r="P9" s="1597"/>
      <c r="Q9" s="1597"/>
      <c r="R9" s="1597"/>
      <c r="S9" s="1597"/>
      <c r="T9" s="1597"/>
      <c r="U9" s="1597"/>
      <c r="V9" s="1597"/>
      <c r="W9" s="1597"/>
      <c r="X9" s="1597"/>
      <c r="Y9" s="1564"/>
    </row>
    <row r="10" spans="1:25" ht="29.1" customHeight="1">
      <c r="A10" s="3065"/>
      <c r="B10" s="3070" t="s">
        <v>160</v>
      </c>
      <c r="C10" s="3070"/>
      <c r="D10" s="1598" t="s">
        <v>961</v>
      </c>
      <c r="E10" s="1599">
        <v>47929038.689999998</v>
      </c>
      <c r="F10" s="1600">
        <v>147320910.98899999</v>
      </c>
      <c r="G10" s="1601">
        <v>46286607.788000003</v>
      </c>
      <c r="H10" s="1602">
        <v>144538902.87799999</v>
      </c>
      <c r="I10" s="1595">
        <v>-3.4268000000000001</v>
      </c>
      <c r="J10" s="1596">
        <v>-1.8884000000000001</v>
      </c>
      <c r="K10" s="1603">
        <v>100</v>
      </c>
      <c r="L10" s="1604">
        <v>100</v>
      </c>
      <c r="N10" s="1578"/>
      <c r="O10" s="1597"/>
      <c r="P10" s="1597"/>
      <c r="Q10" s="1597"/>
      <c r="R10" s="1597"/>
      <c r="S10" s="1597"/>
      <c r="T10" s="1597"/>
      <c r="U10" s="1597"/>
      <c r="V10" s="1597"/>
      <c r="W10" s="1597"/>
      <c r="X10" s="1597"/>
      <c r="Y10" s="1564"/>
    </row>
    <row r="11" spans="1:25" ht="29.1" customHeight="1">
      <c r="A11" s="3064" t="s">
        <v>962</v>
      </c>
      <c r="B11" s="3066" t="s">
        <v>954</v>
      </c>
      <c r="C11" s="1605" t="s">
        <v>955</v>
      </c>
      <c r="D11" s="1606" t="s">
        <v>963</v>
      </c>
      <c r="E11" s="1607">
        <v>2802435.4070000001</v>
      </c>
      <c r="F11" s="1608">
        <v>9453019.5219999999</v>
      </c>
      <c r="G11" s="1572">
        <v>2911276.8930000002</v>
      </c>
      <c r="H11" s="1573">
        <v>9162855.6239999998</v>
      </c>
      <c r="I11" s="1609">
        <v>3.8837999999999999</v>
      </c>
      <c r="J11" s="1610">
        <v>-3.0695000000000001</v>
      </c>
      <c r="K11" s="1611">
        <v>36.4679</v>
      </c>
      <c r="L11" s="1610">
        <v>37.7804</v>
      </c>
      <c r="N11" s="1564"/>
      <c r="O11" s="1564"/>
      <c r="P11" s="1564"/>
      <c r="Q11" s="1564"/>
      <c r="R11" s="1564"/>
      <c r="S11" s="1564"/>
      <c r="T11" s="1564"/>
      <c r="U11" s="1564"/>
      <c r="V11" s="1564"/>
      <c r="W11" s="1564"/>
      <c r="X11" s="1564"/>
      <c r="Y11" s="1564"/>
    </row>
    <row r="12" spans="1:25" ht="29.1" customHeight="1">
      <c r="A12" s="3071"/>
      <c r="B12" s="3039"/>
      <c r="C12" s="1579" t="s">
        <v>957</v>
      </c>
      <c r="D12" s="1580" t="s">
        <v>958</v>
      </c>
      <c r="E12" s="1581">
        <v>4208338.7510000002</v>
      </c>
      <c r="F12" s="1582">
        <v>11870318.335999999</v>
      </c>
      <c r="G12" s="1583">
        <v>4559078.176</v>
      </c>
      <c r="H12" s="1584">
        <v>13814511.49</v>
      </c>
      <c r="I12" s="1576">
        <v>8.3344000000000005</v>
      </c>
      <c r="J12" s="1585">
        <v>16.378599999999999</v>
      </c>
      <c r="K12" s="1576">
        <v>57.109000000000002</v>
      </c>
      <c r="L12" s="1585">
        <v>56.960099999999997</v>
      </c>
      <c r="N12" s="1564"/>
      <c r="O12" s="1564"/>
      <c r="P12" s="1564"/>
      <c r="Q12" s="1564"/>
      <c r="R12" s="1564"/>
      <c r="S12" s="1564"/>
      <c r="T12" s="1564"/>
      <c r="U12" s="1564"/>
      <c r="V12" s="1564"/>
      <c r="W12" s="1564"/>
      <c r="X12" s="1564"/>
      <c r="Y12" s="1564"/>
    </row>
    <row r="13" spans="1:25" ht="29.1" customHeight="1">
      <c r="A13" s="3071"/>
      <c r="B13" s="3067"/>
      <c r="C13" s="1586" t="s">
        <v>959</v>
      </c>
      <c r="D13" s="1587" t="s">
        <v>964</v>
      </c>
      <c r="E13" s="1592">
        <v>7010774.1579999998</v>
      </c>
      <c r="F13" s="1593">
        <v>21323337.857999999</v>
      </c>
      <c r="G13" s="1594">
        <v>7470355.0690000001</v>
      </c>
      <c r="H13" s="1591">
        <v>22977367.114</v>
      </c>
      <c r="I13" s="1576">
        <v>6.5553999999999997</v>
      </c>
      <c r="J13" s="1585">
        <v>7.7568999999999999</v>
      </c>
      <c r="K13" s="1576">
        <v>93.576899999999995</v>
      </c>
      <c r="L13" s="1585">
        <v>94.740499999999997</v>
      </c>
      <c r="N13" s="1564"/>
      <c r="O13" s="1564"/>
      <c r="P13" s="1564"/>
      <c r="Q13" s="1564"/>
      <c r="R13" s="1564"/>
      <c r="S13" s="1564"/>
      <c r="T13" s="1564"/>
      <c r="U13" s="1564"/>
      <c r="V13" s="1564"/>
      <c r="W13" s="1564"/>
      <c r="X13" s="1564"/>
      <c r="Y13" s="1612"/>
    </row>
    <row r="14" spans="1:25" ht="29.1" customHeight="1">
      <c r="A14" s="3071"/>
      <c r="B14" s="3068" t="s">
        <v>960</v>
      </c>
      <c r="C14" s="3069"/>
      <c r="D14" s="1580" t="s">
        <v>961</v>
      </c>
      <c r="E14" s="1592">
        <v>340452.15600000002</v>
      </c>
      <c r="F14" s="1593">
        <v>901931.71200000006</v>
      </c>
      <c r="G14" s="1594">
        <v>512760.47600000002</v>
      </c>
      <c r="H14" s="1591">
        <v>1275585.8999999999</v>
      </c>
      <c r="I14" s="1595">
        <v>50.611600000000003</v>
      </c>
      <c r="J14" s="1596">
        <v>41.428199999999997</v>
      </c>
      <c r="K14" s="1595">
        <v>6.4230999999999998</v>
      </c>
      <c r="L14" s="1596">
        <v>5.2595000000000001</v>
      </c>
      <c r="N14" s="1564"/>
      <c r="O14" s="1564"/>
      <c r="P14" s="1564"/>
      <c r="Q14" s="1564"/>
      <c r="R14" s="1564"/>
      <c r="S14" s="1564"/>
      <c r="T14" s="1564"/>
      <c r="U14" s="1564"/>
      <c r="V14" s="1564"/>
      <c r="W14" s="1564"/>
      <c r="X14" s="1564"/>
      <c r="Y14" s="1564"/>
    </row>
    <row r="15" spans="1:25" ht="29.1" customHeight="1">
      <c r="A15" s="3072"/>
      <c r="B15" s="3070" t="s">
        <v>160</v>
      </c>
      <c r="C15" s="3070"/>
      <c r="D15" s="1598" t="s">
        <v>961</v>
      </c>
      <c r="E15" s="1599">
        <v>7351226.3140000002</v>
      </c>
      <c r="F15" s="1600">
        <v>22225269.57</v>
      </c>
      <c r="G15" s="1601">
        <v>7983115.5449999999</v>
      </c>
      <c r="H15" s="1602">
        <v>24252953.013999999</v>
      </c>
      <c r="I15" s="1595">
        <v>8.5957000000000008</v>
      </c>
      <c r="J15" s="1596">
        <v>9.1233000000000004</v>
      </c>
      <c r="K15" s="1603">
        <v>100</v>
      </c>
      <c r="L15" s="1604">
        <v>100</v>
      </c>
      <c r="N15" s="1564"/>
      <c r="O15" s="1564"/>
      <c r="P15" s="1564"/>
      <c r="Q15" s="1564"/>
      <c r="R15" s="1564"/>
      <c r="S15" s="1564"/>
      <c r="T15" s="1564"/>
      <c r="U15" s="1564"/>
      <c r="V15" s="1564"/>
      <c r="W15" s="1564"/>
      <c r="X15" s="1564"/>
      <c r="Y15" s="1564"/>
    </row>
    <row r="16" spans="1:25" ht="29.1" customHeight="1">
      <c r="A16" s="3074" t="s">
        <v>965</v>
      </c>
      <c r="B16" s="3066" t="s">
        <v>954</v>
      </c>
      <c r="C16" s="1605" t="s">
        <v>955</v>
      </c>
      <c r="D16" s="1606" t="s">
        <v>966</v>
      </c>
      <c r="E16" s="1613">
        <v>104.517</v>
      </c>
      <c r="F16" s="1614">
        <v>106.67</v>
      </c>
      <c r="G16" s="1615">
        <v>108.84699999999999</v>
      </c>
      <c r="H16" s="1616">
        <v>105.333</v>
      </c>
      <c r="I16" s="1617">
        <v>4.1422999999999996</v>
      </c>
      <c r="J16" s="1618">
        <v>-1.2532000000000001</v>
      </c>
      <c r="K16" s="1576">
        <v>63.109900000000003</v>
      </c>
      <c r="L16" s="1577">
        <v>62.774900000000002</v>
      </c>
      <c r="N16" s="1564"/>
      <c r="O16" s="1564"/>
      <c r="P16" s="1564"/>
      <c r="Q16" s="1564"/>
      <c r="R16" s="1564"/>
      <c r="S16" s="1564"/>
      <c r="T16" s="1564"/>
      <c r="U16" s="1564"/>
      <c r="V16" s="1564"/>
      <c r="W16" s="1564"/>
      <c r="X16" s="1564"/>
      <c r="Y16" s="1564"/>
    </row>
    <row r="17" spans="1:34" ht="29.1" customHeight="1">
      <c r="A17" s="3075"/>
      <c r="B17" s="3039"/>
      <c r="C17" s="1579" t="s">
        <v>957</v>
      </c>
      <c r="D17" s="1580" t="s">
        <v>958</v>
      </c>
      <c r="E17" s="1619">
        <v>216.44</v>
      </c>
      <c r="F17" s="1620">
        <v>219.56899999999999</v>
      </c>
      <c r="G17" s="1621">
        <v>263.67700000000002</v>
      </c>
      <c r="H17" s="1622">
        <v>265.97500000000002</v>
      </c>
      <c r="I17" s="1623">
        <v>21.824300000000001</v>
      </c>
      <c r="J17" s="1624">
        <v>21.135100000000001</v>
      </c>
      <c r="K17" s="1576">
        <v>152.88159999999999</v>
      </c>
      <c r="L17" s="1577">
        <v>158.51179999999999</v>
      </c>
      <c r="N17" s="1564"/>
      <c r="O17" s="1564"/>
      <c r="P17" s="1564"/>
      <c r="Q17" s="1564"/>
      <c r="R17" s="1564"/>
      <c r="S17" s="1564"/>
      <c r="T17" s="1564"/>
      <c r="U17" s="1564"/>
      <c r="V17" s="1564"/>
      <c r="W17" s="1564"/>
      <c r="X17" s="1564"/>
      <c r="Y17" s="1564"/>
    </row>
    <row r="18" spans="1:34" ht="29.1" customHeight="1">
      <c r="A18" s="3075"/>
      <c r="B18" s="3067"/>
      <c r="C18" s="1586" t="s">
        <v>959</v>
      </c>
      <c r="D18" s="1587" t="s">
        <v>958</v>
      </c>
      <c r="E18" s="1625">
        <v>151.56299999999999</v>
      </c>
      <c r="F18" s="1626">
        <v>149.44800000000001</v>
      </c>
      <c r="G18" s="1627">
        <v>169.63800000000001</v>
      </c>
      <c r="H18" s="1628">
        <v>165.39</v>
      </c>
      <c r="I18" s="1576">
        <v>11.926</v>
      </c>
      <c r="J18" s="1585">
        <v>10.6677</v>
      </c>
      <c r="K18" s="1576">
        <v>98.357200000000006</v>
      </c>
      <c r="L18" s="1577">
        <v>98.566599999999994</v>
      </c>
      <c r="N18" s="1564"/>
      <c r="O18" s="1564"/>
      <c r="P18" s="1564"/>
      <c r="Q18" s="1564"/>
      <c r="R18" s="1564"/>
      <c r="S18" s="1564"/>
      <c r="T18" s="1564"/>
      <c r="U18" s="1564"/>
      <c r="V18" s="1564"/>
      <c r="W18" s="1564"/>
      <c r="X18" s="1564"/>
      <c r="Y18" s="1564"/>
    </row>
    <row r="19" spans="1:34" ht="29.1" customHeight="1">
      <c r="A19" s="3075"/>
      <c r="B19" s="3068" t="s">
        <v>960</v>
      </c>
      <c r="C19" s="3069"/>
      <c r="D19" s="1580" t="s">
        <v>961</v>
      </c>
      <c r="E19" s="1619">
        <v>203.56399999999999</v>
      </c>
      <c r="F19" s="1620">
        <v>194.39</v>
      </c>
      <c r="G19" s="1627">
        <v>227.935</v>
      </c>
      <c r="H19" s="1622">
        <v>227.35</v>
      </c>
      <c r="I19" s="1595">
        <v>11.972200000000001</v>
      </c>
      <c r="J19" s="1596">
        <v>16.9557</v>
      </c>
      <c r="K19" s="1595">
        <v>132.15809999999999</v>
      </c>
      <c r="L19" s="1596">
        <v>135.4924</v>
      </c>
      <c r="N19" s="1564"/>
      <c r="O19" s="1564"/>
      <c r="P19" s="1564"/>
      <c r="Q19" s="1564"/>
      <c r="R19" s="1564"/>
      <c r="S19" s="1564"/>
      <c r="T19" s="1564"/>
      <c r="U19" s="1564"/>
      <c r="V19" s="1564"/>
      <c r="W19" s="1564"/>
      <c r="X19" s="1564"/>
      <c r="Y19" s="1564"/>
    </row>
    <row r="20" spans="1:34" ht="29.1" customHeight="1">
      <c r="A20" s="3076"/>
      <c r="B20" s="3070" t="s">
        <v>967</v>
      </c>
      <c r="C20" s="3077"/>
      <c r="D20" s="1598" t="s">
        <v>961</v>
      </c>
      <c r="E20" s="1629">
        <v>153.37700000000001</v>
      </c>
      <c r="F20" s="1630">
        <v>150.863</v>
      </c>
      <c r="G20" s="1631">
        <v>172.471</v>
      </c>
      <c r="H20" s="1632">
        <v>167.79499999999999</v>
      </c>
      <c r="I20" s="1595">
        <v>12.4491</v>
      </c>
      <c r="J20" s="1596">
        <v>11.223699999999999</v>
      </c>
      <c r="K20" s="1603">
        <v>100</v>
      </c>
      <c r="L20" s="1604">
        <v>100</v>
      </c>
      <c r="N20" s="1564"/>
      <c r="O20" s="1633"/>
      <c r="P20" s="1612"/>
      <c r="Q20" s="1612"/>
      <c r="R20" s="1612"/>
      <c r="S20" s="1612"/>
      <c r="T20" s="1612"/>
      <c r="U20" s="1612"/>
      <c r="V20" s="1612"/>
      <c r="W20" s="1612"/>
      <c r="X20" s="1612"/>
      <c r="Y20" s="1564"/>
    </row>
    <row r="21" spans="1:34" ht="29.1" customHeight="1">
      <c r="A21" s="3078" t="s">
        <v>968</v>
      </c>
      <c r="B21" s="3079"/>
      <c r="C21" s="1634" t="s">
        <v>969</v>
      </c>
      <c r="D21" s="1635" t="s">
        <v>961</v>
      </c>
      <c r="E21" s="1636">
        <v>192.749</v>
      </c>
      <c r="F21" s="1637">
        <v>180.45699999999999</v>
      </c>
      <c r="G21" s="1638">
        <v>215.90100000000001</v>
      </c>
      <c r="H21" s="1639">
        <v>236.98500000000001</v>
      </c>
      <c r="I21" s="1640">
        <v>12.0116</v>
      </c>
      <c r="J21" s="1641">
        <v>31.325299999999999</v>
      </c>
      <c r="K21" s="1642">
        <v>0</v>
      </c>
      <c r="L21" s="1643">
        <v>0</v>
      </c>
      <c r="N21" s="1564"/>
      <c r="O21" s="1564"/>
      <c r="P21" s="1564"/>
      <c r="Q21" s="1564"/>
      <c r="R21" s="1564"/>
      <c r="S21" s="1564"/>
      <c r="T21" s="1564"/>
      <c r="U21" s="1564"/>
      <c r="V21" s="1564"/>
      <c r="W21" s="1564"/>
      <c r="X21" s="1564"/>
      <c r="Y21" s="1564"/>
    </row>
    <row r="22" spans="1:34" ht="6.95" customHeight="1">
      <c r="A22" s="1644"/>
      <c r="B22" s="1645"/>
      <c r="C22" s="1644"/>
      <c r="D22" s="1644"/>
      <c r="E22" s="1646"/>
      <c r="F22" s="1646"/>
      <c r="G22" s="1647"/>
      <c r="H22" s="1647"/>
      <c r="I22" s="1648"/>
      <c r="J22" s="1648"/>
      <c r="K22" s="1649"/>
      <c r="L22" s="1649"/>
      <c r="N22" s="1564"/>
      <c r="O22" s="1564"/>
      <c r="P22" s="1564"/>
      <c r="Q22" s="1564"/>
      <c r="R22" s="1564"/>
      <c r="S22" s="1564"/>
      <c r="T22" s="1564"/>
      <c r="U22" s="1564"/>
      <c r="V22" s="1564"/>
      <c r="W22" s="1564"/>
      <c r="X22" s="1564"/>
      <c r="Y22" s="1564"/>
      <c r="Z22" s="1564"/>
      <c r="AA22" s="1564"/>
      <c r="AB22" s="1564"/>
      <c r="AC22" s="1564"/>
      <c r="AD22" s="1564"/>
      <c r="AE22" s="1564"/>
      <c r="AF22" s="1564"/>
      <c r="AG22" s="1564"/>
      <c r="AH22" s="1564"/>
    </row>
    <row r="23" spans="1:34" ht="27" customHeight="1">
      <c r="A23" s="3080" t="s">
        <v>970</v>
      </c>
      <c r="B23" s="3081"/>
      <c r="C23" s="1650" t="s">
        <v>971</v>
      </c>
      <c r="D23" s="1651" t="s">
        <v>972</v>
      </c>
      <c r="E23" s="1652" t="s">
        <v>973</v>
      </c>
      <c r="F23" s="1652" t="s">
        <v>974</v>
      </c>
      <c r="G23" s="1652" t="s">
        <v>975</v>
      </c>
      <c r="H23" s="1653" t="s">
        <v>976</v>
      </c>
      <c r="I23" s="1653" t="s">
        <v>977</v>
      </c>
      <c r="J23" s="1653" t="s">
        <v>978</v>
      </c>
      <c r="K23" s="1653" t="s">
        <v>979</v>
      </c>
      <c r="L23" s="1654" t="s">
        <v>980</v>
      </c>
      <c r="N23" s="1564"/>
      <c r="O23" s="1564"/>
      <c r="P23" s="2723"/>
      <c r="Q23" s="1564"/>
      <c r="R23" s="1564"/>
      <c r="S23" s="1564"/>
      <c r="T23" s="1564"/>
      <c r="U23" s="1564"/>
      <c r="V23" s="1564"/>
      <c r="W23" s="1564"/>
      <c r="X23" s="1564"/>
      <c r="Y23" s="1564"/>
      <c r="Z23" s="1564"/>
      <c r="AA23" s="1564"/>
      <c r="AB23" s="1564"/>
      <c r="AC23" s="1564"/>
      <c r="AD23" s="1564"/>
      <c r="AE23" s="1564"/>
      <c r="AF23" s="1564"/>
      <c r="AG23" s="1564"/>
      <c r="AH23" s="1564"/>
    </row>
    <row r="24" spans="1:34" ht="29.1" customHeight="1">
      <c r="A24" s="3082"/>
      <c r="B24" s="3083"/>
      <c r="C24" s="1656" t="s">
        <v>981</v>
      </c>
      <c r="D24" s="1657">
        <v>50.652749999999997</v>
      </c>
      <c r="E24" s="1658">
        <v>176.50605999999999</v>
      </c>
      <c r="F24" s="1659">
        <v>229.86935</v>
      </c>
      <c r="G24" s="1658">
        <v>314.51285000000001</v>
      </c>
      <c r="H24" s="1658">
        <v>270.92876000000001</v>
      </c>
      <c r="I24" s="1658">
        <v>247.90869000000001</v>
      </c>
      <c r="J24" s="1658">
        <v>316.95073000000002</v>
      </c>
      <c r="K24" s="1658">
        <v>222.01174</v>
      </c>
      <c r="L24" s="1660">
        <v>224.34467000000001</v>
      </c>
      <c r="N24" s="1564"/>
      <c r="O24" s="1564"/>
      <c r="P24" s="2723"/>
      <c r="Q24" s="1564"/>
      <c r="R24" s="1564"/>
      <c r="S24" s="1564"/>
      <c r="T24" s="1564"/>
      <c r="U24" s="1564"/>
      <c r="V24" s="1564"/>
      <c r="W24" s="1564"/>
      <c r="X24" s="1564"/>
      <c r="Y24" s="1564"/>
      <c r="Z24" s="1564"/>
      <c r="AA24" s="1564"/>
      <c r="AB24" s="1564"/>
      <c r="AC24" s="1564"/>
      <c r="AD24" s="1564"/>
      <c r="AE24" s="1564"/>
      <c r="AF24" s="1564"/>
      <c r="AG24" s="1564"/>
      <c r="AH24" s="1564"/>
    </row>
    <row r="25" spans="1:34" ht="29.1" customHeight="1">
      <c r="A25" s="3084"/>
      <c r="B25" s="3085"/>
      <c r="C25" s="1661" t="s">
        <v>982</v>
      </c>
      <c r="D25" s="1662">
        <v>46.213059999999999</v>
      </c>
      <c r="E25" s="1663">
        <v>160.92016000000001</v>
      </c>
      <c r="F25" s="1664">
        <v>189.84030999999999</v>
      </c>
      <c r="G25" s="1663">
        <v>335.72444000000002</v>
      </c>
      <c r="H25" s="1663">
        <v>279.55673999999999</v>
      </c>
      <c r="I25" s="1663">
        <v>201.40770000000001</v>
      </c>
      <c r="J25" s="1663">
        <v>273.95287999999999</v>
      </c>
      <c r="K25" s="1663">
        <v>204.54952</v>
      </c>
      <c r="L25" s="1665">
        <v>193.04285999999999</v>
      </c>
      <c r="N25" s="1564"/>
      <c r="O25" s="1564"/>
      <c r="P25" s="1564"/>
      <c r="Q25" s="1564"/>
      <c r="R25" s="1564"/>
      <c r="S25" s="1564"/>
      <c r="T25" s="1564"/>
      <c r="U25" s="1564"/>
      <c r="V25" s="1564"/>
      <c r="W25" s="1564"/>
      <c r="X25" s="1564"/>
      <c r="Y25" s="1564"/>
      <c r="Z25" s="1564"/>
      <c r="AA25" s="1564"/>
      <c r="AB25" s="1564"/>
      <c r="AC25" s="1564"/>
      <c r="AD25" s="1564"/>
      <c r="AE25" s="1564"/>
      <c r="AF25" s="1564"/>
      <c r="AG25" s="1564"/>
      <c r="AH25" s="1564"/>
    </row>
    <row r="26" spans="1:34" ht="5.0999999999999996" customHeight="1">
      <c r="A26" s="1666"/>
      <c r="B26" s="1666"/>
      <c r="C26" s="1667"/>
      <c r="D26" s="1667"/>
      <c r="E26" s="1668"/>
      <c r="F26" s="1668"/>
      <c r="N26" s="1289"/>
      <c r="O26" s="1289"/>
      <c r="P26" s="1289"/>
      <c r="Q26" s="1289"/>
      <c r="R26" s="1289"/>
      <c r="S26" s="1289"/>
      <c r="T26" s="1289"/>
      <c r="U26" s="1289"/>
      <c r="V26" s="1289"/>
      <c r="W26" s="1289"/>
      <c r="X26" s="1289"/>
      <c r="Y26" s="1289"/>
      <c r="Z26" s="1049"/>
      <c r="AA26" s="1564"/>
      <c r="AB26" s="1564"/>
      <c r="AC26" s="1564"/>
      <c r="AD26" s="1564"/>
      <c r="AE26" s="1564"/>
      <c r="AF26" s="1564"/>
      <c r="AG26" s="1564"/>
      <c r="AH26" s="1564"/>
    </row>
    <row r="27" spans="1:34" ht="12.95" customHeight="1">
      <c r="A27" s="650" t="s">
        <v>983</v>
      </c>
      <c r="B27" s="650"/>
      <c r="C27" s="565"/>
      <c r="D27" s="565"/>
      <c r="E27" s="565"/>
      <c r="F27" s="1669"/>
      <c r="G27" s="597"/>
      <c r="H27" s="597"/>
      <c r="I27" s="597"/>
      <c r="J27" s="597"/>
      <c r="K27" s="597"/>
      <c r="L27" s="597"/>
      <c r="N27" s="2724"/>
      <c r="O27" s="2724"/>
      <c r="P27" s="1674"/>
      <c r="Q27" s="1674"/>
      <c r="R27" s="1674"/>
      <c r="S27" s="1674"/>
      <c r="T27" s="1674"/>
      <c r="U27" s="1674"/>
      <c r="V27" s="1674"/>
      <c r="W27" s="1674"/>
      <c r="X27" s="1674"/>
      <c r="Y27" s="1674"/>
      <c r="Z27" s="2725"/>
      <c r="AA27" s="1564"/>
      <c r="AB27" s="1564"/>
      <c r="AC27" s="1564"/>
      <c r="AD27" s="1564"/>
      <c r="AE27" s="1564"/>
      <c r="AF27" s="1564"/>
      <c r="AG27" s="1564"/>
      <c r="AH27" s="1564"/>
    </row>
    <row r="28" spans="1:34" ht="12.95" customHeight="1">
      <c r="A28" s="650" t="s">
        <v>984</v>
      </c>
      <c r="B28" s="650"/>
      <c r="C28" s="650"/>
      <c r="D28" s="650"/>
      <c r="E28" s="650"/>
      <c r="F28" s="650"/>
      <c r="G28" s="597"/>
      <c r="H28" s="597"/>
      <c r="I28" s="597"/>
      <c r="J28" s="597"/>
      <c r="K28" s="597"/>
      <c r="L28" s="597"/>
      <c r="N28" s="1670"/>
      <c r="O28" s="1670"/>
      <c r="P28" s="239"/>
      <c r="Q28" s="239"/>
      <c r="R28" s="239"/>
      <c r="S28" s="239"/>
      <c r="T28" s="239"/>
      <c r="U28" s="239"/>
      <c r="V28" s="239"/>
      <c r="W28" s="1674"/>
      <c r="X28" s="239"/>
      <c r="Y28" s="239"/>
      <c r="Z28" s="239"/>
      <c r="AA28" s="1564"/>
      <c r="AB28" s="1564"/>
      <c r="AC28" s="1564"/>
      <c r="AD28" s="1564"/>
      <c r="AE28" s="1564"/>
      <c r="AF28" s="1564"/>
      <c r="AG28" s="1564"/>
      <c r="AH28" s="1564"/>
    </row>
    <row r="29" spans="1:34" ht="12.95" customHeight="1">
      <c r="A29" s="3086" t="s">
        <v>985</v>
      </c>
      <c r="B29" s="3086"/>
      <c r="C29" s="3086"/>
      <c r="D29" s="3086"/>
      <c r="E29" s="3086"/>
      <c r="F29" s="3086"/>
      <c r="G29" s="3086"/>
      <c r="H29" s="3086"/>
      <c r="I29" s="3086"/>
      <c r="J29" s="3086"/>
      <c r="K29" s="3087"/>
      <c r="L29" s="3087"/>
      <c r="N29" s="3088"/>
      <c r="O29" s="239"/>
      <c r="P29" s="254"/>
      <c r="Q29" s="254"/>
      <c r="R29" s="254"/>
      <c r="S29" s="254"/>
      <c r="T29" s="254"/>
      <c r="U29" s="254"/>
      <c r="V29" s="254"/>
      <c r="W29" s="2726"/>
      <c r="X29" s="254"/>
      <c r="Y29" s="254"/>
      <c r="Z29" s="1671"/>
      <c r="AA29" s="1564"/>
      <c r="AB29" s="1564"/>
      <c r="AC29" s="1564"/>
      <c r="AD29" s="1564"/>
      <c r="AE29" s="1564"/>
      <c r="AF29" s="1564"/>
      <c r="AG29" s="1564"/>
      <c r="AH29" s="1564"/>
    </row>
    <row r="30" spans="1:34" ht="12.95" customHeight="1">
      <c r="A30" s="650" t="s">
        <v>986</v>
      </c>
      <c r="B30" s="597"/>
      <c r="C30" s="650"/>
      <c r="D30" s="650"/>
      <c r="E30" s="650"/>
      <c r="F30" s="650"/>
      <c r="G30" s="597"/>
      <c r="H30" s="597"/>
      <c r="I30" s="597"/>
      <c r="J30" s="597"/>
      <c r="K30" s="597"/>
      <c r="L30" s="597"/>
      <c r="N30" s="3088"/>
      <c r="O30" s="239"/>
      <c r="P30" s="254"/>
      <c r="Q30" s="254"/>
      <c r="R30" s="254"/>
      <c r="S30" s="254"/>
      <c r="T30" s="254"/>
      <c r="U30" s="254"/>
      <c r="V30" s="254"/>
      <c r="W30" s="2726"/>
      <c r="X30" s="254"/>
      <c r="Y30" s="254"/>
      <c r="Z30" s="1671"/>
      <c r="AA30" s="1564"/>
      <c r="AB30" s="1564"/>
      <c r="AC30" s="1564"/>
      <c r="AD30" s="1564"/>
      <c r="AE30" s="1564"/>
      <c r="AF30" s="1564"/>
      <c r="AG30" s="1564"/>
      <c r="AH30" s="1564"/>
    </row>
    <row r="31" spans="1:34" ht="12.95" customHeight="1">
      <c r="A31" s="650" t="s">
        <v>987</v>
      </c>
      <c r="B31" s="650"/>
      <c r="C31" s="650"/>
      <c r="D31" s="650"/>
      <c r="E31" s="650"/>
      <c r="F31" s="650"/>
      <c r="G31" s="597"/>
      <c r="H31" s="597"/>
      <c r="I31" s="597"/>
      <c r="J31" s="597"/>
      <c r="K31" s="597"/>
      <c r="L31" s="650"/>
      <c r="N31" s="3088"/>
      <c r="O31" s="239"/>
      <c r="P31" s="1672"/>
      <c r="Q31" s="1672"/>
      <c r="R31" s="1672"/>
      <c r="S31" s="1672"/>
      <c r="T31" s="1673"/>
      <c r="U31" s="1671"/>
      <c r="V31" s="1672"/>
      <c r="W31" s="1673"/>
      <c r="X31" s="1673"/>
      <c r="Y31" s="1672"/>
      <c r="Z31" s="1671"/>
      <c r="AA31" s="1564"/>
      <c r="AB31" s="1564"/>
      <c r="AC31" s="1564"/>
      <c r="AD31" s="1564"/>
      <c r="AE31" s="1564"/>
      <c r="AF31" s="1564"/>
      <c r="AG31" s="1564"/>
      <c r="AH31" s="1564"/>
    </row>
    <row r="32" spans="1:34" ht="12.95" customHeight="1">
      <c r="A32" s="324" t="s">
        <v>988</v>
      </c>
      <c r="B32" s="650"/>
      <c r="C32" s="650"/>
      <c r="D32" s="650"/>
      <c r="E32" s="650"/>
      <c r="F32" s="650"/>
      <c r="G32" s="597"/>
      <c r="H32" s="597"/>
      <c r="I32" s="597"/>
      <c r="J32" s="597"/>
      <c r="K32" s="597"/>
      <c r="L32" s="650"/>
      <c r="N32" s="3088"/>
      <c r="O32" s="239"/>
      <c r="P32" s="1672"/>
      <c r="Q32" s="1672"/>
      <c r="R32" s="1672"/>
      <c r="S32" s="1672"/>
      <c r="T32" s="1673"/>
      <c r="U32" s="1671"/>
      <c r="V32" s="1672"/>
      <c r="W32" s="1673"/>
      <c r="X32" s="1673"/>
      <c r="Y32" s="1672"/>
      <c r="Z32" s="1671"/>
      <c r="AA32" s="1564"/>
      <c r="AB32" s="1564"/>
      <c r="AC32" s="1564"/>
      <c r="AD32" s="1564"/>
      <c r="AE32" s="1564"/>
      <c r="AF32" s="1564"/>
      <c r="AG32" s="1564"/>
      <c r="AH32" s="1564"/>
    </row>
    <row r="33" spans="1:34" ht="12.95" customHeight="1">
      <c r="A33" s="324" t="s">
        <v>989</v>
      </c>
      <c r="B33" s="650"/>
      <c r="C33" s="650"/>
      <c r="D33" s="650"/>
      <c r="E33" s="650"/>
      <c r="F33" s="650"/>
      <c r="G33" s="597"/>
      <c r="H33" s="597"/>
      <c r="I33" s="597"/>
      <c r="J33" s="597"/>
      <c r="K33" s="597"/>
      <c r="L33" s="597"/>
      <c r="N33" s="1674"/>
      <c r="O33" s="1675"/>
      <c r="P33" s="1674"/>
      <c r="Q33" s="1674"/>
      <c r="R33" s="1674"/>
      <c r="S33" s="1674"/>
      <c r="T33" s="1674"/>
      <c r="U33" s="1674"/>
      <c r="V33" s="1674"/>
      <c r="W33" s="2725"/>
      <c r="X33" s="1674"/>
      <c r="Y33" s="1674"/>
      <c r="Z33" s="1674"/>
      <c r="AA33" s="1564"/>
      <c r="AB33" s="1564"/>
      <c r="AC33" s="1564"/>
      <c r="AD33" s="1564"/>
      <c r="AE33" s="1564"/>
      <c r="AF33" s="1564"/>
      <c r="AG33" s="1564"/>
      <c r="AH33" s="1564"/>
    </row>
    <row r="34" spans="1:34" ht="12" customHeight="1">
      <c r="A34" s="658"/>
      <c r="B34" s="1676"/>
      <c r="C34" s="1677"/>
      <c r="D34" s="1677"/>
      <c r="E34" s="1677"/>
      <c r="F34" s="1677"/>
      <c r="N34" s="3088"/>
      <c r="O34" s="239"/>
      <c r="P34" s="254"/>
      <c r="Q34" s="254"/>
      <c r="R34" s="254"/>
      <c r="S34" s="254"/>
      <c r="T34" s="254"/>
      <c r="U34" s="254"/>
      <c r="V34" s="254"/>
      <c r="W34" s="2726"/>
      <c r="X34" s="254"/>
      <c r="Y34" s="254"/>
      <c r="Z34" s="1671"/>
      <c r="AA34" s="1564"/>
      <c r="AB34" s="1564"/>
      <c r="AC34" s="1564"/>
      <c r="AD34" s="1564"/>
      <c r="AE34" s="1564"/>
      <c r="AF34" s="1564"/>
      <c r="AG34" s="1564"/>
      <c r="AH34" s="1564"/>
    </row>
    <row r="35" spans="1:34">
      <c r="N35" s="3088"/>
      <c r="O35" s="239"/>
      <c r="P35" s="254"/>
      <c r="Q35" s="254"/>
      <c r="R35" s="254"/>
      <c r="S35" s="254"/>
      <c r="T35" s="254"/>
      <c r="U35" s="254"/>
      <c r="V35" s="254"/>
      <c r="W35" s="2726"/>
      <c r="X35" s="254"/>
      <c r="Y35" s="254"/>
      <c r="Z35" s="1671"/>
      <c r="AA35" s="1564"/>
      <c r="AB35" s="1564"/>
      <c r="AC35" s="1564"/>
      <c r="AD35" s="1564"/>
      <c r="AE35" s="1564"/>
      <c r="AF35" s="1564"/>
      <c r="AG35" s="1564"/>
      <c r="AH35" s="1564"/>
    </row>
    <row r="36" spans="1:34">
      <c r="E36" s="1678"/>
      <c r="N36" s="3088"/>
      <c r="O36" s="239"/>
      <c r="P36" s="1672"/>
      <c r="Q36" s="1672"/>
      <c r="R36" s="1672"/>
      <c r="S36" s="1672"/>
      <c r="T36" s="1673"/>
      <c r="U36" s="1671"/>
      <c r="V36" s="1672"/>
      <c r="W36" s="1673"/>
      <c r="X36" s="1673"/>
      <c r="Y36" s="1672"/>
      <c r="Z36" s="1671"/>
      <c r="AA36" s="1564"/>
      <c r="AB36" s="1564"/>
      <c r="AC36" s="1564"/>
      <c r="AD36" s="1564"/>
      <c r="AE36" s="1564"/>
      <c r="AF36" s="1564"/>
      <c r="AG36" s="1564"/>
      <c r="AH36" s="1564"/>
    </row>
    <row r="37" spans="1:34">
      <c r="N37" s="3088"/>
      <c r="O37" s="239"/>
      <c r="P37" s="1672"/>
      <c r="Q37" s="1672"/>
      <c r="R37" s="1672"/>
      <c r="S37" s="1672"/>
      <c r="T37" s="1673"/>
      <c r="U37" s="1671"/>
      <c r="V37" s="1672"/>
      <c r="W37" s="1673"/>
      <c r="X37" s="1673"/>
      <c r="Y37" s="1672"/>
      <c r="Z37" s="1671"/>
      <c r="AA37" s="1564"/>
      <c r="AB37" s="1564"/>
      <c r="AC37" s="1564"/>
      <c r="AD37" s="1564"/>
      <c r="AE37" s="1564"/>
      <c r="AF37" s="1564"/>
      <c r="AG37" s="1564"/>
      <c r="AH37" s="1564"/>
    </row>
    <row r="38" spans="1:34">
      <c r="N38" s="1674"/>
      <c r="O38" s="1675"/>
      <c r="P38" s="1674"/>
      <c r="Q38" s="1674"/>
      <c r="R38" s="1674"/>
      <c r="S38" s="1674"/>
      <c r="T38" s="1674"/>
      <c r="U38" s="1674"/>
      <c r="V38" s="1674"/>
      <c r="W38" s="2725"/>
      <c r="X38" s="1674"/>
      <c r="Y38" s="1674"/>
      <c r="Z38" s="1674"/>
      <c r="AA38" s="1564"/>
      <c r="AB38" s="1564"/>
      <c r="AC38" s="1564"/>
      <c r="AD38" s="1564"/>
      <c r="AE38" s="1564"/>
      <c r="AF38" s="1564"/>
      <c r="AG38" s="1564"/>
      <c r="AH38" s="1564"/>
    </row>
    <row r="39" spans="1:34">
      <c r="N39" s="1675"/>
      <c r="O39" s="2724"/>
      <c r="P39" s="239"/>
      <c r="Q39" s="239"/>
      <c r="R39" s="239"/>
      <c r="S39" s="239"/>
      <c r="T39" s="239"/>
      <c r="U39" s="239"/>
      <c r="V39" s="239"/>
      <c r="W39" s="1674"/>
      <c r="X39" s="239"/>
      <c r="Y39" s="239"/>
      <c r="Z39" s="239"/>
      <c r="AA39" s="1564"/>
      <c r="AB39" s="1564"/>
      <c r="AC39" s="1564"/>
      <c r="AD39" s="1564"/>
      <c r="AE39" s="1564"/>
      <c r="AF39" s="1564"/>
      <c r="AG39" s="1564"/>
      <c r="AH39" s="1564"/>
    </row>
    <row r="40" spans="1:34">
      <c r="N40" s="2724"/>
      <c r="O40" s="239"/>
      <c r="P40" s="235"/>
      <c r="Q40" s="235"/>
      <c r="R40" s="235"/>
      <c r="S40" s="235"/>
      <c r="T40" s="235"/>
      <c r="U40" s="235"/>
      <c r="V40" s="235"/>
      <c r="W40" s="235"/>
      <c r="X40" s="235"/>
      <c r="Y40" s="239"/>
      <c r="Z40" s="235"/>
      <c r="AA40" s="1564"/>
      <c r="AB40" s="1564"/>
      <c r="AC40" s="1564"/>
      <c r="AD40" s="1564"/>
      <c r="AE40" s="1564"/>
      <c r="AF40" s="1564"/>
      <c r="AG40" s="1564"/>
      <c r="AH40" s="1564"/>
    </row>
    <row r="41" spans="1:34">
      <c r="N41" s="239"/>
      <c r="O41" s="239"/>
      <c r="P41" s="235"/>
      <c r="Q41" s="235"/>
      <c r="R41" s="235"/>
      <c r="S41" s="235"/>
      <c r="T41" s="235"/>
      <c r="U41" s="235"/>
      <c r="V41" s="235"/>
      <c r="W41" s="235"/>
      <c r="X41" s="235"/>
      <c r="Y41" s="239"/>
      <c r="Z41" s="235"/>
      <c r="AA41" s="1564"/>
      <c r="AB41" s="1564"/>
      <c r="AC41" s="1564"/>
      <c r="AD41" s="1564"/>
      <c r="AE41" s="1564"/>
      <c r="AF41" s="1564"/>
      <c r="AG41" s="1564"/>
      <c r="AH41" s="1564"/>
    </row>
    <row r="42" spans="1:34">
      <c r="N42" s="3073"/>
      <c r="O42" s="239"/>
      <c r="P42" s="236"/>
      <c r="Q42" s="236"/>
      <c r="R42" s="236"/>
      <c r="S42" s="236"/>
      <c r="T42" s="236"/>
      <c r="U42" s="236"/>
      <c r="V42" s="236"/>
      <c r="W42" s="236"/>
      <c r="X42" s="236"/>
      <c r="Y42" s="236"/>
      <c r="Z42" s="2725"/>
      <c r="AA42" s="1564"/>
      <c r="AB42" s="1564"/>
      <c r="AC42" s="1564"/>
      <c r="AD42" s="1564"/>
      <c r="AE42" s="1564"/>
      <c r="AF42" s="1564"/>
      <c r="AG42" s="1564"/>
      <c r="AH42" s="1564"/>
    </row>
    <row r="43" spans="1:34">
      <c r="N43" s="3073"/>
      <c r="O43" s="239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725"/>
      <c r="AA43" s="1564"/>
      <c r="AB43" s="1564"/>
      <c r="AC43" s="1564"/>
      <c r="AD43" s="1564"/>
      <c r="AE43" s="1564"/>
      <c r="AF43" s="1564"/>
      <c r="AG43" s="1564"/>
      <c r="AH43" s="1564"/>
    </row>
    <row r="44" spans="1:34">
      <c r="N44" s="1564"/>
      <c r="O44" s="1564"/>
      <c r="P44" s="1564"/>
      <c r="Q44" s="1564"/>
      <c r="R44" s="1564"/>
      <c r="S44" s="1564"/>
      <c r="T44" s="1564"/>
      <c r="U44" s="1564"/>
      <c r="V44" s="1564"/>
      <c r="W44" s="1564"/>
      <c r="X44" s="1564"/>
      <c r="Y44" s="1564"/>
      <c r="Z44" s="1564"/>
      <c r="AA44" s="1564"/>
      <c r="AB44" s="1564"/>
      <c r="AC44" s="1564"/>
      <c r="AD44" s="1564"/>
      <c r="AE44" s="1564"/>
      <c r="AF44" s="1564"/>
      <c r="AG44" s="1564"/>
      <c r="AH44" s="1564"/>
    </row>
    <row r="45" spans="1:34">
      <c r="N45" s="1564"/>
      <c r="O45" s="1564"/>
      <c r="P45" s="1564"/>
      <c r="Q45" s="1564"/>
      <c r="R45" s="1564"/>
      <c r="S45" s="1564"/>
      <c r="T45" s="1564"/>
      <c r="U45" s="1564"/>
      <c r="V45" s="1564"/>
      <c r="W45" s="1564"/>
      <c r="X45" s="1564"/>
      <c r="Y45" s="1564"/>
      <c r="Z45" s="1564"/>
      <c r="AA45" s="1564"/>
      <c r="AB45" s="1564"/>
      <c r="AC45" s="1564"/>
      <c r="AD45" s="1564"/>
      <c r="AE45" s="1564"/>
      <c r="AF45" s="1564"/>
      <c r="AG45" s="1564"/>
      <c r="AH45" s="1564"/>
    </row>
    <row r="46" spans="1:34">
      <c r="N46" s="1564"/>
      <c r="O46" s="1564"/>
      <c r="P46" s="1564"/>
      <c r="Q46" s="1564"/>
      <c r="R46" s="1564"/>
      <c r="S46" s="1564"/>
      <c r="T46" s="1564"/>
      <c r="U46" s="1564"/>
      <c r="V46" s="1564"/>
      <c r="W46" s="1564"/>
      <c r="X46" s="1564"/>
      <c r="Y46" s="1564"/>
      <c r="Z46" s="1564"/>
      <c r="AA46" s="1564"/>
      <c r="AB46" s="1564"/>
      <c r="AC46" s="1564"/>
      <c r="AD46" s="1564"/>
      <c r="AE46" s="1564"/>
      <c r="AF46" s="1564"/>
      <c r="AG46" s="1564"/>
      <c r="AH46" s="1564"/>
    </row>
    <row r="47" spans="1:34">
      <c r="N47" s="1564"/>
      <c r="O47" s="1564"/>
      <c r="P47" s="1564"/>
      <c r="Q47" s="1564"/>
      <c r="R47" s="1564"/>
      <c r="S47" s="1564"/>
      <c r="T47" s="1564"/>
      <c r="U47" s="1564"/>
      <c r="V47" s="1564"/>
      <c r="W47" s="1564"/>
      <c r="X47" s="1564"/>
      <c r="Y47" s="1564"/>
      <c r="Z47" s="1564"/>
      <c r="AA47" s="1564"/>
      <c r="AB47" s="1564"/>
      <c r="AC47" s="1564"/>
      <c r="AD47" s="1564"/>
      <c r="AE47" s="1564"/>
      <c r="AF47" s="1564"/>
      <c r="AG47" s="1564"/>
      <c r="AH47" s="1564"/>
    </row>
    <row r="48" spans="1:34">
      <c r="N48" s="1564"/>
      <c r="O48" s="1564"/>
      <c r="P48" s="1564"/>
      <c r="Q48" s="1564"/>
      <c r="R48" s="1564"/>
      <c r="S48" s="1564"/>
      <c r="T48" s="1564"/>
      <c r="U48" s="1564"/>
      <c r="V48" s="1564"/>
      <c r="W48" s="1564"/>
      <c r="X48" s="1564"/>
      <c r="Y48" s="1564"/>
      <c r="Z48" s="1564"/>
      <c r="AA48" s="1564"/>
      <c r="AB48" s="1564"/>
      <c r="AC48" s="1564"/>
      <c r="AD48" s="1564"/>
      <c r="AE48" s="1564"/>
      <c r="AF48" s="1564"/>
      <c r="AG48" s="1564"/>
      <c r="AH48" s="1564"/>
    </row>
    <row r="49" spans="14:34">
      <c r="N49" s="1564"/>
      <c r="O49" s="1564"/>
      <c r="P49" s="1564"/>
      <c r="Q49" s="1564"/>
      <c r="R49" s="1564"/>
      <c r="S49" s="1564"/>
      <c r="T49" s="1564"/>
      <c r="U49" s="1564"/>
      <c r="V49" s="1564"/>
      <c r="W49" s="1564"/>
      <c r="X49" s="1564"/>
      <c r="Y49" s="1564"/>
      <c r="Z49" s="1564"/>
      <c r="AA49" s="1564"/>
      <c r="AB49" s="1564"/>
      <c r="AC49" s="1564"/>
      <c r="AD49" s="1564"/>
      <c r="AE49" s="1564"/>
      <c r="AF49" s="1564"/>
      <c r="AG49" s="1564"/>
      <c r="AH49" s="1564"/>
    </row>
    <row r="50" spans="14:34">
      <c r="N50" s="1564"/>
      <c r="O50" s="1564"/>
      <c r="P50" s="1564"/>
      <c r="Q50" s="1564"/>
      <c r="R50" s="1564"/>
      <c r="S50" s="1564"/>
      <c r="T50" s="1564"/>
      <c r="U50" s="1564"/>
      <c r="V50" s="1564"/>
      <c r="W50" s="1564"/>
      <c r="X50" s="1564"/>
      <c r="Y50" s="1564"/>
      <c r="Z50" s="1564"/>
      <c r="AA50" s="1564"/>
      <c r="AB50" s="1564"/>
      <c r="AC50" s="1564"/>
      <c r="AD50" s="1564"/>
      <c r="AE50" s="1564"/>
      <c r="AF50" s="1564"/>
      <c r="AG50" s="1564"/>
      <c r="AH50" s="1564"/>
    </row>
  </sheetData>
  <mergeCells count="26">
    <mergeCell ref="N42:N43"/>
    <mergeCell ref="A16:A20"/>
    <mergeCell ref="B16:B18"/>
    <mergeCell ref="B19:C19"/>
    <mergeCell ref="B20:C20"/>
    <mergeCell ref="A21:B21"/>
    <mergeCell ref="A23:B25"/>
    <mergeCell ref="A29:L29"/>
    <mergeCell ref="N29:N30"/>
    <mergeCell ref="N31:N32"/>
    <mergeCell ref="N34:N35"/>
    <mergeCell ref="N36:N37"/>
    <mergeCell ref="A6:A10"/>
    <mergeCell ref="B6:B8"/>
    <mergeCell ref="B9:C9"/>
    <mergeCell ref="B10:C10"/>
    <mergeCell ref="A11:A15"/>
    <mergeCell ref="B11:B13"/>
    <mergeCell ref="B14:C14"/>
    <mergeCell ref="B15:C15"/>
    <mergeCell ref="K4:L4"/>
    <mergeCell ref="A4:C5"/>
    <mergeCell ref="D4:D5"/>
    <mergeCell ref="E4:F4"/>
    <mergeCell ref="G4:H4"/>
    <mergeCell ref="I4:J4"/>
  </mergeCells>
  <phoneticPr fontId="2" type="noConversion"/>
  <printOptions horizontalCentered="1"/>
  <pageMargins left="0.78740157480314965" right="0.78740157480314965" top="1.1811023622047245" bottom="0.78740157480314965" header="0" footer="0"/>
  <pageSetup paperSize="9" scale="84" firstPageNumber="38" orientation="portrait" useFirstPageNumber="1" r:id="rId1"/>
  <headerFooter differentOddEven="1"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31"/>
  <sheetViews>
    <sheetView showGridLines="0" view="pageBreakPreview" zoomScaleNormal="100" zoomScaleSheetLayoutView="100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1" width="9.25" style="12" customWidth="1"/>
    <col min="2" max="11" width="8.625" style="12" customWidth="1"/>
    <col min="12" max="12" width="9.25" style="12" customWidth="1"/>
    <col min="13" max="22" width="8.625" style="12" customWidth="1"/>
    <col min="23" max="23" width="9.25" style="12" customWidth="1"/>
    <col min="24" max="33" width="8.625" style="12" customWidth="1"/>
    <col min="34" max="34" width="10" style="12"/>
    <col min="35" max="41" width="10" style="1679"/>
    <col min="42" max="16384" width="10" style="12"/>
  </cols>
  <sheetData>
    <row r="1" spans="1:42" ht="20.25" customHeight="1">
      <c r="A1" s="666" t="s">
        <v>990</v>
      </c>
      <c r="L1" s="666" t="s">
        <v>991</v>
      </c>
      <c r="W1" s="666" t="s">
        <v>992</v>
      </c>
    </row>
    <row r="2" spans="1:42" s="267" customFormat="1" ht="17.25">
      <c r="A2" s="267" t="s">
        <v>993</v>
      </c>
      <c r="L2" s="267" t="s">
        <v>994</v>
      </c>
      <c r="W2" s="267" t="s">
        <v>995</v>
      </c>
      <c r="AI2" s="1286"/>
      <c r="AJ2" s="1286"/>
      <c r="AK2" s="1286"/>
      <c r="AL2" s="1286"/>
      <c r="AM2" s="1286"/>
      <c r="AN2" s="1286"/>
      <c r="AO2" s="1286"/>
    </row>
    <row r="3" spans="1:42" s="264" customFormat="1" ht="15" customHeight="1">
      <c r="A3" s="324"/>
      <c r="B3" s="324"/>
      <c r="C3" s="324"/>
      <c r="D3" s="324"/>
      <c r="E3" s="324"/>
      <c r="F3" s="324"/>
      <c r="G3" s="1680"/>
      <c r="H3" s="1680"/>
      <c r="I3" s="1680"/>
      <c r="J3" s="1680"/>
      <c r="K3" s="1290" t="s">
        <v>996</v>
      </c>
      <c r="L3" s="324"/>
      <c r="M3" s="324"/>
      <c r="N3" s="324"/>
      <c r="O3" s="324"/>
      <c r="P3" s="324"/>
      <c r="Q3" s="324"/>
      <c r="R3" s="1680"/>
      <c r="S3" s="1680"/>
      <c r="T3" s="1680"/>
      <c r="U3" s="1680"/>
      <c r="V3" s="1290" t="s">
        <v>997</v>
      </c>
      <c r="W3" s="324"/>
      <c r="X3" s="324"/>
      <c r="Y3" s="324"/>
      <c r="Z3" s="324"/>
      <c r="AA3" s="324"/>
      <c r="AB3" s="324"/>
      <c r="AC3" s="1680"/>
      <c r="AD3" s="1680"/>
      <c r="AE3" s="1680"/>
      <c r="AF3" s="1680"/>
      <c r="AG3" s="1290" t="s">
        <v>998</v>
      </c>
      <c r="AI3" s="1283"/>
      <c r="AJ3" s="1283"/>
      <c r="AK3" s="1283"/>
      <c r="AL3" s="1283"/>
      <c r="AM3" s="1283"/>
      <c r="AN3" s="1283"/>
      <c r="AO3" s="1283"/>
    </row>
    <row r="4" spans="1:42" s="578" customFormat="1" ht="24" customHeight="1">
      <c r="A4" s="2917" t="s">
        <v>999</v>
      </c>
      <c r="B4" s="1681" t="s">
        <v>1000</v>
      </c>
      <c r="C4" s="576"/>
      <c r="D4" s="576"/>
      <c r="E4" s="576"/>
      <c r="F4" s="576"/>
      <c r="G4" s="1682"/>
      <c r="H4" s="576"/>
      <c r="I4" s="576"/>
      <c r="J4" s="576"/>
      <c r="K4" s="577"/>
      <c r="L4" s="2917" t="s">
        <v>999</v>
      </c>
      <c r="M4" s="1681" t="s">
        <v>1001</v>
      </c>
      <c r="N4" s="576"/>
      <c r="O4" s="576"/>
      <c r="P4" s="576"/>
      <c r="Q4" s="576"/>
      <c r="R4" s="1682"/>
      <c r="S4" s="576"/>
      <c r="T4" s="576"/>
      <c r="U4" s="576"/>
      <c r="V4" s="577"/>
      <c r="W4" s="2917" t="s">
        <v>999</v>
      </c>
      <c r="X4" s="1681" t="s">
        <v>1002</v>
      </c>
      <c r="Y4" s="576"/>
      <c r="Z4" s="576"/>
      <c r="AA4" s="576"/>
      <c r="AB4" s="576"/>
      <c r="AC4" s="1682"/>
      <c r="AD4" s="576"/>
      <c r="AE4" s="576"/>
      <c r="AF4" s="576"/>
      <c r="AG4" s="577"/>
      <c r="AI4" s="3089"/>
      <c r="AJ4" s="3089"/>
      <c r="AK4" s="3089"/>
      <c r="AL4" s="3089"/>
      <c r="AM4" s="3089"/>
      <c r="AN4" s="3089"/>
      <c r="AO4" s="3089"/>
      <c r="AP4" s="3089"/>
    </row>
    <row r="5" spans="1:42" s="586" customFormat="1" ht="24" customHeight="1">
      <c r="A5" s="2919"/>
      <c r="B5" s="1683" t="s">
        <v>98</v>
      </c>
      <c r="C5" s="276" t="s">
        <v>108</v>
      </c>
      <c r="D5" s="276" t="s">
        <v>109</v>
      </c>
      <c r="E5" s="276" t="s">
        <v>101</v>
      </c>
      <c r="F5" s="276" t="s">
        <v>110</v>
      </c>
      <c r="G5" s="276" t="s">
        <v>111</v>
      </c>
      <c r="H5" s="582" t="s">
        <v>112</v>
      </c>
      <c r="I5" s="582" t="s">
        <v>467</v>
      </c>
      <c r="J5" s="582" t="s">
        <v>113</v>
      </c>
      <c r="K5" s="580" t="s">
        <v>1003</v>
      </c>
      <c r="L5" s="2919"/>
      <c r="M5" s="1683" t="s">
        <v>98</v>
      </c>
      <c r="N5" s="276" t="s">
        <v>108</v>
      </c>
      <c r="O5" s="276" t="s">
        <v>109</v>
      </c>
      <c r="P5" s="276" t="s">
        <v>101</v>
      </c>
      <c r="Q5" s="276" t="s">
        <v>110</v>
      </c>
      <c r="R5" s="276" t="s">
        <v>111</v>
      </c>
      <c r="S5" s="582" t="s">
        <v>112</v>
      </c>
      <c r="T5" s="582" t="s">
        <v>1004</v>
      </c>
      <c r="U5" s="582" t="s">
        <v>113</v>
      </c>
      <c r="V5" s="580" t="s">
        <v>1003</v>
      </c>
      <c r="W5" s="2919"/>
      <c r="X5" s="1683" t="s">
        <v>98</v>
      </c>
      <c r="Y5" s="276" t="s">
        <v>108</v>
      </c>
      <c r="Z5" s="276" t="s">
        <v>109</v>
      </c>
      <c r="AA5" s="276" t="s">
        <v>101</v>
      </c>
      <c r="AB5" s="276" t="s">
        <v>110</v>
      </c>
      <c r="AC5" s="276" t="s">
        <v>111</v>
      </c>
      <c r="AD5" s="582" t="s">
        <v>112</v>
      </c>
      <c r="AE5" s="582" t="s">
        <v>1004</v>
      </c>
      <c r="AF5" s="582" t="s">
        <v>113</v>
      </c>
      <c r="AG5" s="580" t="s">
        <v>1005</v>
      </c>
    </row>
    <row r="6" spans="1:42" s="564" customFormat="1" ht="29.1" customHeight="1">
      <c r="A6" s="1684">
        <v>2017</v>
      </c>
      <c r="B6" s="1685">
        <v>141097.97399999999</v>
      </c>
      <c r="C6" s="1686">
        <v>224833.514</v>
      </c>
      <c r="D6" s="1686">
        <v>4014.3490000000002</v>
      </c>
      <c r="E6" s="1686">
        <v>5734.6469999999999</v>
      </c>
      <c r="F6" s="1686">
        <v>117540.00199999999</v>
      </c>
      <c r="G6" s="1686">
        <v>2254.7179999999998</v>
      </c>
      <c r="H6" s="1686">
        <v>4170.9650000000001</v>
      </c>
      <c r="I6" s="1686">
        <v>20028.436000000002</v>
      </c>
      <c r="J6" s="1686">
        <v>554.90200000000004</v>
      </c>
      <c r="K6" s="1687">
        <v>520229.50699999998</v>
      </c>
      <c r="L6" s="1684">
        <v>2017</v>
      </c>
      <c r="M6" s="1685">
        <v>85733.61</v>
      </c>
      <c r="N6" s="1686">
        <v>177549.27900000001</v>
      </c>
      <c r="O6" s="1686">
        <v>3849.4349999999999</v>
      </c>
      <c r="P6" s="1686">
        <v>9485.1710000000003</v>
      </c>
      <c r="Q6" s="1686">
        <v>131631.98300000001</v>
      </c>
      <c r="R6" s="1686">
        <v>2185.962</v>
      </c>
      <c r="S6" s="1686">
        <v>4502.9679999999998</v>
      </c>
      <c r="T6" s="1686">
        <v>18032.317999999999</v>
      </c>
      <c r="U6" s="1686">
        <v>455.01799999999997</v>
      </c>
      <c r="V6" s="1687">
        <v>433425.74300000002</v>
      </c>
      <c r="W6" s="1684">
        <f>L6</f>
        <v>2017</v>
      </c>
      <c r="X6" s="1688">
        <v>60.762</v>
      </c>
      <c r="Y6" s="1689">
        <v>78.968999999999994</v>
      </c>
      <c r="Z6" s="1689">
        <v>95.891999999999996</v>
      </c>
      <c r="AA6" s="1689">
        <v>165.40100000000001</v>
      </c>
      <c r="AB6" s="1689">
        <v>111.989</v>
      </c>
      <c r="AC6" s="1689">
        <v>96.950999999999993</v>
      </c>
      <c r="AD6" s="1689">
        <v>107.96</v>
      </c>
      <c r="AE6" s="1689">
        <v>90.034000000000006</v>
      </c>
      <c r="AF6" s="1689">
        <v>82</v>
      </c>
      <c r="AG6" s="1690">
        <v>83.313999999999993</v>
      </c>
      <c r="AI6" s="1691"/>
      <c r="AJ6" s="1691"/>
      <c r="AK6" s="1691"/>
      <c r="AL6" s="1691"/>
      <c r="AM6" s="1691"/>
      <c r="AN6" s="1691"/>
      <c r="AO6" s="1691"/>
      <c r="AP6" s="1691"/>
    </row>
    <row r="7" spans="1:42" s="564" customFormat="1" ht="29.1" customHeight="1">
      <c r="A7" s="1684">
        <v>2018</v>
      </c>
      <c r="B7" s="1685">
        <v>126882.561</v>
      </c>
      <c r="C7" s="1686">
        <v>226584.69</v>
      </c>
      <c r="D7" s="1686">
        <v>2419.502</v>
      </c>
      <c r="E7" s="1686">
        <v>6833.6310000000003</v>
      </c>
      <c r="F7" s="1686">
        <v>144039.383</v>
      </c>
      <c r="G7" s="1686">
        <v>2762.67</v>
      </c>
      <c r="H7" s="1686">
        <v>3891.7809999999999</v>
      </c>
      <c r="I7" s="1686">
        <v>22164.646000000001</v>
      </c>
      <c r="J7" s="1686">
        <v>708.58600000000001</v>
      </c>
      <c r="K7" s="1687">
        <v>536287.44999999995</v>
      </c>
      <c r="L7" s="1684">
        <v>2018</v>
      </c>
      <c r="M7" s="1685">
        <v>78893.08</v>
      </c>
      <c r="N7" s="1686">
        <v>187929.13200000001</v>
      </c>
      <c r="O7" s="1686">
        <v>2576.4949999999999</v>
      </c>
      <c r="P7" s="1686">
        <v>11847.549000000001</v>
      </c>
      <c r="Q7" s="1686">
        <v>174851.90599999999</v>
      </c>
      <c r="R7" s="1686">
        <v>3021.34</v>
      </c>
      <c r="S7" s="1686">
        <v>4896.1899999999996</v>
      </c>
      <c r="T7" s="1686">
        <v>21609.916000000001</v>
      </c>
      <c r="U7" s="1686">
        <v>681.98500000000001</v>
      </c>
      <c r="V7" s="1687">
        <v>486307.59299999999</v>
      </c>
      <c r="W7" s="1684">
        <f t="shared" ref="W7:W26" si="0">L7</f>
        <v>2018</v>
      </c>
      <c r="X7" s="1688">
        <v>62.177999999999997</v>
      </c>
      <c r="Y7" s="1689">
        <v>82.94</v>
      </c>
      <c r="Z7" s="1689">
        <v>106.489</v>
      </c>
      <c r="AA7" s="1689">
        <v>173.37100000000001</v>
      </c>
      <c r="AB7" s="1689">
        <v>121.392</v>
      </c>
      <c r="AC7" s="1689">
        <v>109.363</v>
      </c>
      <c r="AD7" s="1689">
        <v>125.80800000000001</v>
      </c>
      <c r="AE7" s="1689">
        <v>97.497</v>
      </c>
      <c r="AF7" s="1689">
        <v>96.245999999999995</v>
      </c>
      <c r="AG7" s="1690">
        <v>90.68</v>
      </c>
      <c r="AI7" s="1691"/>
      <c r="AJ7" s="1691"/>
      <c r="AK7" s="1691"/>
      <c r="AL7" s="1691"/>
      <c r="AM7" s="1691"/>
      <c r="AN7" s="1691"/>
      <c r="AO7" s="1691"/>
      <c r="AP7" s="1691"/>
    </row>
    <row r="8" spans="1:42" s="564" customFormat="1" ht="29.1" customHeight="1">
      <c r="A8" s="1684">
        <v>2019</v>
      </c>
      <c r="B8" s="1685">
        <v>138607.255</v>
      </c>
      <c r="C8" s="1686">
        <v>215011.742</v>
      </c>
      <c r="D8" s="1686">
        <v>2330.5010000000002</v>
      </c>
      <c r="E8" s="1686">
        <v>4010.6759999999999</v>
      </c>
      <c r="F8" s="1686">
        <v>138654.98300000001</v>
      </c>
      <c r="G8" s="1686">
        <v>2192.77</v>
      </c>
      <c r="H8" s="1686">
        <v>3444.24</v>
      </c>
      <c r="I8" s="1686">
        <v>22575.079000000002</v>
      </c>
      <c r="J8" s="1686">
        <v>2247.3530000000001</v>
      </c>
      <c r="K8" s="1687">
        <v>529074.59900000005</v>
      </c>
      <c r="L8" s="1684">
        <v>2019</v>
      </c>
      <c r="M8" s="1685">
        <v>80937.55</v>
      </c>
      <c r="N8" s="1686">
        <v>188076.71299999999</v>
      </c>
      <c r="O8" s="1686">
        <v>2396.9569999999999</v>
      </c>
      <c r="P8" s="1686">
        <v>9175.9490000000005</v>
      </c>
      <c r="Q8" s="1686">
        <v>165184.783</v>
      </c>
      <c r="R8" s="1686">
        <v>2364.386</v>
      </c>
      <c r="S8" s="1686">
        <v>4188.9290000000001</v>
      </c>
      <c r="T8" s="1686">
        <v>22416.960999999999</v>
      </c>
      <c r="U8" s="1686">
        <v>2112.723</v>
      </c>
      <c r="V8" s="1687">
        <v>476854.951</v>
      </c>
      <c r="W8" s="1684">
        <f t="shared" si="0"/>
        <v>2019</v>
      </c>
      <c r="X8" s="1688">
        <v>58.393000000000001</v>
      </c>
      <c r="Y8" s="1689">
        <v>87.472999999999999</v>
      </c>
      <c r="Z8" s="1689">
        <v>102.852</v>
      </c>
      <c r="AA8" s="1689">
        <v>228.78800000000001</v>
      </c>
      <c r="AB8" s="1689">
        <v>119.134</v>
      </c>
      <c r="AC8" s="1689">
        <v>107.82599999999999</v>
      </c>
      <c r="AD8" s="1689">
        <v>121.621</v>
      </c>
      <c r="AE8" s="1689">
        <v>99.3</v>
      </c>
      <c r="AF8" s="1689">
        <v>94.009</v>
      </c>
      <c r="AG8" s="1690">
        <v>90.13</v>
      </c>
      <c r="AI8" s="1691"/>
      <c r="AJ8" s="1691"/>
      <c r="AK8" s="1691"/>
      <c r="AL8" s="1691"/>
      <c r="AM8" s="1691"/>
      <c r="AN8" s="1691"/>
      <c r="AO8" s="1691"/>
      <c r="AP8" s="1691"/>
    </row>
    <row r="9" spans="1:42" s="564" customFormat="1" ht="29.1" customHeight="1">
      <c r="A9" s="1684">
        <v>2020</v>
      </c>
      <c r="B9" s="1685">
        <v>152319.09599999999</v>
      </c>
      <c r="C9" s="1686">
        <v>185178.32199999999</v>
      </c>
      <c r="D9" s="1686">
        <v>1875.6949999999999</v>
      </c>
      <c r="E9" s="1686">
        <v>2184.0169999999998</v>
      </c>
      <c r="F9" s="1686">
        <v>140783.81400000001</v>
      </c>
      <c r="G9" s="1686">
        <v>3155.8580000000002</v>
      </c>
      <c r="H9" s="1686">
        <v>3256.7660000000001</v>
      </c>
      <c r="I9" s="1686">
        <v>19179.383000000002</v>
      </c>
      <c r="J9" s="1686">
        <v>7174.1670000000004</v>
      </c>
      <c r="K9" s="1687">
        <v>515107.11800000002</v>
      </c>
      <c r="L9" s="1684">
        <v>2020</v>
      </c>
      <c r="M9" s="1685">
        <v>90917.53</v>
      </c>
      <c r="N9" s="1686">
        <v>152093.78899999999</v>
      </c>
      <c r="O9" s="1686">
        <v>1528.213</v>
      </c>
      <c r="P9" s="1686">
        <v>4217.7309999999998</v>
      </c>
      <c r="Q9" s="1686">
        <v>139134.60399999999</v>
      </c>
      <c r="R9" s="1686">
        <v>2578.9830000000002</v>
      </c>
      <c r="S9" s="1686">
        <v>3682.433</v>
      </c>
      <c r="T9" s="1686">
        <v>15390.189</v>
      </c>
      <c r="U9" s="1686">
        <v>6065.5559999999996</v>
      </c>
      <c r="V9" s="1687">
        <v>415609.02899999998</v>
      </c>
      <c r="W9" s="1684">
        <f t="shared" si="0"/>
        <v>2020</v>
      </c>
      <c r="X9" s="1688">
        <v>59.689</v>
      </c>
      <c r="Y9" s="1689">
        <v>82.134</v>
      </c>
      <c r="Z9" s="1689">
        <v>81.474999999999994</v>
      </c>
      <c r="AA9" s="1689">
        <v>193.11799999999999</v>
      </c>
      <c r="AB9" s="1689">
        <v>98.828999999999994</v>
      </c>
      <c r="AC9" s="1689">
        <v>81.721000000000004</v>
      </c>
      <c r="AD9" s="1689">
        <v>113.07</v>
      </c>
      <c r="AE9" s="1689">
        <v>80.242999999999995</v>
      </c>
      <c r="AF9" s="1689">
        <v>84.546999999999997</v>
      </c>
      <c r="AG9" s="1690">
        <v>80.683999999999997</v>
      </c>
      <c r="AI9" s="1691"/>
      <c r="AJ9" s="1691"/>
      <c r="AK9" s="1691"/>
      <c r="AL9" s="1691"/>
      <c r="AM9" s="1691"/>
      <c r="AN9" s="1691"/>
      <c r="AO9" s="1691"/>
      <c r="AP9" s="1691"/>
    </row>
    <row r="10" spans="1:42" s="564" customFormat="1" ht="29.1" customHeight="1">
      <c r="A10" s="1692">
        <v>2021</v>
      </c>
      <c r="B10" s="1685">
        <v>150162.75399999999</v>
      </c>
      <c r="C10" s="1686">
        <v>186812.679</v>
      </c>
      <c r="D10" s="1686">
        <v>1653.6420000000001</v>
      </c>
      <c r="E10" s="1686">
        <v>2110.3629999999998</v>
      </c>
      <c r="F10" s="1686">
        <v>163078.533</v>
      </c>
      <c r="G10" s="1686">
        <v>2348.56</v>
      </c>
      <c r="H10" s="1686">
        <v>3666.7579999999998</v>
      </c>
      <c r="I10" s="1686">
        <v>23367.544999999998</v>
      </c>
      <c r="J10" s="1686">
        <v>2784.6559999999999</v>
      </c>
      <c r="K10" s="1687">
        <v>535985.49</v>
      </c>
      <c r="L10" s="1692">
        <v>2021</v>
      </c>
      <c r="M10" s="1685">
        <v>84507.58</v>
      </c>
      <c r="N10" s="1686">
        <v>190008.97399999999</v>
      </c>
      <c r="O10" s="1686">
        <v>1718.4469999999999</v>
      </c>
      <c r="P10" s="1686">
        <v>4603.1660000000002</v>
      </c>
      <c r="Q10" s="1686">
        <v>199552.51699999999</v>
      </c>
      <c r="R10" s="1686">
        <v>2528.058</v>
      </c>
      <c r="S10" s="1686">
        <v>5147.4129999999996</v>
      </c>
      <c r="T10" s="1686">
        <v>24975.137999999999</v>
      </c>
      <c r="U10" s="1686">
        <v>2647.076</v>
      </c>
      <c r="V10" s="1687">
        <v>515688.36700000003</v>
      </c>
      <c r="W10" s="1684">
        <f t="shared" si="0"/>
        <v>2021</v>
      </c>
      <c r="X10" s="1688">
        <v>56.277000000000001</v>
      </c>
      <c r="Y10" s="1689">
        <v>101.711</v>
      </c>
      <c r="Z10" s="1689">
        <v>103.919</v>
      </c>
      <c r="AA10" s="1689">
        <v>218.12200000000001</v>
      </c>
      <c r="AB10" s="1689">
        <v>122.366</v>
      </c>
      <c r="AC10" s="1689">
        <v>107.643</v>
      </c>
      <c r="AD10" s="1689">
        <v>140.38</v>
      </c>
      <c r="AE10" s="1689">
        <v>106.88</v>
      </c>
      <c r="AF10" s="1689">
        <v>95.058999999999997</v>
      </c>
      <c r="AG10" s="1690">
        <v>96.212999999999994</v>
      </c>
      <c r="AI10" s="1691"/>
      <c r="AJ10" s="1691"/>
      <c r="AK10" s="1691"/>
      <c r="AL10" s="1691"/>
      <c r="AM10" s="1691"/>
      <c r="AN10" s="1691"/>
      <c r="AO10" s="1691"/>
      <c r="AP10" s="1691"/>
    </row>
    <row r="11" spans="1:42" s="1700" customFormat="1" ht="29.1" customHeight="1">
      <c r="A11" s="1693">
        <v>2022</v>
      </c>
      <c r="B11" s="1694">
        <v>167346.01800000001</v>
      </c>
      <c r="C11" s="1695">
        <v>184292.90400000001</v>
      </c>
      <c r="D11" s="1695">
        <v>1675.038</v>
      </c>
      <c r="E11" s="1695">
        <v>1336.8489999999999</v>
      </c>
      <c r="F11" s="1695">
        <v>159460.674</v>
      </c>
      <c r="G11" s="1695">
        <v>2922.79</v>
      </c>
      <c r="H11" s="1695">
        <v>3701.973</v>
      </c>
      <c r="I11" s="1695">
        <v>28115.333999999999</v>
      </c>
      <c r="J11" s="1695">
        <v>1980.6780000000001</v>
      </c>
      <c r="K11" s="1696">
        <v>550832.25899999996</v>
      </c>
      <c r="L11" s="1693">
        <f>A11</f>
        <v>2022</v>
      </c>
      <c r="M11" s="1694">
        <v>87992.839000000007</v>
      </c>
      <c r="N11" s="1695">
        <v>291135.74200000003</v>
      </c>
      <c r="O11" s="1695">
        <v>3395.5059999999999</v>
      </c>
      <c r="P11" s="1695">
        <v>4064.326</v>
      </c>
      <c r="Q11" s="1695">
        <v>382542.86900000001</v>
      </c>
      <c r="R11" s="1695">
        <v>6161.5870000000004</v>
      </c>
      <c r="S11" s="1695">
        <v>10285.384</v>
      </c>
      <c r="T11" s="1695">
        <v>57325.08</v>
      </c>
      <c r="U11" s="1695">
        <v>3888.125</v>
      </c>
      <c r="V11" s="1696">
        <v>846791.45700000005</v>
      </c>
      <c r="W11" s="1684">
        <f t="shared" si="0"/>
        <v>2022</v>
      </c>
      <c r="X11" s="1697">
        <v>52.581000000000003</v>
      </c>
      <c r="Y11" s="1698">
        <v>157.97399999999999</v>
      </c>
      <c r="Z11" s="1698">
        <v>202.71199999999999</v>
      </c>
      <c r="AA11" s="1698">
        <v>304.02300000000002</v>
      </c>
      <c r="AB11" s="1698">
        <v>239.898</v>
      </c>
      <c r="AC11" s="1698">
        <v>210.81200000000001</v>
      </c>
      <c r="AD11" s="1698">
        <v>277.83499999999998</v>
      </c>
      <c r="AE11" s="1698">
        <v>203.893</v>
      </c>
      <c r="AF11" s="1698">
        <v>196.303</v>
      </c>
      <c r="AG11" s="1699">
        <v>153.72900000000001</v>
      </c>
      <c r="AI11" s="1701"/>
      <c r="AJ11" s="1701"/>
      <c r="AK11" s="1701"/>
      <c r="AL11" s="1701"/>
      <c r="AM11" s="1701"/>
      <c r="AN11" s="1701"/>
      <c r="AO11" s="1701"/>
      <c r="AP11" s="1701"/>
    </row>
    <row r="12" spans="1:42" s="564" customFormat="1" ht="29.1" customHeight="1">
      <c r="A12" s="1702" t="s">
        <v>777</v>
      </c>
      <c r="B12" s="1694">
        <v>41825.862000000001</v>
      </c>
      <c r="C12" s="1695">
        <v>46793.303999999996</v>
      </c>
      <c r="D12" s="1695">
        <v>0.104</v>
      </c>
      <c r="E12" s="1695">
        <v>724.74900000000002</v>
      </c>
      <c r="F12" s="1695">
        <v>44604.637999999999</v>
      </c>
      <c r="G12" s="1695">
        <v>439.16399999999999</v>
      </c>
      <c r="H12" s="1695">
        <v>994.70699999999999</v>
      </c>
      <c r="I12" s="1695">
        <v>6734.5050000000001</v>
      </c>
      <c r="J12" s="1695">
        <v>564.06799999999998</v>
      </c>
      <c r="K12" s="1696">
        <v>142681.10200000001</v>
      </c>
      <c r="L12" s="1703" t="str">
        <f>A12</f>
        <v>2022.01~03</v>
      </c>
      <c r="M12" s="1694">
        <v>26323.74</v>
      </c>
      <c r="N12" s="1695">
        <v>68154.531000000003</v>
      </c>
      <c r="O12" s="1695">
        <v>51.923999999999999</v>
      </c>
      <c r="P12" s="1695">
        <v>1713.1769999999999</v>
      </c>
      <c r="Q12" s="1695">
        <v>99484.930999999997</v>
      </c>
      <c r="R12" s="1695">
        <v>905.11099999999999</v>
      </c>
      <c r="S12" s="1695">
        <v>2694.21</v>
      </c>
      <c r="T12" s="1695">
        <v>12865.525</v>
      </c>
      <c r="U12" s="1695">
        <v>1040.23</v>
      </c>
      <c r="V12" s="1696">
        <v>213233.37899999999</v>
      </c>
      <c r="W12" s="1704" t="str">
        <f t="shared" si="0"/>
        <v>2022.01~03</v>
      </c>
      <c r="X12" s="1697">
        <v>62.936999999999998</v>
      </c>
      <c r="Y12" s="1698">
        <v>145.65</v>
      </c>
      <c r="Z12" s="1698">
        <v>49725.042000000001</v>
      </c>
      <c r="AA12" s="1698">
        <v>236.38200000000001</v>
      </c>
      <c r="AB12" s="1698">
        <v>223.03700000000001</v>
      </c>
      <c r="AC12" s="1698">
        <v>206.09899999999999</v>
      </c>
      <c r="AD12" s="1698">
        <v>270.85500000000002</v>
      </c>
      <c r="AE12" s="1698">
        <v>191.03899999999999</v>
      </c>
      <c r="AF12" s="1698">
        <v>184.416</v>
      </c>
      <c r="AG12" s="1699">
        <v>149.44800000000001</v>
      </c>
      <c r="AI12" s="1691"/>
      <c r="AJ12" s="1691"/>
      <c r="AK12" s="1691"/>
      <c r="AL12" s="1691"/>
      <c r="AM12" s="1691"/>
      <c r="AN12" s="1691"/>
      <c r="AO12" s="1691"/>
      <c r="AP12" s="1691"/>
    </row>
    <row r="13" spans="1:42" s="1706" customFormat="1" ht="29.1" customHeight="1">
      <c r="A13" s="1502">
        <v>2022.03</v>
      </c>
      <c r="B13" s="1685">
        <v>13194.626</v>
      </c>
      <c r="C13" s="1686">
        <v>13618.445</v>
      </c>
      <c r="D13" s="1686">
        <v>0.104</v>
      </c>
      <c r="E13" s="1686">
        <v>117.014</v>
      </c>
      <c r="F13" s="1686">
        <v>16310.325000000001</v>
      </c>
      <c r="G13" s="1686">
        <v>160.624</v>
      </c>
      <c r="H13" s="1686">
        <v>342.71499999999997</v>
      </c>
      <c r="I13" s="1686">
        <v>2333.3609999999999</v>
      </c>
      <c r="J13" s="1686">
        <v>179.36600000000001</v>
      </c>
      <c r="K13" s="1687">
        <v>46256.580999999998</v>
      </c>
      <c r="L13" s="1705">
        <f>A13</f>
        <v>2022.03</v>
      </c>
      <c r="M13" s="1685">
        <v>7834.8450000000003</v>
      </c>
      <c r="N13" s="1686">
        <v>20171.510999999999</v>
      </c>
      <c r="O13" s="1686">
        <v>17.998000000000001</v>
      </c>
      <c r="P13" s="1686">
        <v>323.51600000000002</v>
      </c>
      <c r="Q13" s="1686">
        <v>35625.014999999999</v>
      </c>
      <c r="R13" s="1686">
        <v>327.08800000000002</v>
      </c>
      <c r="S13" s="1686">
        <v>777.73299999999995</v>
      </c>
      <c r="T13" s="1686">
        <v>4680.7809999999999</v>
      </c>
      <c r="U13" s="1686">
        <v>349.255</v>
      </c>
      <c r="V13" s="1687">
        <v>70107.741999999998</v>
      </c>
      <c r="W13" s="1684">
        <f t="shared" si="0"/>
        <v>2022.03</v>
      </c>
      <c r="X13" s="1688">
        <v>59.378999999999998</v>
      </c>
      <c r="Y13" s="1689">
        <v>148.119</v>
      </c>
      <c r="Z13" s="1689">
        <v>17235.777999999998</v>
      </c>
      <c r="AA13" s="1689">
        <v>276.47699999999998</v>
      </c>
      <c r="AB13" s="1689">
        <v>218.42</v>
      </c>
      <c r="AC13" s="1689">
        <v>203.63499999999999</v>
      </c>
      <c r="AD13" s="1689">
        <v>226.93299999999999</v>
      </c>
      <c r="AE13" s="1689">
        <v>200.60300000000001</v>
      </c>
      <c r="AF13" s="1689">
        <v>194.71600000000001</v>
      </c>
      <c r="AG13" s="1690">
        <v>151.56299999999999</v>
      </c>
      <c r="AI13" s="1707"/>
      <c r="AJ13" s="1691"/>
      <c r="AK13" s="1707"/>
      <c r="AL13" s="1707"/>
      <c r="AM13" s="1691"/>
      <c r="AN13" s="1707"/>
      <c r="AO13" s="1707"/>
      <c r="AP13" s="1691"/>
    </row>
    <row r="14" spans="1:42" s="1708" customFormat="1" ht="29.1" customHeight="1">
      <c r="A14" s="1502">
        <v>2022.04</v>
      </c>
      <c r="B14" s="1685">
        <v>12732.508</v>
      </c>
      <c r="C14" s="1686">
        <v>12582.779</v>
      </c>
      <c r="D14" s="1686">
        <v>212.34299999999999</v>
      </c>
      <c r="E14" s="1686">
        <v>74.572000000000003</v>
      </c>
      <c r="F14" s="1686">
        <v>12618.001</v>
      </c>
      <c r="G14" s="1686">
        <v>156.09899999999999</v>
      </c>
      <c r="H14" s="1686">
        <v>265.36599999999999</v>
      </c>
      <c r="I14" s="1686">
        <v>2441.8960000000002</v>
      </c>
      <c r="J14" s="1686">
        <v>147.965</v>
      </c>
      <c r="K14" s="1687">
        <v>41231.53</v>
      </c>
      <c r="L14" s="1502">
        <f>A14</f>
        <v>2022.04</v>
      </c>
      <c r="M14" s="1685">
        <v>6804.1279999999997</v>
      </c>
      <c r="N14" s="1686">
        <v>20407.017</v>
      </c>
      <c r="O14" s="1686">
        <v>447.75599999999997</v>
      </c>
      <c r="P14" s="1686">
        <v>218.58199999999999</v>
      </c>
      <c r="Q14" s="1686">
        <v>28985.712</v>
      </c>
      <c r="R14" s="1686">
        <v>330.31099999999998</v>
      </c>
      <c r="S14" s="1686">
        <v>633.16399999999999</v>
      </c>
      <c r="T14" s="1686">
        <v>5097.7269999999999</v>
      </c>
      <c r="U14" s="1686">
        <v>302.01499999999999</v>
      </c>
      <c r="V14" s="1687">
        <v>63226.411</v>
      </c>
      <c r="W14" s="1684">
        <f t="shared" si="0"/>
        <v>2022.04</v>
      </c>
      <c r="X14" s="1688">
        <v>53.439</v>
      </c>
      <c r="Y14" s="1689">
        <v>162.18199999999999</v>
      </c>
      <c r="Z14" s="1689">
        <v>210.86500000000001</v>
      </c>
      <c r="AA14" s="1689">
        <v>293.11599999999999</v>
      </c>
      <c r="AB14" s="1689">
        <v>229.71700000000001</v>
      </c>
      <c r="AC14" s="1689">
        <v>211.60400000000001</v>
      </c>
      <c r="AD14" s="1689">
        <v>238.6</v>
      </c>
      <c r="AE14" s="1689">
        <v>208.761</v>
      </c>
      <c r="AF14" s="1689">
        <v>204.11199999999999</v>
      </c>
      <c r="AG14" s="1690">
        <v>153.345</v>
      </c>
      <c r="AI14" s="1709"/>
      <c r="AJ14" s="1709"/>
      <c r="AK14" s="1709"/>
      <c r="AL14" s="1709"/>
      <c r="AM14" s="1709"/>
      <c r="AN14" s="1709"/>
      <c r="AO14" s="1709"/>
      <c r="AP14" s="1709"/>
    </row>
    <row r="15" spans="1:42" s="564" customFormat="1" ht="29.1" customHeight="1">
      <c r="A15" s="1502">
        <v>2022.05</v>
      </c>
      <c r="B15" s="1685">
        <v>13892.55</v>
      </c>
      <c r="C15" s="1686">
        <v>12892.842000000001</v>
      </c>
      <c r="D15" s="1686">
        <v>148.75200000000001</v>
      </c>
      <c r="E15" s="1686">
        <v>37.018999999999998</v>
      </c>
      <c r="F15" s="1686">
        <v>11800.669</v>
      </c>
      <c r="G15" s="1686">
        <v>190.53399999999999</v>
      </c>
      <c r="H15" s="1686">
        <v>292.43</v>
      </c>
      <c r="I15" s="1686">
        <v>2607.761</v>
      </c>
      <c r="J15" s="1686">
        <v>136.92699999999999</v>
      </c>
      <c r="K15" s="1687">
        <v>41999.483</v>
      </c>
      <c r="L15" s="1502">
        <f t="shared" ref="L15:L26" si="1">A15</f>
        <v>2022.05</v>
      </c>
      <c r="M15" s="1685">
        <v>5483.7730000000001</v>
      </c>
      <c r="N15" s="1686">
        <v>19001.834999999999</v>
      </c>
      <c r="O15" s="1686">
        <v>218.376</v>
      </c>
      <c r="P15" s="1686">
        <v>116.503</v>
      </c>
      <c r="Q15" s="1686">
        <v>20073.486000000001</v>
      </c>
      <c r="R15" s="1686">
        <v>280.63400000000001</v>
      </c>
      <c r="S15" s="1710">
        <v>490.762</v>
      </c>
      <c r="T15" s="1686">
        <v>4082.8829999999998</v>
      </c>
      <c r="U15" s="1686">
        <v>201</v>
      </c>
      <c r="V15" s="1687">
        <v>49949.252</v>
      </c>
      <c r="W15" s="1684">
        <f t="shared" si="0"/>
        <v>2022.05</v>
      </c>
      <c r="X15" s="1688">
        <v>39.472999999999999</v>
      </c>
      <c r="Y15" s="1689">
        <v>147.38300000000001</v>
      </c>
      <c r="Z15" s="1689">
        <v>146.80600000000001</v>
      </c>
      <c r="AA15" s="1689">
        <v>314.709</v>
      </c>
      <c r="AB15" s="1689">
        <v>170.10499999999999</v>
      </c>
      <c r="AC15" s="1689">
        <v>147.28800000000001</v>
      </c>
      <c r="AD15" s="1689">
        <v>167.822</v>
      </c>
      <c r="AE15" s="1689">
        <v>156.56700000000001</v>
      </c>
      <c r="AF15" s="1689">
        <v>146.79300000000001</v>
      </c>
      <c r="AG15" s="1690">
        <v>118.928</v>
      </c>
      <c r="AI15" s="1691"/>
      <c r="AJ15" s="1691"/>
      <c r="AK15" s="1691"/>
      <c r="AL15" s="1691"/>
      <c r="AM15" s="1691"/>
      <c r="AN15" s="1691"/>
      <c r="AO15" s="1691"/>
      <c r="AP15" s="1691"/>
    </row>
    <row r="16" spans="1:42" s="1711" customFormat="1" ht="29.1" customHeight="1">
      <c r="A16" s="1502">
        <v>2022.06</v>
      </c>
      <c r="B16" s="1685">
        <v>13990.404</v>
      </c>
      <c r="C16" s="1686">
        <v>14782.864</v>
      </c>
      <c r="D16" s="1686">
        <v>139.87299999999999</v>
      </c>
      <c r="E16" s="1686">
        <v>58.348999999999997</v>
      </c>
      <c r="F16" s="1686">
        <v>12185.967000000001</v>
      </c>
      <c r="G16" s="1686">
        <v>227.26300000000001</v>
      </c>
      <c r="H16" s="1686">
        <v>275.20499999999998</v>
      </c>
      <c r="I16" s="1686">
        <v>2108.9650000000001</v>
      </c>
      <c r="J16" s="1686">
        <v>130.13399999999999</v>
      </c>
      <c r="K16" s="1687">
        <v>43899.023999999998</v>
      </c>
      <c r="L16" s="1502">
        <f t="shared" si="1"/>
        <v>2022.06</v>
      </c>
      <c r="M16" s="1685">
        <v>5394.2849999999999</v>
      </c>
      <c r="N16" s="1686">
        <v>18738.597000000002</v>
      </c>
      <c r="O16" s="1686">
        <v>186.696</v>
      </c>
      <c r="P16" s="1686">
        <v>214.00700000000001</v>
      </c>
      <c r="Q16" s="1686">
        <v>18980.741000000002</v>
      </c>
      <c r="R16" s="1686">
        <v>323.59199999999998</v>
      </c>
      <c r="S16" s="1686">
        <v>465.48399999999998</v>
      </c>
      <c r="T16" s="1686">
        <v>3058.154</v>
      </c>
      <c r="U16" s="1686">
        <v>176.22900000000001</v>
      </c>
      <c r="V16" s="1687">
        <v>47537.785000000003</v>
      </c>
      <c r="W16" s="1684">
        <f t="shared" si="0"/>
        <v>2022.06</v>
      </c>
      <c r="X16" s="1688">
        <v>38.557000000000002</v>
      </c>
      <c r="Y16" s="1689">
        <v>126.759</v>
      </c>
      <c r="Z16" s="1689">
        <v>133.47499999999999</v>
      </c>
      <c r="AA16" s="1689">
        <v>366.77</v>
      </c>
      <c r="AB16" s="1689">
        <v>155.75899999999999</v>
      </c>
      <c r="AC16" s="1689">
        <v>142.387</v>
      </c>
      <c r="AD16" s="1689">
        <v>169.14099999999999</v>
      </c>
      <c r="AE16" s="1689">
        <v>145.00700000000001</v>
      </c>
      <c r="AF16" s="1689">
        <v>135.41999999999999</v>
      </c>
      <c r="AG16" s="1690">
        <v>108.289</v>
      </c>
      <c r="AI16" s="1712"/>
      <c r="AJ16" s="1712"/>
      <c r="AK16" s="1712"/>
      <c r="AL16" s="1712"/>
      <c r="AM16" s="1712"/>
      <c r="AN16" s="1712"/>
      <c r="AO16" s="1712"/>
      <c r="AP16" s="1712"/>
    </row>
    <row r="17" spans="1:43" s="564" customFormat="1" ht="29.1" customHeight="1">
      <c r="A17" s="1502">
        <v>2022.07</v>
      </c>
      <c r="B17" s="1685">
        <v>14567.217000000001</v>
      </c>
      <c r="C17" s="1686">
        <v>18678.952000000001</v>
      </c>
      <c r="D17" s="1686">
        <v>245.62299999999999</v>
      </c>
      <c r="E17" s="1686">
        <v>78.531999999999996</v>
      </c>
      <c r="F17" s="1686">
        <v>14451.755999999999</v>
      </c>
      <c r="G17" s="1686">
        <v>335.27600000000001</v>
      </c>
      <c r="H17" s="1686">
        <v>285.55</v>
      </c>
      <c r="I17" s="1686">
        <v>2121.36</v>
      </c>
      <c r="J17" s="1686">
        <v>142.261</v>
      </c>
      <c r="K17" s="1687">
        <v>50906.527000000002</v>
      </c>
      <c r="L17" s="1502">
        <f t="shared" si="1"/>
        <v>2022.07</v>
      </c>
      <c r="M17" s="1685">
        <v>7584.5919999999996</v>
      </c>
      <c r="N17" s="1686">
        <v>28204.184000000001</v>
      </c>
      <c r="O17" s="1686">
        <v>406.029</v>
      </c>
      <c r="P17" s="1686">
        <v>350.15499999999997</v>
      </c>
      <c r="Q17" s="1686">
        <v>28641.063999999998</v>
      </c>
      <c r="R17" s="1686">
        <v>598.84400000000005</v>
      </c>
      <c r="S17" s="1686">
        <v>838.23599999999999</v>
      </c>
      <c r="T17" s="1686">
        <v>3648.75</v>
      </c>
      <c r="U17" s="1686">
        <v>226.542</v>
      </c>
      <c r="V17" s="1687">
        <v>70498.395999999993</v>
      </c>
      <c r="W17" s="1684">
        <f t="shared" si="0"/>
        <v>2022.07</v>
      </c>
      <c r="X17" s="1688">
        <v>52.066000000000003</v>
      </c>
      <c r="Y17" s="1689">
        <v>150.994</v>
      </c>
      <c r="Z17" s="1689">
        <v>165.30600000000001</v>
      </c>
      <c r="AA17" s="1689">
        <v>445.87700000000001</v>
      </c>
      <c r="AB17" s="1689">
        <v>198.184</v>
      </c>
      <c r="AC17" s="1689">
        <v>178.61199999999999</v>
      </c>
      <c r="AD17" s="1689">
        <v>293.55200000000002</v>
      </c>
      <c r="AE17" s="1689">
        <v>172</v>
      </c>
      <c r="AF17" s="1689">
        <v>159.244</v>
      </c>
      <c r="AG17" s="1690">
        <v>138.48599999999999</v>
      </c>
      <c r="AI17" s="1691"/>
      <c r="AJ17" s="1691"/>
      <c r="AK17" s="1691"/>
      <c r="AL17" s="1691"/>
      <c r="AM17" s="1691"/>
      <c r="AN17" s="1691"/>
      <c r="AO17" s="1691"/>
      <c r="AP17" s="1691"/>
    </row>
    <row r="18" spans="1:43" s="564" customFormat="1" ht="29.1" customHeight="1">
      <c r="A18" s="1502">
        <v>2022.08</v>
      </c>
      <c r="B18" s="1685">
        <v>15471.885</v>
      </c>
      <c r="C18" s="1686">
        <v>17848.949000000001</v>
      </c>
      <c r="D18" s="1686">
        <v>245.07900000000001</v>
      </c>
      <c r="E18" s="1686">
        <v>45.844000000000001</v>
      </c>
      <c r="F18" s="1686">
        <v>12893.695</v>
      </c>
      <c r="G18" s="1686">
        <v>623.23599999999999</v>
      </c>
      <c r="H18" s="1686">
        <v>327.74</v>
      </c>
      <c r="I18" s="1686">
        <v>2494.5070000000001</v>
      </c>
      <c r="J18" s="1686">
        <v>169.77500000000001</v>
      </c>
      <c r="K18" s="1687">
        <v>50120.71</v>
      </c>
      <c r="L18" s="1502">
        <f t="shared" si="1"/>
        <v>2022.08</v>
      </c>
      <c r="M18" s="1685">
        <v>9438.6509999999998</v>
      </c>
      <c r="N18" s="1686">
        <v>33873.61</v>
      </c>
      <c r="O18" s="1686">
        <v>525.39700000000005</v>
      </c>
      <c r="P18" s="1686">
        <v>277.589</v>
      </c>
      <c r="Q18" s="1686">
        <v>35394.218000000001</v>
      </c>
      <c r="R18" s="1686">
        <v>1377.181</v>
      </c>
      <c r="S18" s="1686">
        <v>1236.095</v>
      </c>
      <c r="T18" s="1686">
        <v>5499.9269999999997</v>
      </c>
      <c r="U18" s="1686">
        <v>359.13499999999999</v>
      </c>
      <c r="V18" s="1687">
        <v>87981.801999999996</v>
      </c>
      <c r="W18" s="1684">
        <f t="shared" si="0"/>
        <v>2022.08</v>
      </c>
      <c r="X18" s="1688">
        <v>61.005000000000003</v>
      </c>
      <c r="Y18" s="1689">
        <v>189.779</v>
      </c>
      <c r="Z18" s="1689">
        <v>214.37899999999999</v>
      </c>
      <c r="AA18" s="1689">
        <v>605.51</v>
      </c>
      <c r="AB18" s="1689">
        <v>274.50799999999998</v>
      </c>
      <c r="AC18" s="1689">
        <v>220.97300000000001</v>
      </c>
      <c r="AD18" s="1689">
        <v>377.15699999999998</v>
      </c>
      <c r="AE18" s="1689">
        <v>220.482</v>
      </c>
      <c r="AF18" s="1689">
        <v>211.536</v>
      </c>
      <c r="AG18" s="1690">
        <v>175.54</v>
      </c>
      <c r="AI18" s="1691"/>
      <c r="AJ18" s="1691"/>
      <c r="AK18" s="1691"/>
      <c r="AL18" s="1691"/>
      <c r="AM18" s="1691"/>
      <c r="AN18" s="1691"/>
      <c r="AO18" s="1691"/>
      <c r="AP18" s="1691"/>
    </row>
    <row r="19" spans="1:43" s="564" customFormat="1" ht="29.1" customHeight="1">
      <c r="A19" s="1502">
        <v>2022.09</v>
      </c>
      <c r="B19" s="1685">
        <v>13377.869000000001</v>
      </c>
      <c r="C19" s="1686">
        <v>14753.817999999999</v>
      </c>
      <c r="D19" s="1686">
        <v>133.82900000000001</v>
      </c>
      <c r="E19" s="1686">
        <v>52.591000000000001</v>
      </c>
      <c r="F19" s="1686">
        <v>11013.079</v>
      </c>
      <c r="G19" s="1686">
        <v>419.613</v>
      </c>
      <c r="H19" s="1686">
        <v>314.63900000000001</v>
      </c>
      <c r="I19" s="1686">
        <v>2374.511</v>
      </c>
      <c r="J19" s="1686">
        <v>147.471</v>
      </c>
      <c r="K19" s="1687">
        <v>42587.421000000002</v>
      </c>
      <c r="L19" s="1502">
        <f t="shared" si="1"/>
        <v>2022.09</v>
      </c>
      <c r="M19" s="1685">
        <v>6503.5469999999996</v>
      </c>
      <c r="N19" s="1686">
        <v>27140.392</v>
      </c>
      <c r="O19" s="1686">
        <v>346.71699999999998</v>
      </c>
      <c r="P19" s="1686">
        <v>226.10400000000001</v>
      </c>
      <c r="Q19" s="1686">
        <v>32422.127</v>
      </c>
      <c r="R19" s="1686">
        <v>1022.619</v>
      </c>
      <c r="S19" s="1686">
        <v>1025.1869999999999</v>
      </c>
      <c r="T19" s="1686">
        <v>6079.6689999999999</v>
      </c>
      <c r="U19" s="1686">
        <v>346.14499999999998</v>
      </c>
      <c r="V19" s="1687">
        <v>75112.505999999994</v>
      </c>
      <c r="W19" s="1684">
        <f t="shared" si="0"/>
        <v>2022.09</v>
      </c>
      <c r="X19" s="1688">
        <v>48.613999999999997</v>
      </c>
      <c r="Y19" s="1689">
        <v>183.95500000000001</v>
      </c>
      <c r="Z19" s="1689">
        <v>259.07400000000001</v>
      </c>
      <c r="AA19" s="1689">
        <v>429.93299999999999</v>
      </c>
      <c r="AB19" s="1689">
        <v>294.39699999999999</v>
      </c>
      <c r="AC19" s="1689">
        <v>243.70500000000001</v>
      </c>
      <c r="AD19" s="1689">
        <v>325.83</v>
      </c>
      <c r="AE19" s="1689">
        <v>256.03899999999999</v>
      </c>
      <c r="AF19" s="1689">
        <v>234.72</v>
      </c>
      <c r="AG19" s="1690">
        <v>176.37299999999999</v>
      </c>
      <c r="AI19" s="1691"/>
      <c r="AJ19" s="1691"/>
      <c r="AK19" s="1691"/>
      <c r="AL19" s="1691"/>
      <c r="AM19" s="1691"/>
      <c r="AN19" s="1691"/>
      <c r="AO19" s="1691"/>
      <c r="AP19" s="1691"/>
    </row>
    <row r="20" spans="1:43" s="1713" customFormat="1" ht="29.1" customHeight="1">
      <c r="A20" s="1502">
        <v>2022.1</v>
      </c>
      <c r="B20" s="1685">
        <v>13668.813</v>
      </c>
      <c r="C20" s="1686">
        <v>13771.266</v>
      </c>
      <c r="D20" s="1686">
        <v>176.95599999999999</v>
      </c>
      <c r="E20" s="1686">
        <v>68.414000000000001</v>
      </c>
      <c r="F20" s="1686">
        <v>11135.678</v>
      </c>
      <c r="G20" s="1686">
        <v>203.024</v>
      </c>
      <c r="H20" s="1686">
        <v>322.7</v>
      </c>
      <c r="I20" s="1686">
        <v>2496.9050000000002</v>
      </c>
      <c r="J20" s="1686">
        <v>218.173</v>
      </c>
      <c r="K20" s="1687">
        <v>42061.928999999996</v>
      </c>
      <c r="L20" s="1502">
        <f t="shared" si="1"/>
        <v>2022.1</v>
      </c>
      <c r="M20" s="1685">
        <v>6660.2520000000004</v>
      </c>
      <c r="N20" s="1686">
        <v>24745.385999999999</v>
      </c>
      <c r="O20" s="1686">
        <v>464.79</v>
      </c>
      <c r="P20" s="1686">
        <v>224.529</v>
      </c>
      <c r="Q20" s="1686">
        <v>33865.245999999999</v>
      </c>
      <c r="R20" s="1686">
        <v>564.08600000000001</v>
      </c>
      <c r="S20" s="1686">
        <v>1029.1890000000001</v>
      </c>
      <c r="T20" s="1686">
        <v>6685.0969999999998</v>
      </c>
      <c r="U20" s="1686">
        <v>561.399</v>
      </c>
      <c r="V20" s="1687">
        <v>74799.972999999998</v>
      </c>
      <c r="W20" s="1502">
        <f>L20</f>
        <v>2022.1</v>
      </c>
      <c r="X20" s="1688">
        <v>48.725999999999999</v>
      </c>
      <c r="Y20" s="1689">
        <v>179.68899999999999</v>
      </c>
      <c r="Z20" s="1689">
        <v>262.65800000000002</v>
      </c>
      <c r="AA20" s="1689">
        <v>328.19099999999997</v>
      </c>
      <c r="AB20" s="1689">
        <v>304.11500000000001</v>
      </c>
      <c r="AC20" s="1689">
        <v>277.84199999999998</v>
      </c>
      <c r="AD20" s="1689">
        <v>318.93</v>
      </c>
      <c r="AE20" s="1689">
        <v>267.73500000000001</v>
      </c>
      <c r="AF20" s="1689">
        <v>257.31900000000002</v>
      </c>
      <c r="AG20" s="1690">
        <v>177.833</v>
      </c>
      <c r="AI20" s="1714"/>
      <c r="AJ20" s="1714"/>
      <c r="AK20" s="1714"/>
      <c r="AL20" s="1714"/>
      <c r="AM20" s="1714"/>
      <c r="AN20" s="1714"/>
      <c r="AO20" s="1714"/>
      <c r="AP20" s="1714"/>
    </row>
    <row r="21" spans="1:43" s="1715" customFormat="1" ht="29.1" customHeight="1">
      <c r="A21" s="1502">
        <v>2022.11</v>
      </c>
      <c r="B21" s="1685">
        <v>13331.346</v>
      </c>
      <c r="C21" s="1686">
        <v>14313.976000000001</v>
      </c>
      <c r="D21" s="1686">
        <v>125.875</v>
      </c>
      <c r="E21" s="1686">
        <v>81.212999999999994</v>
      </c>
      <c r="F21" s="1686">
        <v>12361.645</v>
      </c>
      <c r="G21" s="1686">
        <v>170.90299999999999</v>
      </c>
      <c r="H21" s="1686">
        <v>311.52600000000001</v>
      </c>
      <c r="I21" s="1686">
        <v>2225.8960000000002</v>
      </c>
      <c r="J21" s="1686">
        <v>145.60900000000001</v>
      </c>
      <c r="K21" s="1687">
        <v>43067.989000000001</v>
      </c>
      <c r="L21" s="1502">
        <f t="shared" si="1"/>
        <v>2022.11</v>
      </c>
      <c r="M21" s="1685">
        <v>6476.7479999999996</v>
      </c>
      <c r="N21" s="1686">
        <v>21749.132000000001</v>
      </c>
      <c r="O21" s="1686">
        <v>314.97199999999998</v>
      </c>
      <c r="P21" s="1686">
        <v>267.23200000000003</v>
      </c>
      <c r="Q21" s="1686">
        <v>36139.487000000001</v>
      </c>
      <c r="R21" s="1686">
        <v>455.3</v>
      </c>
      <c r="S21" s="1686">
        <v>971.27200000000005</v>
      </c>
      <c r="T21" s="1686">
        <v>5662.4369999999999</v>
      </c>
      <c r="U21" s="1686">
        <v>346.46100000000001</v>
      </c>
      <c r="V21" s="1687">
        <v>72383.039999999994</v>
      </c>
      <c r="W21" s="1684">
        <f t="shared" si="0"/>
        <v>2022.11</v>
      </c>
      <c r="X21" s="1688">
        <v>48.582999999999998</v>
      </c>
      <c r="Y21" s="1689">
        <v>151.94300000000001</v>
      </c>
      <c r="Z21" s="1689">
        <v>250.22499999999999</v>
      </c>
      <c r="AA21" s="1689">
        <v>329.05</v>
      </c>
      <c r="AB21" s="1689">
        <v>292.35199999999998</v>
      </c>
      <c r="AC21" s="1689">
        <v>266.40899999999999</v>
      </c>
      <c r="AD21" s="1689">
        <v>311.779</v>
      </c>
      <c r="AE21" s="1689">
        <v>254.38900000000001</v>
      </c>
      <c r="AF21" s="1689">
        <v>237.93899999999999</v>
      </c>
      <c r="AG21" s="1690">
        <v>168.06700000000001</v>
      </c>
      <c r="AI21" s="1716"/>
      <c r="AJ21" s="1716"/>
      <c r="AK21" s="1716"/>
      <c r="AL21" s="1716"/>
      <c r="AM21" s="1716"/>
      <c r="AN21" s="1716"/>
      <c r="AO21" s="1716"/>
      <c r="AP21" s="1716"/>
    </row>
    <row r="22" spans="1:43" s="1706" customFormat="1" ht="29.1" customHeight="1">
      <c r="A22" s="1502">
        <v>2022.12</v>
      </c>
      <c r="B22" s="1685">
        <v>14487.564</v>
      </c>
      <c r="C22" s="1686">
        <v>17874.153999999999</v>
      </c>
      <c r="D22" s="1686">
        <v>246.60499999999999</v>
      </c>
      <c r="E22" s="1686">
        <v>115.566</v>
      </c>
      <c r="F22" s="1686">
        <v>16395.545999999998</v>
      </c>
      <c r="G22" s="1686">
        <v>157.678</v>
      </c>
      <c r="H22" s="1686">
        <v>312.11099999999999</v>
      </c>
      <c r="I22" s="1686">
        <v>2509.027</v>
      </c>
      <c r="J22" s="1686">
        <v>178.29300000000001</v>
      </c>
      <c r="K22" s="1687">
        <v>52276.544000000002</v>
      </c>
      <c r="L22" s="1502">
        <f t="shared" si="1"/>
        <v>2022.12</v>
      </c>
      <c r="M22" s="1685">
        <v>7323.1260000000002</v>
      </c>
      <c r="N22" s="1686">
        <v>29121.059000000001</v>
      </c>
      <c r="O22" s="1686">
        <v>432.85</v>
      </c>
      <c r="P22" s="1686">
        <v>456.447</v>
      </c>
      <c r="Q22" s="1686">
        <v>48555.856</v>
      </c>
      <c r="R22" s="1686">
        <v>303.90899999999999</v>
      </c>
      <c r="S22" s="1686">
        <v>901.78499999999997</v>
      </c>
      <c r="T22" s="1686">
        <v>4644.9110000000001</v>
      </c>
      <c r="U22" s="1686">
        <v>328.97</v>
      </c>
      <c r="V22" s="1687">
        <v>92068.913</v>
      </c>
      <c r="W22" s="1684">
        <f t="shared" si="0"/>
        <v>2022.12</v>
      </c>
      <c r="X22" s="1688">
        <v>50.548000000000002</v>
      </c>
      <c r="Y22" s="1689">
        <v>162.923</v>
      </c>
      <c r="Z22" s="1689">
        <v>175.524</v>
      </c>
      <c r="AA22" s="1689">
        <v>394.96699999999998</v>
      </c>
      <c r="AB22" s="1689">
        <v>296.15300000000002</v>
      </c>
      <c r="AC22" s="1689">
        <v>192.74</v>
      </c>
      <c r="AD22" s="1689">
        <v>288.93099999999998</v>
      </c>
      <c r="AE22" s="1689">
        <v>185.12799999999999</v>
      </c>
      <c r="AF22" s="1689">
        <v>184.51</v>
      </c>
      <c r="AG22" s="1690">
        <v>176.119</v>
      </c>
      <c r="AI22" s="1707"/>
      <c r="AJ22" s="1707"/>
      <c r="AK22" s="1707"/>
      <c r="AL22" s="1707"/>
      <c r="AM22" s="1707"/>
      <c r="AN22" s="1707"/>
      <c r="AO22" s="1707"/>
      <c r="AP22" s="1707"/>
    </row>
    <row r="23" spans="1:43" s="564" customFormat="1" ht="29.1" customHeight="1">
      <c r="A23" s="1503" t="s">
        <v>778</v>
      </c>
      <c r="B23" s="1717">
        <v>42310.945</v>
      </c>
      <c r="C23" s="1718">
        <v>44058.972000000002</v>
      </c>
      <c r="D23" s="1718">
        <v>619.26099999999997</v>
      </c>
      <c r="E23" s="1718">
        <v>360.548</v>
      </c>
      <c r="F23" s="1718">
        <v>42099.040999999997</v>
      </c>
      <c r="G23" s="1718">
        <v>440.73200000000003</v>
      </c>
      <c r="H23" s="1718">
        <v>913.83600000000001</v>
      </c>
      <c r="I23" s="1718">
        <v>7469.2160000000003</v>
      </c>
      <c r="J23" s="1718">
        <v>655.68100000000004</v>
      </c>
      <c r="K23" s="1719">
        <v>138928.23199999999</v>
      </c>
      <c r="L23" s="1503" t="str">
        <f t="shared" si="1"/>
        <v>2023.01~03</v>
      </c>
      <c r="M23" s="1717">
        <v>19553.182000000001</v>
      </c>
      <c r="N23" s="1718">
        <v>70899.766000000003</v>
      </c>
      <c r="O23" s="1718">
        <v>1175.6079999999999</v>
      </c>
      <c r="P23" s="1718">
        <v>1210.4490000000001</v>
      </c>
      <c r="Q23" s="1718">
        <v>117482.17200000001</v>
      </c>
      <c r="R23" s="1718">
        <v>887.77</v>
      </c>
      <c r="S23" s="1718">
        <v>2503.4789999999998</v>
      </c>
      <c r="T23" s="1718">
        <v>14766.9</v>
      </c>
      <c r="U23" s="1718">
        <v>1294.345</v>
      </c>
      <c r="V23" s="1719">
        <v>229773.671</v>
      </c>
      <c r="W23" s="1720" t="str">
        <f t="shared" si="0"/>
        <v>2023.01~03</v>
      </c>
      <c r="X23" s="1721">
        <v>46.213000000000001</v>
      </c>
      <c r="Y23" s="1722">
        <v>160.91999999999999</v>
      </c>
      <c r="Z23" s="1722">
        <v>189.84</v>
      </c>
      <c r="AA23" s="1722">
        <v>335.72399999999999</v>
      </c>
      <c r="AB23" s="1722">
        <v>279.06099999999998</v>
      </c>
      <c r="AC23" s="1722">
        <v>201.43100000000001</v>
      </c>
      <c r="AD23" s="1722">
        <v>273.95299999999997</v>
      </c>
      <c r="AE23" s="1722">
        <v>197.703</v>
      </c>
      <c r="AF23" s="1722">
        <v>197.405</v>
      </c>
      <c r="AG23" s="1723">
        <v>165.39</v>
      </c>
      <c r="AI23" s="1691"/>
      <c r="AJ23" s="1691"/>
      <c r="AK23" s="1691"/>
      <c r="AL23" s="1691"/>
      <c r="AM23" s="1691"/>
      <c r="AN23" s="1691"/>
      <c r="AO23" s="1691"/>
      <c r="AP23" s="1691"/>
    </row>
    <row r="24" spans="1:43" s="1706" customFormat="1" ht="29.1" customHeight="1">
      <c r="A24" s="1503">
        <v>2023.01</v>
      </c>
      <c r="B24" s="1717">
        <v>14908.894</v>
      </c>
      <c r="C24" s="1718">
        <v>17078.333999999999</v>
      </c>
      <c r="D24" s="1718">
        <v>226.09700000000001</v>
      </c>
      <c r="E24" s="1718">
        <v>139.53700000000001</v>
      </c>
      <c r="F24" s="1718">
        <v>15031.958000000001</v>
      </c>
      <c r="G24" s="1718">
        <v>166.19200000000001</v>
      </c>
      <c r="H24" s="1718">
        <v>312.87099999999998</v>
      </c>
      <c r="I24" s="1718">
        <v>2575.3850000000002</v>
      </c>
      <c r="J24" s="1718">
        <v>190.495</v>
      </c>
      <c r="K24" s="1719">
        <v>50629.762999999999</v>
      </c>
      <c r="L24" s="1503">
        <f t="shared" si="1"/>
        <v>2023.01</v>
      </c>
      <c r="M24" s="1717">
        <v>6564.3220000000001</v>
      </c>
      <c r="N24" s="1718">
        <v>26804.12</v>
      </c>
      <c r="O24" s="1718">
        <v>396.98700000000002</v>
      </c>
      <c r="P24" s="1718">
        <v>507.95699999999999</v>
      </c>
      <c r="Q24" s="1718">
        <v>41765.96</v>
      </c>
      <c r="R24" s="1718">
        <v>297.20999999999998</v>
      </c>
      <c r="S24" s="1718">
        <v>764.02</v>
      </c>
      <c r="T24" s="1718">
        <v>4694.6940000000004</v>
      </c>
      <c r="U24" s="1718">
        <v>342.45400000000001</v>
      </c>
      <c r="V24" s="1719">
        <v>82137.722999999998</v>
      </c>
      <c r="W24" s="1720">
        <f t="shared" si="0"/>
        <v>2023.01</v>
      </c>
      <c r="X24" s="1721">
        <v>44.03</v>
      </c>
      <c r="Y24" s="1722">
        <v>156.94800000000001</v>
      </c>
      <c r="Z24" s="1722">
        <v>175.583</v>
      </c>
      <c r="AA24" s="1722">
        <v>364.03</v>
      </c>
      <c r="AB24" s="1722">
        <v>277.84800000000001</v>
      </c>
      <c r="AC24" s="1722">
        <v>178.83500000000001</v>
      </c>
      <c r="AD24" s="1722">
        <v>244.196</v>
      </c>
      <c r="AE24" s="1722">
        <v>182.291</v>
      </c>
      <c r="AF24" s="1722">
        <v>179.77099999999999</v>
      </c>
      <c r="AG24" s="1723">
        <v>162.232</v>
      </c>
      <c r="AI24" s="1707"/>
      <c r="AJ24" s="1707"/>
      <c r="AK24" s="1707"/>
      <c r="AL24" s="1707"/>
      <c r="AM24" s="1707"/>
      <c r="AN24" s="1707"/>
      <c r="AO24" s="1707"/>
      <c r="AP24" s="1707"/>
    </row>
    <row r="25" spans="1:43" s="1706" customFormat="1" ht="29.1" customHeight="1">
      <c r="A25" s="1509">
        <v>2023.02</v>
      </c>
      <c r="B25" s="1724">
        <v>12950.714</v>
      </c>
      <c r="C25" s="1725">
        <v>14855.593000000001</v>
      </c>
      <c r="D25" s="1725">
        <v>222.92500000000001</v>
      </c>
      <c r="E25" s="1725">
        <v>110.271</v>
      </c>
      <c r="F25" s="1725">
        <v>13297.956</v>
      </c>
      <c r="G25" s="1725">
        <v>132.06100000000001</v>
      </c>
      <c r="H25" s="1725">
        <v>258.83699999999999</v>
      </c>
      <c r="I25" s="1725">
        <v>2236.5500000000002</v>
      </c>
      <c r="J25" s="1725">
        <v>196.54499999999999</v>
      </c>
      <c r="K25" s="1726">
        <v>44261.451999999997</v>
      </c>
      <c r="L25" s="1502">
        <f t="shared" si="1"/>
        <v>2023.02</v>
      </c>
      <c r="M25" s="1724">
        <v>5668.86</v>
      </c>
      <c r="N25" s="1725">
        <v>22694.206999999999</v>
      </c>
      <c r="O25" s="1725">
        <v>387.291</v>
      </c>
      <c r="P25" s="1725">
        <v>354.2</v>
      </c>
      <c r="Q25" s="1725">
        <v>38466.936000000002</v>
      </c>
      <c r="R25" s="1725">
        <v>237.161</v>
      </c>
      <c r="S25" s="1725">
        <v>655.08399999999995</v>
      </c>
      <c r="T25" s="1725">
        <v>4120.259</v>
      </c>
      <c r="U25" s="1725">
        <v>348.399</v>
      </c>
      <c r="V25" s="1726">
        <v>72932.396999999997</v>
      </c>
      <c r="W25" s="1684">
        <f t="shared" si="0"/>
        <v>2023.02</v>
      </c>
      <c r="X25" s="1727">
        <v>43.773000000000003</v>
      </c>
      <c r="Y25" s="1728">
        <v>152.76499999999999</v>
      </c>
      <c r="Z25" s="1728">
        <v>173.732</v>
      </c>
      <c r="AA25" s="1728">
        <v>321.209</v>
      </c>
      <c r="AB25" s="1728">
        <v>289.27</v>
      </c>
      <c r="AC25" s="1728">
        <v>179.584</v>
      </c>
      <c r="AD25" s="1728">
        <v>253.08699999999999</v>
      </c>
      <c r="AE25" s="1728">
        <v>184.22399999999999</v>
      </c>
      <c r="AF25" s="1728">
        <v>177.262</v>
      </c>
      <c r="AG25" s="1729">
        <v>164.77600000000001</v>
      </c>
      <c r="AI25" s="1707"/>
      <c r="AJ25" s="1707"/>
      <c r="AK25" s="1707"/>
      <c r="AL25" s="1707"/>
      <c r="AM25" s="1707"/>
      <c r="AN25" s="1707"/>
      <c r="AO25" s="1707"/>
      <c r="AP25" s="1707"/>
    </row>
    <row r="26" spans="1:43" s="1706" customFormat="1" ht="29.1" customHeight="1">
      <c r="A26" s="1515">
        <v>2023.03</v>
      </c>
      <c r="B26" s="1730">
        <v>14451.338</v>
      </c>
      <c r="C26" s="1731">
        <v>12125.045</v>
      </c>
      <c r="D26" s="1731">
        <v>170.24</v>
      </c>
      <c r="E26" s="1731">
        <v>110.74</v>
      </c>
      <c r="F26" s="1731">
        <v>13769.126</v>
      </c>
      <c r="G26" s="1731">
        <v>142.47900000000001</v>
      </c>
      <c r="H26" s="1731">
        <v>342.12700000000001</v>
      </c>
      <c r="I26" s="1731">
        <v>2657.28</v>
      </c>
      <c r="J26" s="1731">
        <v>268.642</v>
      </c>
      <c r="K26" s="1732">
        <v>44037.017</v>
      </c>
      <c r="L26" s="1733">
        <f t="shared" si="1"/>
        <v>2023.03</v>
      </c>
      <c r="M26" s="1730">
        <v>7320</v>
      </c>
      <c r="N26" s="1731">
        <v>21401.438999999998</v>
      </c>
      <c r="O26" s="1731">
        <v>391.33</v>
      </c>
      <c r="P26" s="1731">
        <v>348.29199999999997</v>
      </c>
      <c r="Q26" s="1731">
        <v>37249.277000000002</v>
      </c>
      <c r="R26" s="1731">
        <v>353.399</v>
      </c>
      <c r="S26" s="1731">
        <v>1084.375</v>
      </c>
      <c r="T26" s="1731">
        <v>5951.9470000000001</v>
      </c>
      <c r="U26" s="1731">
        <v>603.49300000000005</v>
      </c>
      <c r="V26" s="1732">
        <v>74703.551000000007</v>
      </c>
      <c r="W26" s="1734">
        <f t="shared" si="0"/>
        <v>2023.03</v>
      </c>
      <c r="X26" s="1735">
        <v>50.652999999999999</v>
      </c>
      <c r="Y26" s="1736">
        <v>176.506</v>
      </c>
      <c r="Z26" s="1736">
        <v>229.869</v>
      </c>
      <c r="AA26" s="1736">
        <v>314.51299999999998</v>
      </c>
      <c r="AB26" s="1736">
        <v>270.52800000000002</v>
      </c>
      <c r="AC26" s="1736">
        <v>248.03700000000001</v>
      </c>
      <c r="AD26" s="1736">
        <v>316.95100000000002</v>
      </c>
      <c r="AE26" s="1736">
        <v>223.98599999999999</v>
      </c>
      <c r="AF26" s="1736">
        <v>224.64599999999999</v>
      </c>
      <c r="AG26" s="1737">
        <v>169.63800000000001</v>
      </c>
      <c r="AH26" s="1738"/>
      <c r="AI26" s="1739"/>
      <c r="AJ26" s="1691"/>
      <c r="AK26" s="1739"/>
      <c r="AL26" s="1739"/>
      <c r="AM26" s="1691"/>
      <c r="AN26" s="1739"/>
      <c r="AO26" s="1739"/>
      <c r="AP26" s="1691"/>
      <c r="AQ26" s="1738"/>
    </row>
    <row r="27" spans="1:43" s="1706" customFormat="1" ht="3" customHeight="1">
      <c r="A27" s="1740"/>
      <c r="B27" s="1597"/>
      <c r="C27" s="1597"/>
      <c r="D27" s="1597"/>
      <c r="E27" s="1597"/>
      <c r="F27" s="1597"/>
      <c r="G27" s="1597"/>
      <c r="H27" s="1597"/>
      <c r="I27" s="1597"/>
      <c r="J27" s="1597"/>
      <c r="K27" s="1597"/>
      <c r="L27" s="1740"/>
      <c r="M27" s="1597"/>
      <c r="N27" s="1597"/>
      <c r="O27" s="1597"/>
      <c r="P27" s="1597"/>
      <c r="Q27" s="1597"/>
      <c r="R27" s="1597"/>
      <c r="S27" s="1597"/>
      <c r="T27" s="1597"/>
      <c r="U27" s="1597"/>
      <c r="V27" s="1597"/>
      <c r="W27" s="1740"/>
      <c r="X27" s="1612"/>
      <c r="Y27" s="1612"/>
      <c r="Z27" s="1612"/>
      <c r="AA27" s="1612"/>
      <c r="AB27" s="1612"/>
      <c r="AC27" s="1612"/>
      <c r="AD27" s="1612"/>
      <c r="AE27" s="1612"/>
      <c r="AF27" s="1612"/>
      <c r="AG27" s="1612"/>
      <c r="AI27" s="1707"/>
      <c r="AJ27" s="1707"/>
      <c r="AK27" s="1707"/>
      <c r="AL27" s="1707"/>
      <c r="AM27" s="1707"/>
      <c r="AN27" s="1707"/>
      <c r="AO27" s="1707"/>
    </row>
    <row r="28" spans="1:43" s="264" customFormat="1" ht="12" customHeight="1">
      <c r="A28" s="324" t="s">
        <v>1006</v>
      </c>
      <c r="B28" s="324"/>
      <c r="C28" s="324"/>
      <c r="D28" s="324"/>
      <c r="E28" s="324"/>
      <c r="F28" s="324"/>
      <c r="G28" s="324"/>
      <c r="H28" s="324"/>
      <c r="I28" s="324"/>
      <c r="J28" s="324"/>
      <c r="K28" s="324"/>
      <c r="L28" s="324" t="s">
        <v>1007</v>
      </c>
      <c r="M28" s="324"/>
      <c r="N28" s="324"/>
      <c r="O28" s="324"/>
      <c r="P28" s="324"/>
      <c r="Q28" s="324"/>
      <c r="R28" s="324"/>
      <c r="S28" s="324"/>
      <c r="T28" s="324"/>
      <c r="U28" s="324"/>
      <c r="V28" s="655"/>
      <c r="W28" s="324"/>
      <c r="X28" s="324"/>
      <c r="Y28" s="324"/>
      <c r="Z28" s="324"/>
      <c r="AA28" s="324"/>
      <c r="AB28" s="324"/>
      <c r="AC28" s="324"/>
      <c r="AD28" s="324"/>
      <c r="AE28" s="324"/>
      <c r="AF28" s="324"/>
      <c r="AG28" s="324"/>
      <c r="AI28" s="1283"/>
      <c r="AJ28" s="1283"/>
      <c r="AK28" s="1283"/>
      <c r="AL28" s="1283"/>
      <c r="AM28" s="1283"/>
      <c r="AN28" s="1283"/>
      <c r="AO28" s="1283"/>
    </row>
    <row r="29" spans="1:43" s="264" customFormat="1" ht="12" customHeight="1">
      <c r="A29" s="650" t="s">
        <v>1008</v>
      </c>
      <c r="B29" s="324"/>
      <c r="C29" s="324"/>
      <c r="D29" s="324"/>
      <c r="E29" s="324"/>
      <c r="F29" s="324"/>
      <c r="G29" s="324"/>
      <c r="H29" s="324"/>
      <c r="I29" s="324"/>
      <c r="J29" s="324"/>
      <c r="K29" s="324"/>
      <c r="L29" s="3090" t="s">
        <v>1009</v>
      </c>
      <c r="M29" s="3090"/>
      <c r="N29" s="3090"/>
      <c r="O29" s="3090"/>
      <c r="P29" s="3090"/>
      <c r="Q29" s="3090"/>
      <c r="R29" s="3090"/>
      <c r="S29" s="3090"/>
      <c r="T29" s="386"/>
      <c r="U29" s="386"/>
      <c r="V29" s="324"/>
      <c r="W29" s="324"/>
      <c r="X29" s="324"/>
      <c r="Y29" s="324"/>
      <c r="Z29" s="324"/>
      <c r="AA29" s="324"/>
      <c r="AB29" s="324"/>
      <c r="AC29" s="324"/>
      <c r="AD29" s="324"/>
      <c r="AE29" s="324"/>
      <c r="AF29" s="324"/>
      <c r="AG29" s="324"/>
      <c r="AI29" s="1283"/>
      <c r="AJ29" s="1283"/>
      <c r="AK29" s="1283"/>
      <c r="AL29" s="1283"/>
      <c r="AM29" s="1283"/>
      <c r="AN29" s="1283"/>
      <c r="AO29" s="1283"/>
    </row>
    <row r="30" spans="1:43" ht="12" customHeight="1">
      <c r="A30" s="650" t="s">
        <v>1010</v>
      </c>
      <c r="I30" s="659"/>
      <c r="J30" s="659"/>
      <c r="K30" s="659"/>
      <c r="L30" s="3090" t="s">
        <v>1011</v>
      </c>
      <c r="M30" s="3090"/>
      <c r="N30" s="3090"/>
      <c r="O30" s="3090"/>
      <c r="P30" s="3090"/>
      <c r="Q30" s="3090"/>
      <c r="R30" s="3090"/>
      <c r="S30" s="3090"/>
      <c r="T30" s="659"/>
      <c r="U30" s="659"/>
      <c r="V30" s="659"/>
      <c r="AE30" s="1741"/>
      <c r="AF30" s="1741"/>
      <c r="AG30" s="1741"/>
    </row>
    <row r="31" spans="1:43">
      <c r="I31" s="659"/>
      <c r="J31" s="659"/>
      <c r="K31" s="659"/>
      <c r="T31" s="659"/>
      <c r="U31" s="659"/>
      <c r="V31" s="659"/>
      <c r="AE31" s="1741"/>
      <c r="AF31" s="1741"/>
      <c r="AG31" s="1741"/>
    </row>
  </sheetData>
  <mergeCells count="8">
    <mergeCell ref="AN4:AP4"/>
    <mergeCell ref="L29:S29"/>
    <mergeCell ref="L30:S30"/>
    <mergeCell ref="A4:A5"/>
    <mergeCell ref="L4:L5"/>
    <mergeCell ref="W4:W5"/>
    <mergeCell ref="AI4:AJ4"/>
    <mergeCell ref="AK4:AM4"/>
  </mergeCells>
  <phoneticPr fontId="2" type="noConversion"/>
  <printOptions horizontalCentered="1"/>
  <pageMargins left="0.94488188976377963" right="0.94488188976377963" top="1.1811023622047245" bottom="0.78740157480314965" header="0" footer="0"/>
  <pageSetup paperSize="9" scale="79" firstPageNumber="39" orientation="portrait" useFirstPageNumber="1" r:id="rId1"/>
  <headerFooter differentOddEven="1" scaleWithDoc="0" alignWithMargins="0"/>
  <colBreaks count="1" manualBreakCount="1">
    <brk id="11" max="29" man="1"/>
  </col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31"/>
  <sheetViews>
    <sheetView view="pageBreakPreview" zoomScaleNormal="100" zoomScaleSheetLayoutView="100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1" width="11.625" style="12" customWidth="1"/>
    <col min="2" max="9" width="10.25" style="12" customWidth="1"/>
    <col min="10" max="10" width="11.625" style="12" customWidth="1"/>
    <col min="11" max="18" width="10.25" style="12" customWidth="1"/>
    <col min="19" max="19" width="11.625" style="12" customWidth="1"/>
    <col min="20" max="27" width="10.25" style="12" customWidth="1"/>
    <col min="28" max="16384" width="10" style="12"/>
  </cols>
  <sheetData>
    <row r="1" spans="1:28" s="264" customFormat="1" ht="20.25" customHeight="1">
      <c r="A1" s="263" t="s">
        <v>1012</v>
      </c>
      <c r="B1" s="1057"/>
      <c r="J1" s="263" t="s">
        <v>1013</v>
      </c>
      <c r="K1" s="1057"/>
      <c r="S1" s="263" t="s">
        <v>1014</v>
      </c>
      <c r="T1" s="1057"/>
    </row>
    <row r="2" spans="1:28" s="267" customFormat="1" ht="17.25">
      <c r="A2" s="267" t="s">
        <v>1015</v>
      </c>
      <c r="J2" s="267" t="s">
        <v>1016</v>
      </c>
      <c r="S2" s="267" t="s">
        <v>1017</v>
      </c>
    </row>
    <row r="3" spans="1:28" s="264" customFormat="1" ht="15" customHeight="1">
      <c r="A3" s="265"/>
      <c r="B3" s="265"/>
      <c r="C3" s="265"/>
      <c r="D3" s="265"/>
      <c r="E3" s="265"/>
      <c r="F3" s="265"/>
      <c r="G3" s="265"/>
      <c r="I3" s="1290" t="s">
        <v>1018</v>
      </c>
      <c r="J3" s="324"/>
      <c r="K3" s="324"/>
      <c r="L3" s="324"/>
      <c r="M3" s="324"/>
      <c r="N3" s="324"/>
      <c r="O3" s="324"/>
      <c r="P3" s="324"/>
      <c r="R3" s="1290" t="s">
        <v>1019</v>
      </c>
      <c r="S3" s="324"/>
      <c r="T3" s="324"/>
      <c r="U3" s="324"/>
      <c r="V3" s="324"/>
      <c r="W3" s="324"/>
      <c r="X3" s="324"/>
      <c r="Y3" s="324"/>
      <c r="AA3" s="1290" t="s">
        <v>1020</v>
      </c>
    </row>
    <row r="4" spans="1:28" s="578" customFormat="1" ht="27.95" customHeight="1">
      <c r="A4" s="2917" t="s">
        <v>999</v>
      </c>
      <c r="B4" s="1681" t="s">
        <v>1000</v>
      </c>
      <c r="C4" s="576"/>
      <c r="D4" s="576"/>
      <c r="E4" s="576"/>
      <c r="F4" s="576"/>
      <c r="G4" s="576"/>
      <c r="H4" s="1682"/>
      <c r="I4" s="577"/>
      <c r="J4" s="2917" t="s">
        <v>999</v>
      </c>
      <c r="K4" s="1681" t="s">
        <v>1001</v>
      </c>
      <c r="L4" s="576"/>
      <c r="M4" s="576"/>
      <c r="N4" s="576"/>
      <c r="O4" s="576"/>
      <c r="P4" s="576"/>
      <c r="Q4" s="1682"/>
      <c r="R4" s="577"/>
      <c r="S4" s="2917" t="s">
        <v>999</v>
      </c>
      <c r="T4" s="1681" t="s">
        <v>1002</v>
      </c>
      <c r="U4" s="576"/>
      <c r="V4" s="576"/>
      <c r="W4" s="576"/>
      <c r="X4" s="576"/>
      <c r="Y4" s="576"/>
      <c r="Z4" s="1682"/>
      <c r="AA4" s="577"/>
    </row>
    <row r="5" spans="1:28" s="586" customFormat="1" ht="27.95" customHeight="1">
      <c r="A5" s="2919"/>
      <c r="B5" s="1683" t="s">
        <v>522</v>
      </c>
      <c r="C5" s="276" t="s">
        <v>1021</v>
      </c>
      <c r="D5" s="276" t="s">
        <v>1022</v>
      </c>
      <c r="E5" s="276" t="s">
        <v>1023</v>
      </c>
      <c r="F5" s="276" t="s">
        <v>1024</v>
      </c>
      <c r="G5" s="582" t="s">
        <v>1025</v>
      </c>
      <c r="H5" s="276" t="s">
        <v>1026</v>
      </c>
      <c r="I5" s="580" t="s">
        <v>1003</v>
      </c>
      <c r="J5" s="2919"/>
      <c r="K5" s="1683" t="s">
        <v>522</v>
      </c>
      <c r="L5" s="276" t="s">
        <v>1021</v>
      </c>
      <c r="M5" s="276" t="s">
        <v>1022</v>
      </c>
      <c r="N5" s="276" t="s">
        <v>1023</v>
      </c>
      <c r="O5" s="276" t="s">
        <v>1024</v>
      </c>
      <c r="P5" s="582" t="s">
        <v>1025</v>
      </c>
      <c r="Q5" s="276" t="s">
        <v>1026</v>
      </c>
      <c r="R5" s="580" t="s">
        <v>1003</v>
      </c>
      <c r="S5" s="2919"/>
      <c r="T5" s="1683" t="s">
        <v>522</v>
      </c>
      <c r="U5" s="276" t="s">
        <v>1021</v>
      </c>
      <c r="V5" s="276" t="s">
        <v>1022</v>
      </c>
      <c r="W5" s="276" t="s">
        <v>1023</v>
      </c>
      <c r="X5" s="276" t="s">
        <v>1024</v>
      </c>
      <c r="Y5" s="582" t="s">
        <v>1025</v>
      </c>
      <c r="Z5" s="276" t="s">
        <v>1026</v>
      </c>
      <c r="AA5" s="580" t="s">
        <v>1027</v>
      </c>
    </row>
    <row r="6" spans="1:28" s="1706" customFormat="1" ht="29.1" customHeight="1">
      <c r="A6" s="1684">
        <v>2017</v>
      </c>
      <c r="B6" s="1742">
        <v>146221.179</v>
      </c>
      <c r="C6" s="1743">
        <v>66640.308999999994</v>
      </c>
      <c r="D6" s="1744">
        <v>50253.675999999999</v>
      </c>
      <c r="E6" s="1744">
        <v>45464.194000000003</v>
      </c>
      <c r="F6" s="1744">
        <v>47659.307999999997</v>
      </c>
      <c r="G6" s="1744">
        <v>48306.85</v>
      </c>
      <c r="H6" s="1744">
        <v>115683.99</v>
      </c>
      <c r="I6" s="2829">
        <v>520229.50699999998</v>
      </c>
      <c r="J6" s="1684">
        <v>2017</v>
      </c>
      <c r="K6" s="1742">
        <v>91134.339000000007</v>
      </c>
      <c r="L6" s="1743">
        <v>51828.444000000003</v>
      </c>
      <c r="M6" s="1744">
        <v>44095.678999999996</v>
      </c>
      <c r="N6" s="1744">
        <v>41757.360999999997</v>
      </c>
      <c r="O6" s="1744">
        <v>43474.190999999999</v>
      </c>
      <c r="P6" s="1744">
        <v>44515.887000000002</v>
      </c>
      <c r="Q6" s="1744">
        <v>116619.84299999999</v>
      </c>
      <c r="R6" s="1745">
        <v>433425.74300000002</v>
      </c>
      <c r="S6" s="1684">
        <v>2017</v>
      </c>
      <c r="T6" s="1746">
        <v>62.326000000000001</v>
      </c>
      <c r="U6" s="1747">
        <v>77.772999999999996</v>
      </c>
      <c r="V6" s="1748">
        <v>87.745999999999995</v>
      </c>
      <c r="W6" s="1748">
        <v>91.846999999999994</v>
      </c>
      <c r="X6" s="1748">
        <v>91.218999999999994</v>
      </c>
      <c r="Y6" s="1748">
        <v>92.152000000000001</v>
      </c>
      <c r="Z6" s="1748">
        <v>100.809</v>
      </c>
      <c r="AA6" s="1749">
        <v>83.313999999999993</v>
      </c>
    </row>
    <row r="7" spans="1:28" s="1706" customFormat="1" ht="29.1" customHeight="1">
      <c r="A7" s="1684">
        <v>2018</v>
      </c>
      <c r="B7" s="1742">
        <v>131930.72099999999</v>
      </c>
      <c r="C7" s="1743">
        <v>64128.383000000002</v>
      </c>
      <c r="D7" s="1744">
        <v>45568.544000000002</v>
      </c>
      <c r="E7" s="1744">
        <v>49221.773999999998</v>
      </c>
      <c r="F7" s="1744">
        <v>55525.061999999998</v>
      </c>
      <c r="G7" s="1744">
        <v>50696.748</v>
      </c>
      <c r="H7" s="1744">
        <v>139216.21900000001</v>
      </c>
      <c r="I7" s="1745">
        <v>536287.44999999995</v>
      </c>
      <c r="J7" s="1684">
        <f t="shared" ref="J7:J26" si="0">A7</f>
        <v>2018</v>
      </c>
      <c r="K7" s="1742">
        <v>85025.214999999997</v>
      </c>
      <c r="L7" s="1743">
        <v>54409.224000000002</v>
      </c>
      <c r="M7" s="1744">
        <v>42377.008000000002</v>
      </c>
      <c r="N7" s="1744">
        <v>47654.489000000001</v>
      </c>
      <c r="O7" s="1744">
        <v>54382.805999999997</v>
      </c>
      <c r="P7" s="1744">
        <v>47763.451000000001</v>
      </c>
      <c r="Q7" s="1744">
        <v>154695.4</v>
      </c>
      <c r="R7" s="1745">
        <v>486307.59299999999</v>
      </c>
      <c r="S7" s="1684">
        <f t="shared" ref="S7:S11" si="1">A7</f>
        <v>2018</v>
      </c>
      <c r="T7" s="1746">
        <v>64.447000000000003</v>
      </c>
      <c r="U7" s="1747">
        <v>84.843999999999994</v>
      </c>
      <c r="V7" s="1748">
        <v>92.995999999999995</v>
      </c>
      <c r="W7" s="1748">
        <v>96.816000000000003</v>
      </c>
      <c r="X7" s="1748">
        <v>97.942999999999998</v>
      </c>
      <c r="Y7" s="1748">
        <v>94.213999999999999</v>
      </c>
      <c r="Z7" s="1748">
        <v>111.119</v>
      </c>
      <c r="AA7" s="1749">
        <v>90.68</v>
      </c>
    </row>
    <row r="8" spans="1:28" s="564" customFormat="1" ht="29.1" customHeight="1">
      <c r="A8" s="1684">
        <v>2019</v>
      </c>
      <c r="B8" s="1742">
        <v>142948.636</v>
      </c>
      <c r="C8" s="1743">
        <v>60361.127</v>
      </c>
      <c r="D8" s="1744">
        <v>43342.212</v>
      </c>
      <c r="E8" s="1744">
        <v>44177.777000000002</v>
      </c>
      <c r="F8" s="1744">
        <v>48932.343999999997</v>
      </c>
      <c r="G8" s="1744">
        <v>48144.409</v>
      </c>
      <c r="H8" s="1744">
        <v>141168.09400000001</v>
      </c>
      <c r="I8" s="1745">
        <v>529074.59900000005</v>
      </c>
      <c r="J8" s="1684">
        <f t="shared" si="0"/>
        <v>2019</v>
      </c>
      <c r="K8" s="1742">
        <v>86076.210999999996</v>
      </c>
      <c r="L8" s="1743">
        <v>53539.64</v>
      </c>
      <c r="M8" s="1744">
        <v>44353.883000000002</v>
      </c>
      <c r="N8" s="1744">
        <v>43539.43</v>
      </c>
      <c r="O8" s="1744">
        <v>49864.9</v>
      </c>
      <c r="P8" s="1744">
        <v>46581.716</v>
      </c>
      <c r="Q8" s="1744">
        <v>152899.17199999999</v>
      </c>
      <c r="R8" s="1745">
        <v>476854.951</v>
      </c>
      <c r="S8" s="1684">
        <f t="shared" si="1"/>
        <v>2019</v>
      </c>
      <c r="T8" s="1746">
        <v>60.215000000000003</v>
      </c>
      <c r="U8" s="1747">
        <v>88.698999999999998</v>
      </c>
      <c r="V8" s="1748">
        <v>102.334</v>
      </c>
      <c r="W8" s="1748">
        <v>98.555000000000007</v>
      </c>
      <c r="X8" s="1748">
        <v>101.90600000000001</v>
      </c>
      <c r="Y8" s="1748">
        <v>96.754000000000005</v>
      </c>
      <c r="Z8" s="1748">
        <v>108.31</v>
      </c>
      <c r="AA8" s="1749">
        <v>90.13</v>
      </c>
    </row>
    <row r="9" spans="1:28" s="564" customFormat="1" ht="29.1" customHeight="1">
      <c r="A9" s="1750">
        <v>2020</v>
      </c>
      <c r="B9" s="1751">
        <v>156716.93700000001</v>
      </c>
      <c r="C9" s="1752">
        <v>48677.396999999997</v>
      </c>
      <c r="D9" s="1752">
        <v>46265.184999999998</v>
      </c>
      <c r="E9" s="1753">
        <v>37683.633999999998</v>
      </c>
      <c r="F9" s="1753">
        <v>41433.040999999997</v>
      </c>
      <c r="G9" s="1753">
        <v>43026.739000000001</v>
      </c>
      <c r="H9" s="1753">
        <v>141304.18599999999</v>
      </c>
      <c r="I9" s="2830">
        <v>515107.11800000002</v>
      </c>
      <c r="J9" s="1750">
        <f t="shared" si="0"/>
        <v>2020</v>
      </c>
      <c r="K9" s="1751">
        <v>95529.876000000004</v>
      </c>
      <c r="L9" s="1752">
        <v>40471.54</v>
      </c>
      <c r="M9" s="1752">
        <v>41539.523000000001</v>
      </c>
      <c r="N9" s="1753">
        <v>35021.915000000001</v>
      </c>
      <c r="O9" s="1753">
        <v>39458.392999999996</v>
      </c>
      <c r="P9" s="1753">
        <v>39808.440999999999</v>
      </c>
      <c r="Q9" s="1753">
        <v>123779.34</v>
      </c>
      <c r="R9" s="2830">
        <v>415609.02899999998</v>
      </c>
      <c r="S9" s="1750">
        <f t="shared" si="1"/>
        <v>2020</v>
      </c>
      <c r="T9" s="1754">
        <v>60.957000000000001</v>
      </c>
      <c r="U9" s="1755">
        <v>83.141999999999996</v>
      </c>
      <c r="V9" s="1755">
        <v>89.786000000000001</v>
      </c>
      <c r="W9" s="1756">
        <v>92.936999999999998</v>
      </c>
      <c r="X9" s="1756">
        <v>95.233999999999995</v>
      </c>
      <c r="Y9" s="1756">
        <v>92.52</v>
      </c>
      <c r="Z9" s="1756">
        <v>87.597999999999999</v>
      </c>
      <c r="AA9" s="1757">
        <v>80.683999999999997</v>
      </c>
      <c r="AB9" s="1758"/>
    </row>
    <row r="10" spans="1:28" s="564" customFormat="1" ht="29.1" customHeight="1">
      <c r="A10" s="1684">
        <v>2021</v>
      </c>
      <c r="B10" s="1742">
        <v>154842.56400000001</v>
      </c>
      <c r="C10" s="1743">
        <v>43823.563000000002</v>
      </c>
      <c r="D10" s="1744">
        <v>46202.663</v>
      </c>
      <c r="E10" s="1744">
        <v>44468.646000000001</v>
      </c>
      <c r="F10" s="1744">
        <v>48605.428999999996</v>
      </c>
      <c r="G10" s="1744">
        <v>41529.828999999998</v>
      </c>
      <c r="H10" s="1744">
        <v>156512.796</v>
      </c>
      <c r="I10" s="1745">
        <v>535985.49</v>
      </c>
      <c r="J10" s="1684">
        <f t="shared" si="0"/>
        <v>2021</v>
      </c>
      <c r="K10" s="1742">
        <v>90694.251999999993</v>
      </c>
      <c r="L10" s="1743">
        <v>45811.707000000002</v>
      </c>
      <c r="M10" s="1744">
        <v>52494.406000000003</v>
      </c>
      <c r="N10" s="1744">
        <v>48251.6</v>
      </c>
      <c r="O10" s="1744">
        <v>56544.13</v>
      </c>
      <c r="P10" s="1744">
        <v>46037.898999999998</v>
      </c>
      <c r="Q10" s="1744">
        <v>175854.37299999999</v>
      </c>
      <c r="R10" s="1745">
        <v>515688.36700000003</v>
      </c>
      <c r="S10" s="1684">
        <f t="shared" si="1"/>
        <v>2021</v>
      </c>
      <c r="T10" s="1746">
        <v>58.572000000000003</v>
      </c>
      <c r="U10" s="1747">
        <v>104.53700000000001</v>
      </c>
      <c r="V10" s="1748">
        <v>113.61799999999999</v>
      </c>
      <c r="W10" s="1748">
        <v>108.50700000000001</v>
      </c>
      <c r="X10" s="1748">
        <v>116.333</v>
      </c>
      <c r="Y10" s="1748">
        <v>110.855</v>
      </c>
      <c r="Z10" s="1748">
        <v>112.358</v>
      </c>
      <c r="AA10" s="1749">
        <v>96.212999999999994</v>
      </c>
    </row>
    <row r="11" spans="1:28" s="564" customFormat="1" ht="29.1" customHeight="1">
      <c r="A11" s="1684">
        <v>2022</v>
      </c>
      <c r="B11" s="1742">
        <v>172347.351</v>
      </c>
      <c r="C11" s="1743">
        <v>42176.586000000003</v>
      </c>
      <c r="D11" s="1744">
        <v>44874.635000000002</v>
      </c>
      <c r="E11" s="1744">
        <v>41292.832999999999</v>
      </c>
      <c r="F11" s="1744">
        <v>49591.699000000001</v>
      </c>
      <c r="G11" s="1744">
        <v>37467.970999999998</v>
      </c>
      <c r="H11" s="1744">
        <v>163081.182</v>
      </c>
      <c r="I11" s="2831">
        <v>550832.25899999996</v>
      </c>
      <c r="J11" s="1684">
        <f t="shared" si="0"/>
        <v>2022</v>
      </c>
      <c r="K11" s="1742">
        <v>100940.86599999999</v>
      </c>
      <c r="L11" s="1743">
        <v>71532.808000000005</v>
      </c>
      <c r="M11" s="1744">
        <v>85089.501000000004</v>
      </c>
      <c r="N11" s="1744">
        <v>79405.951000000001</v>
      </c>
      <c r="O11" s="1744">
        <v>91823.926999999996</v>
      </c>
      <c r="P11" s="1744">
        <v>66970.173999999999</v>
      </c>
      <c r="Q11" s="1744">
        <v>351028.23100000003</v>
      </c>
      <c r="R11" s="2831">
        <v>846791.45700000005</v>
      </c>
      <c r="S11" s="1684">
        <f t="shared" si="1"/>
        <v>2022</v>
      </c>
      <c r="T11" s="1746">
        <v>58.567999999999998</v>
      </c>
      <c r="U11" s="1747">
        <v>169.60300000000001</v>
      </c>
      <c r="V11" s="1748">
        <v>189.61600000000001</v>
      </c>
      <c r="W11" s="1748">
        <v>192.3</v>
      </c>
      <c r="X11" s="1748">
        <v>185.16</v>
      </c>
      <c r="Y11" s="1748">
        <v>178.74</v>
      </c>
      <c r="Z11" s="1748">
        <v>215.24799999999999</v>
      </c>
      <c r="AA11" s="1749">
        <v>153.72900000000001</v>
      </c>
    </row>
    <row r="12" spans="1:28" s="564" customFormat="1" ht="29.1" customHeight="1">
      <c r="A12" s="1704" t="s">
        <v>777</v>
      </c>
      <c r="B12" s="1759">
        <v>42983.023000000001</v>
      </c>
      <c r="C12" s="1760">
        <v>11076.477999999999</v>
      </c>
      <c r="D12" s="1761">
        <v>12179.775</v>
      </c>
      <c r="E12" s="1761">
        <v>11043.187</v>
      </c>
      <c r="F12" s="1761">
        <v>11669.652</v>
      </c>
      <c r="G12" s="1761">
        <v>9436.7530000000006</v>
      </c>
      <c r="H12" s="1761">
        <v>44292.233</v>
      </c>
      <c r="I12" s="1762">
        <v>142681.10200000001</v>
      </c>
      <c r="J12" s="1704" t="str">
        <f t="shared" si="0"/>
        <v>2022.01~03</v>
      </c>
      <c r="K12" s="1759">
        <v>29345.257000000001</v>
      </c>
      <c r="L12" s="1760">
        <v>16807.374</v>
      </c>
      <c r="M12" s="1761">
        <v>20694.993999999999</v>
      </c>
      <c r="N12" s="1761">
        <v>18107.044999999998</v>
      </c>
      <c r="O12" s="1761">
        <v>21553.453000000001</v>
      </c>
      <c r="P12" s="1761">
        <v>16125.355</v>
      </c>
      <c r="Q12" s="1761">
        <v>90599.9</v>
      </c>
      <c r="R12" s="1762">
        <v>213233.37899999999</v>
      </c>
      <c r="S12" s="1704" t="str">
        <f t="shared" ref="S12:S26" si="2">J12</f>
        <v>2022.01~03</v>
      </c>
      <c r="T12" s="1763">
        <v>68.272000000000006</v>
      </c>
      <c r="U12" s="1764">
        <v>151.739</v>
      </c>
      <c r="V12" s="1765">
        <v>169.91300000000001</v>
      </c>
      <c r="W12" s="1765">
        <v>163.96600000000001</v>
      </c>
      <c r="X12" s="1765">
        <v>184.697</v>
      </c>
      <c r="Y12" s="1765">
        <v>170.87799999999999</v>
      </c>
      <c r="Z12" s="1765">
        <v>204.55</v>
      </c>
      <c r="AA12" s="1766">
        <v>149.44800000000001</v>
      </c>
    </row>
    <row r="13" spans="1:28" s="1706" customFormat="1" ht="29.1" customHeight="1">
      <c r="A13" s="1502">
        <v>2022.03</v>
      </c>
      <c r="B13" s="1742">
        <v>13607.759</v>
      </c>
      <c r="C13" s="1743">
        <v>2776.3850000000002</v>
      </c>
      <c r="D13" s="1744">
        <v>4002.4290000000001</v>
      </c>
      <c r="E13" s="1744">
        <v>3575.7330000000002</v>
      </c>
      <c r="F13" s="1744">
        <v>3741.3449999999998</v>
      </c>
      <c r="G13" s="1744">
        <v>2637.78</v>
      </c>
      <c r="H13" s="1744">
        <v>15915.148999999999</v>
      </c>
      <c r="I13" s="1745">
        <v>46256.580999999998</v>
      </c>
      <c r="J13" s="1502">
        <f t="shared" si="0"/>
        <v>2022.03</v>
      </c>
      <c r="K13" s="1742">
        <v>8755.8520000000008</v>
      </c>
      <c r="L13" s="1743">
        <v>4514.4629999999997</v>
      </c>
      <c r="M13" s="1744">
        <v>6619.2749999999996</v>
      </c>
      <c r="N13" s="1744">
        <v>5955.7839999999997</v>
      </c>
      <c r="O13" s="1744">
        <v>7032.0190000000002</v>
      </c>
      <c r="P13" s="1744">
        <v>4637.1480000000001</v>
      </c>
      <c r="Q13" s="1744">
        <v>32593.201000000001</v>
      </c>
      <c r="R13" s="1745">
        <v>70107.741999999998</v>
      </c>
      <c r="S13" s="1502">
        <f t="shared" si="2"/>
        <v>2022.03</v>
      </c>
      <c r="T13" s="1746">
        <v>64.344999999999999</v>
      </c>
      <c r="U13" s="1747">
        <v>162.602</v>
      </c>
      <c r="V13" s="1748">
        <v>165.381</v>
      </c>
      <c r="W13" s="1748">
        <v>166.56100000000001</v>
      </c>
      <c r="X13" s="1748">
        <v>187.95400000000001</v>
      </c>
      <c r="Y13" s="1748">
        <v>175.797</v>
      </c>
      <c r="Z13" s="1748">
        <v>204.79400000000001</v>
      </c>
      <c r="AA13" s="1749">
        <v>151.56299999999999</v>
      </c>
    </row>
    <row r="14" spans="1:28" s="1708" customFormat="1" ht="29.1" customHeight="1">
      <c r="A14" s="1502">
        <v>2022.04</v>
      </c>
      <c r="B14" s="1742">
        <v>13061.29</v>
      </c>
      <c r="C14" s="1743">
        <v>3250.7530000000002</v>
      </c>
      <c r="D14" s="1744">
        <v>2824.9110000000001</v>
      </c>
      <c r="E14" s="1744">
        <v>2836.8739999999998</v>
      </c>
      <c r="F14" s="1744">
        <v>3573.5830000000001</v>
      </c>
      <c r="G14" s="1744">
        <v>2523.0880000000002</v>
      </c>
      <c r="H14" s="1744">
        <v>13161.031999999999</v>
      </c>
      <c r="I14" s="1745">
        <v>41231.53</v>
      </c>
      <c r="J14" s="1502">
        <f t="shared" si="0"/>
        <v>2022.04</v>
      </c>
      <c r="K14" s="1742">
        <v>7571.259</v>
      </c>
      <c r="L14" s="1743">
        <v>5781.5810000000001</v>
      </c>
      <c r="M14" s="1744">
        <v>4885.7520000000004</v>
      </c>
      <c r="N14" s="1744">
        <v>4848.183</v>
      </c>
      <c r="O14" s="1744">
        <v>6705.0730000000003</v>
      </c>
      <c r="P14" s="1744">
        <v>5108.5479999999998</v>
      </c>
      <c r="Q14" s="1744">
        <v>28326.014999999999</v>
      </c>
      <c r="R14" s="1745">
        <v>63226.411</v>
      </c>
      <c r="S14" s="1502">
        <f t="shared" si="2"/>
        <v>2022.04</v>
      </c>
      <c r="T14" s="1746">
        <v>57.966999999999999</v>
      </c>
      <c r="U14" s="1747">
        <v>177.85400000000001</v>
      </c>
      <c r="V14" s="1748">
        <v>172.952</v>
      </c>
      <c r="W14" s="1748">
        <v>170.899</v>
      </c>
      <c r="X14" s="1748">
        <v>187.62899999999999</v>
      </c>
      <c r="Y14" s="1748">
        <v>202.47200000000001</v>
      </c>
      <c r="Z14" s="1748">
        <v>215.226</v>
      </c>
      <c r="AA14" s="1749">
        <v>153.345</v>
      </c>
    </row>
    <row r="15" spans="1:28" s="1706" customFormat="1" ht="29.1" customHeight="1">
      <c r="A15" s="1502">
        <v>2022.05</v>
      </c>
      <c r="B15" s="1742">
        <v>14270.495000000001</v>
      </c>
      <c r="C15" s="1743">
        <v>3087.7570000000001</v>
      </c>
      <c r="D15" s="1744">
        <v>3270.4749999999999</v>
      </c>
      <c r="E15" s="1744">
        <v>2628.1750000000002</v>
      </c>
      <c r="F15" s="1744">
        <v>4043.6410000000001</v>
      </c>
      <c r="G15" s="1744">
        <v>2587.2240000000002</v>
      </c>
      <c r="H15" s="1744">
        <v>12111.716</v>
      </c>
      <c r="I15" s="1745">
        <v>41999.483</v>
      </c>
      <c r="J15" s="1502">
        <f t="shared" si="0"/>
        <v>2022.05</v>
      </c>
      <c r="K15" s="1742">
        <v>6100.5709999999999</v>
      </c>
      <c r="L15" s="1743">
        <v>5655.76</v>
      </c>
      <c r="M15" s="1744">
        <v>5223.6170000000002</v>
      </c>
      <c r="N15" s="1744">
        <v>3496.8130000000001</v>
      </c>
      <c r="O15" s="1744">
        <v>6004.7879999999996</v>
      </c>
      <c r="P15" s="1744">
        <v>3976.5709999999999</v>
      </c>
      <c r="Q15" s="1744">
        <v>19491.131000000001</v>
      </c>
      <c r="R15" s="1745">
        <v>49949.252</v>
      </c>
      <c r="S15" s="1502">
        <f t="shared" si="2"/>
        <v>2022.05</v>
      </c>
      <c r="T15" s="1746">
        <v>42.75</v>
      </c>
      <c r="U15" s="1747">
        <v>183.167</v>
      </c>
      <c r="V15" s="1748">
        <v>159.72</v>
      </c>
      <c r="W15" s="1748">
        <v>133.05099999999999</v>
      </c>
      <c r="X15" s="1748">
        <v>148.5</v>
      </c>
      <c r="Y15" s="1748">
        <v>153.69999999999999</v>
      </c>
      <c r="Z15" s="1748">
        <v>160.928</v>
      </c>
      <c r="AA15" s="1749">
        <v>118.928</v>
      </c>
    </row>
    <row r="16" spans="1:28" s="564" customFormat="1" ht="29.1" customHeight="1">
      <c r="A16" s="1502">
        <v>2022.06</v>
      </c>
      <c r="B16" s="1742">
        <v>14387.114</v>
      </c>
      <c r="C16" s="1743">
        <v>3205.7820000000002</v>
      </c>
      <c r="D16" s="1744">
        <v>3370.0129999999999</v>
      </c>
      <c r="E16" s="1744">
        <v>3216.3780000000002</v>
      </c>
      <c r="F16" s="1744">
        <v>4526.7979999999998</v>
      </c>
      <c r="G16" s="1744">
        <v>3119.35</v>
      </c>
      <c r="H16" s="1744">
        <v>12073.589</v>
      </c>
      <c r="I16" s="1745">
        <v>43899.023999999998</v>
      </c>
      <c r="J16" s="1502">
        <f t="shared" si="0"/>
        <v>2022.06</v>
      </c>
      <c r="K16" s="1742">
        <v>6031.5559999999996</v>
      </c>
      <c r="L16" s="1743">
        <v>4253.6679999999997</v>
      </c>
      <c r="M16" s="1744">
        <v>4595.18</v>
      </c>
      <c r="N16" s="1744">
        <v>4243.6859999999997</v>
      </c>
      <c r="O16" s="1744">
        <v>6339.6570000000002</v>
      </c>
      <c r="P16" s="1744">
        <v>4404.5379999999996</v>
      </c>
      <c r="Q16" s="1744">
        <v>17669.501</v>
      </c>
      <c r="R16" s="1745">
        <v>47537.785000000003</v>
      </c>
      <c r="S16" s="1502">
        <f t="shared" si="2"/>
        <v>2022.06</v>
      </c>
      <c r="T16" s="1746">
        <v>41.923000000000002</v>
      </c>
      <c r="U16" s="1747">
        <v>132.68700000000001</v>
      </c>
      <c r="V16" s="1748">
        <v>136.35499999999999</v>
      </c>
      <c r="W16" s="1748">
        <v>131.94</v>
      </c>
      <c r="X16" s="1748">
        <v>140.047</v>
      </c>
      <c r="Y16" s="1748">
        <v>141.20099999999999</v>
      </c>
      <c r="Z16" s="1748">
        <v>146.34800000000001</v>
      </c>
      <c r="AA16" s="1749">
        <v>108.289</v>
      </c>
    </row>
    <row r="17" spans="1:27" s="564" customFormat="1" ht="29.1" customHeight="1">
      <c r="A17" s="1502">
        <v>2022.07</v>
      </c>
      <c r="B17" s="1742">
        <v>15083.746999999999</v>
      </c>
      <c r="C17" s="1743">
        <v>3840.8739999999998</v>
      </c>
      <c r="D17" s="1744">
        <v>5004.6040000000003</v>
      </c>
      <c r="E17" s="1744">
        <v>4165.9009999999998</v>
      </c>
      <c r="F17" s="1744">
        <v>5145.933</v>
      </c>
      <c r="G17" s="1744">
        <v>3579.6930000000002</v>
      </c>
      <c r="H17" s="1744">
        <v>14085.775</v>
      </c>
      <c r="I17" s="1745">
        <v>50906.527000000002</v>
      </c>
      <c r="J17" s="1502">
        <f t="shared" si="0"/>
        <v>2022.07</v>
      </c>
      <c r="K17" s="1742">
        <v>8822.9750000000004</v>
      </c>
      <c r="L17" s="1743">
        <v>6230.9970000000003</v>
      </c>
      <c r="M17" s="1744">
        <v>8024.3149999999996</v>
      </c>
      <c r="N17" s="1744">
        <v>6933.8549999999996</v>
      </c>
      <c r="O17" s="1744">
        <v>8794.268</v>
      </c>
      <c r="P17" s="1744">
        <v>6346.7150000000001</v>
      </c>
      <c r="Q17" s="1744">
        <v>25345.271000000001</v>
      </c>
      <c r="R17" s="1745">
        <v>70498.395999999993</v>
      </c>
      <c r="S17" s="1502">
        <f t="shared" si="2"/>
        <v>2022.07</v>
      </c>
      <c r="T17" s="1746">
        <v>58.493000000000002</v>
      </c>
      <c r="U17" s="1747">
        <v>162.22900000000001</v>
      </c>
      <c r="V17" s="1748">
        <v>160.339</v>
      </c>
      <c r="W17" s="1748">
        <v>166.44300000000001</v>
      </c>
      <c r="X17" s="1748">
        <v>170.89699999999999</v>
      </c>
      <c r="Y17" s="1748">
        <v>177.298</v>
      </c>
      <c r="Z17" s="1748">
        <v>179.935</v>
      </c>
      <c r="AA17" s="1749">
        <v>138.48599999999999</v>
      </c>
    </row>
    <row r="18" spans="1:27" s="564" customFormat="1" ht="29.1" customHeight="1">
      <c r="A18" s="1502">
        <v>2022.08</v>
      </c>
      <c r="B18" s="1742">
        <v>16028.68</v>
      </c>
      <c r="C18" s="1743">
        <v>4134.2439999999997</v>
      </c>
      <c r="D18" s="1744">
        <v>3967.2959999999998</v>
      </c>
      <c r="E18" s="1744">
        <v>3628.2620000000002</v>
      </c>
      <c r="F18" s="1744">
        <v>4872.3620000000001</v>
      </c>
      <c r="G18" s="1744">
        <v>3358.77</v>
      </c>
      <c r="H18" s="1744">
        <v>14131.094999999999</v>
      </c>
      <c r="I18" s="1745">
        <v>50120.71</v>
      </c>
      <c r="J18" s="1502">
        <f t="shared" si="0"/>
        <v>2022.08</v>
      </c>
      <c r="K18" s="1742">
        <v>11178.651</v>
      </c>
      <c r="L18" s="1743">
        <v>7724.2370000000001</v>
      </c>
      <c r="M18" s="1744">
        <v>9355.75</v>
      </c>
      <c r="N18" s="1744">
        <v>8133.0609999999997</v>
      </c>
      <c r="O18" s="1744">
        <v>10404.183000000001</v>
      </c>
      <c r="P18" s="1744">
        <v>7281.6949999999997</v>
      </c>
      <c r="Q18" s="1744">
        <v>33904.224000000002</v>
      </c>
      <c r="R18" s="1745">
        <v>87981.801999999996</v>
      </c>
      <c r="S18" s="1502">
        <f t="shared" si="2"/>
        <v>2022.08</v>
      </c>
      <c r="T18" s="1746">
        <v>69.742000000000004</v>
      </c>
      <c r="U18" s="1747">
        <v>186.83600000000001</v>
      </c>
      <c r="V18" s="1748">
        <v>235.822</v>
      </c>
      <c r="W18" s="1748">
        <v>224.15899999999999</v>
      </c>
      <c r="X18" s="1748">
        <v>213.535</v>
      </c>
      <c r="Y18" s="1748">
        <v>216.79599999999999</v>
      </c>
      <c r="Z18" s="1748">
        <v>239.92599999999999</v>
      </c>
      <c r="AA18" s="1749">
        <v>175.54</v>
      </c>
    </row>
    <row r="19" spans="1:27" s="564" customFormat="1" ht="29.1" customHeight="1">
      <c r="A19" s="1502">
        <v>2022.09</v>
      </c>
      <c r="B19" s="1742">
        <v>13853.337</v>
      </c>
      <c r="C19" s="1743">
        <v>3348.6660000000002</v>
      </c>
      <c r="D19" s="1744">
        <v>3377.4389999999999</v>
      </c>
      <c r="E19" s="1744">
        <v>2651.4549999999999</v>
      </c>
      <c r="F19" s="1744">
        <v>4138.8890000000001</v>
      </c>
      <c r="G19" s="1744">
        <v>2949.3910000000001</v>
      </c>
      <c r="H19" s="1744">
        <v>12268.245000000001</v>
      </c>
      <c r="I19" s="1745">
        <v>42587.421000000002</v>
      </c>
      <c r="J19" s="1502">
        <f t="shared" si="0"/>
        <v>2022.09</v>
      </c>
      <c r="K19" s="1742">
        <v>7917.0659999999998</v>
      </c>
      <c r="L19" s="1743">
        <v>6158.759</v>
      </c>
      <c r="M19" s="1744">
        <v>7705.96</v>
      </c>
      <c r="N19" s="1744">
        <v>6758.0889999999999</v>
      </c>
      <c r="O19" s="1744">
        <v>7915.8789999999999</v>
      </c>
      <c r="P19" s="1744">
        <v>5900.9549999999999</v>
      </c>
      <c r="Q19" s="1744">
        <v>32755.796999999999</v>
      </c>
      <c r="R19" s="1745">
        <v>75112.505999999994</v>
      </c>
      <c r="S19" s="1502">
        <f t="shared" si="2"/>
        <v>2022.09</v>
      </c>
      <c r="T19" s="1746">
        <v>57.149000000000001</v>
      </c>
      <c r="U19" s="1747">
        <v>183.917</v>
      </c>
      <c r="V19" s="1748">
        <v>228.16</v>
      </c>
      <c r="W19" s="1748">
        <v>254.88200000000001</v>
      </c>
      <c r="X19" s="1748">
        <v>191.256</v>
      </c>
      <c r="Y19" s="1748">
        <v>200.07400000000001</v>
      </c>
      <c r="Z19" s="1748">
        <v>266.99700000000001</v>
      </c>
      <c r="AA19" s="1749">
        <v>176.37299999999999</v>
      </c>
    </row>
    <row r="20" spans="1:27" s="564" customFormat="1" ht="29.1" customHeight="1">
      <c r="A20" s="1502">
        <v>2022.1</v>
      </c>
      <c r="B20" s="1742">
        <v>14095.798000000001</v>
      </c>
      <c r="C20" s="1743">
        <v>3599.71</v>
      </c>
      <c r="D20" s="1744">
        <v>2540.123</v>
      </c>
      <c r="E20" s="1744">
        <v>2977.2139999999999</v>
      </c>
      <c r="F20" s="1744">
        <v>3522.2719999999999</v>
      </c>
      <c r="G20" s="1744">
        <v>3004.6779999999999</v>
      </c>
      <c r="H20" s="1744">
        <v>12322.136</v>
      </c>
      <c r="I20" s="1745">
        <v>42061.928999999996</v>
      </c>
      <c r="J20" s="1502">
        <f t="shared" si="0"/>
        <v>2022.1</v>
      </c>
      <c r="K20" s="1742">
        <v>7975.8320000000003</v>
      </c>
      <c r="L20" s="1743">
        <v>6959.0959999999995</v>
      </c>
      <c r="M20" s="1744">
        <v>6295.3810000000003</v>
      </c>
      <c r="N20" s="1744">
        <v>7778.3609999999999</v>
      </c>
      <c r="O20" s="1744">
        <v>7127.0420000000004</v>
      </c>
      <c r="P20" s="1744">
        <v>6434.366</v>
      </c>
      <c r="Q20" s="1744">
        <v>32229.896000000001</v>
      </c>
      <c r="R20" s="1745">
        <v>74799.972999999998</v>
      </c>
      <c r="S20" s="1502">
        <f t="shared" si="2"/>
        <v>2022.1</v>
      </c>
      <c r="T20" s="1746">
        <v>56.582999999999998</v>
      </c>
      <c r="U20" s="1747">
        <v>193.32400000000001</v>
      </c>
      <c r="V20" s="1748">
        <v>247.83799999999999</v>
      </c>
      <c r="W20" s="1748">
        <v>261.26299999999998</v>
      </c>
      <c r="X20" s="1748">
        <v>202.34200000000001</v>
      </c>
      <c r="Y20" s="1748">
        <v>214.14500000000001</v>
      </c>
      <c r="Z20" s="1748">
        <v>261.56099999999998</v>
      </c>
      <c r="AA20" s="1749">
        <v>177.833</v>
      </c>
    </row>
    <row r="21" spans="1:27" s="564" customFormat="1" ht="29.1" customHeight="1">
      <c r="A21" s="1502">
        <v>2022.11</v>
      </c>
      <c r="B21" s="1742">
        <v>13720.226000000001</v>
      </c>
      <c r="C21" s="1743">
        <v>2875.7730000000001</v>
      </c>
      <c r="D21" s="1744">
        <v>3709.9229999999998</v>
      </c>
      <c r="E21" s="1744">
        <v>3775.6860000000001</v>
      </c>
      <c r="F21" s="1744">
        <v>3293.402</v>
      </c>
      <c r="G21" s="1744">
        <v>3020.8330000000001</v>
      </c>
      <c r="H21" s="1744">
        <v>12672.147999999999</v>
      </c>
      <c r="I21" s="1745">
        <v>43067.989000000001</v>
      </c>
      <c r="J21" s="1502">
        <f t="shared" si="0"/>
        <v>2022.11</v>
      </c>
      <c r="K21" s="1742">
        <v>7651.45</v>
      </c>
      <c r="L21" s="1743">
        <v>4708.5190000000002</v>
      </c>
      <c r="M21" s="1744">
        <v>8541.2219999999998</v>
      </c>
      <c r="N21" s="1744">
        <v>8886.6180000000004</v>
      </c>
      <c r="O21" s="1744">
        <v>6252.0339999999997</v>
      </c>
      <c r="P21" s="1744">
        <v>4105.0730000000003</v>
      </c>
      <c r="Q21" s="1744">
        <v>32238.124</v>
      </c>
      <c r="R21" s="1745">
        <v>72383.039999999994</v>
      </c>
      <c r="S21" s="1502">
        <f t="shared" si="2"/>
        <v>2022.11</v>
      </c>
      <c r="T21" s="1746">
        <v>55.768000000000001</v>
      </c>
      <c r="U21" s="1747">
        <v>163.73099999999999</v>
      </c>
      <c r="V21" s="1748">
        <v>230.226</v>
      </c>
      <c r="W21" s="1748">
        <v>235.364</v>
      </c>
      <c r="X21" s="1748">
        <v>189.83500000000001</v>
      </c>
      <c r="Y21" s="1748">
        <v>135.892</v>
      </c>
      <c r="Z21" s="1748">
        <v>254.40100000000001</v>
      </c>
      <c r="AA21" s="1749">
        <v>168.06700000000001</v>
      </c>
    </row>
    <row r="22" spans="1:27" s="564" customFormat="1" ht="29.1" customHeight="1">
      <c r="A22" s="1502">
        <v>2022.12</v>
      </c>
      <c r="B22" s="1742">
        <v>14863.641</v>
      </c>
      <c r="C22" s="1743">
        <v>3756.55</v>
      </c>
      <c r="D22" s="1744">
        <v>4630.076</v>
      </c>
      <c r="E22" s="1744">
        <v>4369.701</v>
      </c>
      <c r="F22" s="1744">
        <v>4805.1689999999999</v>
      </c>
      <c r="G22" s="1744">
        <v>3888.192</v>
      </c>
      <c r="H22" s="1744">
        <v>15963.214</v>
      </c>
      <c r="I22" s="1745">
        <v>52276.544000000002</v>
      </c>
      <c r="J22" s="1502">
        <f t="shared" si="0"/>
        <v>2022.12</v>
      </c>
      <c r="K22" s="1742">
        <v>8346.2489999999998</v>
      </c>
      <c r="L22" s="1743">
        <v>7252.817</v>
      </c>
      <c r="M22" s="1744">
        <v>9767.33</v>
      </c>
      <c r="N22" s="1744">
        <v>10220.24</v>
      </c>
      <c r="O22" s="1744">
        <v>10727.549000000001</v>
      </c>
      <c r="P22" s="1744">
        <v>7286.357</v>
      </c>
      <c r="Q22" s="1744">
        <v>38468.370999999999</v>
      </c>
      <c r="R22" s="1745">
        <v>92068.913</v>
      </c>
      <c r="S22" s="1502">
        <f t="shared" si="2"/>
        <v>2022.12</v>
      </c>
      <c r="T22" s="1746">
        <v>56.152000000000001</v>
      </c>
      <c r="U22" s="1747">
        <v>193.071</v>
      </c>
      <c r="V22" s="1748">
        <v>210.95400000000001</v>
      </c>
      <c r="W22" s="1748">
        <v>233.88900000000001</v>
      </c>
      <c r="X22" s="1748">
        <v>223.25</v>
      </c>
      <c r="Y22" s="1748">
        <v>187.39699999999999</v>
      </c>
      <c r="Z22" s="1748">
        <v>240.98099999999999</v>
      </c>
      <c r="AA22" s="1749">
        <v>176.119</v>
      </c>
    </row>
    <row r="23" spans="1:27" s="564" customFormat="1" ht="29.1" customHeight="1">
      <c r="A23" s="1503" t="s">
        <v>778</v>
      </c>
      <c r="B23" s="1767">
        <v>43413.553</v>
      </c>
      <c r="C23" s="1768">
        <v>9769.8230000000003</v>
      </c>
      <c r="D23" s="1769">
        <v>11356.281999999999</v>
      </c>
      <c r="E23" s="1769">
        <v>9880.0930000000008</v>
      </c>
      <c r="F23" s="1769">
        <v>11439.134</v>
      </c>
      <c r="G23" s="1769">
        <v>9166.9809999999998</v>
      </c>
      <c r="H23" s="1769">
        <v>43902.364999999998</v>
      </c>
      <c r="I23" s="1770">
        <v>138928.23199999999</v>
      </c>
      <c r="J23" s="1503" t="str">
        <f t="shared" si="0"/>
        <v>2023.01~03</v>
      </c>
      <c r="K23" s="1767">
        <v>22431.934000000001</v>
      </c>
      <c r="L23" s="1768">
        <v>16751.969000000001</v>
      </c>
      <c r="M23" s="1769">
        <v>22786.594000000001</v>
      </c>
      <c r="N23" s="1769">
        <v>20648.901999999998</v>
      </c>
      <c r="O23" s="1769">
        <v>23863.597000000002</v>
      </c>
      <c r="P23" s="1769">
        <v>17899.702000000001</v>
      </c>
      <c r="Q23" s="1769">
        <v>105390.973</v>
      </c>
      <c r="R23" s="1770">
        <v>229773.671</v>
      </c>
      <c r="S23" s="1503" t="str">
        <f t="shared" si="2"/>
        <v>2023.01~03</v>
      </c>
      <c r="T23" s="1771">
        <v>51.67</v>
      </c>
      <c r="U23" s="1772">
        <v>171.46600000000001</v>
      </c>
      <c r="V23" s="1773">
        <v>200.65199999999999</v>
      </c>
      <c r="W23" s="1773">
        <v>208.995</v>
      </c>
      <c r="X23" s="1773">
        <v>208.614</v>
      </c>
      <c r="Y23" s="1773">
        <v>195.26300000000001</v>
      </c>
      <c r="Z23" s="1773">
        <v>240.05799999999999</v>
      </c>
      <c r="AA23" s="1774">
        <v>165.39</v>
      </c>
    </row>
    <row r="24" spans="1:27" s="1706" customFormat="1" ht="29.1" customHeight="1">
      <c r="A24" s="1503">
        <v>2023.01</v>
      </c>
      <c r="B24" s="1767">
        <v>15291.9</v>
      </c>
      <c r="C24" s="1768">
        <v>3833.1030000000001</v>
      </c>
      <c r="D24" s="1769">
        <v>4132.8680000000004</v>
      </c>
      <c r="E24" s="1769">
        <v>3944.5239999999999</v>
      </c>
      <c r="F24" s="1769">
        <v>4440.902</v>
      </c>
      <c r="G24" s="1769">
        <v>3298.28</v>
      </c>
      <c r="H24" s="1769">
        <v>15688.186</v>
      </c>
      <c r="I24" s="1770">
        <v>50629.762999999999</v>
      </c>
      <c r="J24" s="1503">
        <f t="shared" si="0"/>
        <v>2023.01</v>
      </c>
      <c r="K24" s="1767">
        <v>7452.7370000000001</v>
      </c>
      <c r="L24" s="1768">
        <v>6715.7449999999999</v>
      </c>
      <c r="M24" s="1769">
        <v>8099.2780000000002</v>
      </c>
      <c r="N24" s="1769">
        <v>7924.45</v>
      </c>
      <c r="O24" s="1769">
        <v>9128.8060000000005</v>
      </c>
      <c r="P24" s="1769">
        <v>6173.9319999999998</v>
      </c>
      <c r="Q24" s="1769">
        <v>36642.773999999998</v>
      </c>
      <c r="R24" s="1770">
        <v>82137.722999999998</v>
      </c>
      <c r="S24" s="1503">
        <f t="shared" si="2"/>
        <v>2023.01</v>
      </c>
      <c r="T24" s="1771">
        <v>48.737000000000002</v>
      </c>
      <c r="U24" s="1772">
        <v>175.20400000000001</v>
      </c>
      <c r="V24" s="1773">
        <v>195.97200000000001</v>
      </c>
      <c r="W24" s="1773">
        <v>200.898</v>
      </c>
      <c r="X24" s="1773">
        <v>205.56200000000001</v>
      </c>
      <c r="Y24" s="1773">
        <v>187.18600000000001</v>
      </c>
      <c r="Z24" s="1773">
        <v>233.56899999999999</v>
      </c>
      <c r="AA24" s="1774">
        <v>162.232</v>
      </c>
    </row>
    <row r="25" spans="1:27" s="1706" customFormat="1" ht="29.1" customHeight="1">
      <c r="A25" s="1509">
        <v>2023.02</v>
      </c>
      <c r="B25" s="1775">
        <v>13266.588</v>
      </c>
      <c r="C25" s="1776">
        <v>3144.3580000000002</v>
      </c>
      <c r="D25" s="1777">
        <v>4240.4769999999999</v>
      </c>
      <c r="E25" s="1777">
        <v>3400.88</v>
      </c>
      <c r="F25" s="1777">
        <v>3882.712</v>
      </c>
      <c r="G25" s="1777">
        <v>3238.4369999999999</v>
      </c>
      <c r="H25" s="1777">
        <v>13088.001</v>
      </c>
      <c r="I25" s="1778">
        <v>44261.451999999997</v>
      </c>
      <c r="J25" s="1509">
        <f t="shared" si="0"/>
        <v>2023.02</v>
      </c>
      <c r="K25" s="1775">
        <v>6426.1480000000001</v>
      </c>
      <c r="L25" s="1776">
        <v>5307.7579999999998</v>
      </c>
      <c r="M25" s="1777">
        <v>8337.0499999999993</v>
      </c>
      <c r="N25" s="1777">
        <v>7145.7820000000002</v>
      </c>
      <c r="O25" s="1777">
        <v>8049.5039999999999</v>
      </c>
      <c r="P25" s="1777">
        <v>6144.5969999999998</v>
      </c>
      <c r="Q25" s="1777">
        <v>31521.559000000001</v>
      </c>
      <c r="R25" s="1778">
        <v>72932.396999999997</v>
      </c>
      <c r="S25" s="1509">
        <f t="shared" si="2"/>
        <v>2023.02</v>
      </c>
      <c r="T25" s="1779">
        <v>48.439</v>
      </c>
      <c r="U25" s="1780">
        <v>168.803</v>
      </c>
      <c r="V25" s="1781">
        <v>196.60599999999999</v>
      </c>
      <c r="W25" s="1781">
        <v>210.11600000000001</v>
      </c>
      <c r="X25" s="1781">
        <v>207.31700000000001</v>
      </c>
      <c r="Y25" s="1781">
        <v>189.74</v>
      </c>
      <c r="Z25" s="1781">
        <v>240.84299999999999</v>
      </c>
      <c r="AA25" s="1782">
        <v>164.77600000000001</v>
      </c>
    </row>
    <row r="26" spans="1:27" s="1706" customFormat="1" ht="29.1" customHeight="1">
      <c r="A26" s="1515">
        <v>2023.03</v>
      </c>
      <c r="B26" s="1783">
        <v>14855.066000000001</v>
      </c>
      <c r="C26" s="1784">
        <v>2792.3620000000001</v>
      </c>
      <c r="D26" s="1785">
        <v>2982.9369999999999</v>
      </c>
      <c r="E26" s="1785">
        <v>2534.69</v>
      </c>
      <c r="F26" s="1785">
        <v>3115.5189999999998</v>
      </c>
      <c r="G26" s="1785">
        <v>2630.2640000000001</v>
      </c>
      <c r="H26" s="1785">
        <v>15126.179</v>
      </c>
      <c r="I26" s="1786">
        <v>44037.017</v>
      </c>
      <c r="J26" s="1515">
        <f t="shared" si="0"/>
        <v>2023.03</v>
      </c>
      <c r="K26" s="1783">
        <v>8553.0490000000009</v>
      </c>
      <c r="L26" s="1784">
        <v>4728.4650000000001</v>
      </c>
      <c r="M26" s="1785">
        <v>6350.2659999999996</v>
      </c>
      <c r="N26" s="1785">
        <v>5578.67</v>
      </c>
      <c r="O26" s="1785">
        <v>6685.2870000000003</v>
      </c>
      <c r="P26" s="1785">
        <v>5581.1729999999998</v>
      </c>
      <c r="Q26" s="1785">
        <v>37226.641000000003</v>
      </c>
      <c r="R26" s="1786">
        <v>74703.551000000007</v>
      </c>
      <c r="S26" s="1515">
        <f t="shared" si="2"/>
        <v>2023.03</v>
      </c>
      <c r="T26" s="1787">
        <v>57.576999999999998</v>
      </c>
      <c r="U26" s="1788">
        <v>169.33600000000001</v>
      </c>
      <c r="V26" s="1789">
        <v>212.886</v>
      </c>
      <c r="W26" s="1789">
        <v>220.09299999999999</v>
      </c>
      <c r="X26" s="1789">
        <v>214.58</v>
      </c>
      <c r="Y26" s="1789">
        <v>212.191</v>
      </c>
      <c r="Z26" s="1789">
        <v>246.107</v>
      </c>
      <c r="AA26" s="1790">
        <v>169.63800000000001</v>
      </c>
    </row>
    <row r="27" spans="1:27" s="1706" customFormat="1" ht="3" customHeight="1">
      <c r="A27" s="1791"/>
      <c r="B27" s="1792"/>
      <c r="C27" s="1792"/>
      <c r="D27" s="1792"/>
      <c r="E27" s="1792"/>
      <c r="F27" s="1792"/>
      <c r="G27" s="1792"/>
      <c r="H27" s="1792"/>
      <c r="I27" s="1792"/>
      <c r="J27" s="1791"/>
      <c r="K27" s="1792"/>
      <c r="L27" s="1792"/>
      <c r="M27" s="1792"/>
      <c r="N27" s="1792"/>
      <c r="O27" s="1792"/>
      <c r="P27" s="1792"/>
      <c r="Q27" s="1792"/>
      <c r="R27" s="1792"/>
      <c r="S27" s="1791"/>
      <c r="T27" s="1793"/>
      <c r="U27" s="1793"/>
      <c r="V27" s="1793"/>
      <c r="W27" s="1793"/>
      <c r="X27" s="1793"/>
      <c r="Y27" s="1793"/>
      <c r="Z27" s="1793"/>
      <c r="AA27" s="1793"/>
    </row>
    <row r="28" spans="1:27" s="597" customFormat="1" ht="12" customHeight="1">
      <c r="A28" s="324" t="s">
        <v>1006</v>
      </c>
      <c r="B28" s="324"/>
      <c r="C28" s="324"/>
      <c r="D28" s="324"/>
      <c r="E28" s="324"/>
      <c r="F28" s="324"/>
      <c r="G28" s="324"/>
      <c r="H28" s="324"/>
      <c r="I28" s="324"/>
      <c r="J28" s="324" t="s">
        <v>1028</v>
      </c>
      <c r="K28" s="324"/>
      <c r="L28" s="324"/>
      <c r="M28" s="324"/>
      <c r="N28" s="324"/>
      <c r="O28" s="324" t="s">
        <v>1011</v>
      </c>
      <c r="P28" s="324"/>
      <c r="Q28" s="324"/>
      <c r="R28" s="324"/>
      <c r="S28" s="324"/>
      <c r="T28" s="324"/>
      <c r="U28" s="324"/>
      <c r="V28" s="324"/>
      <c r="W28" s="324"/>
      <c r="X28" s="324"/>
      <c r="Y28" s="324"/>
      <c r="Z28" s="324"/>
      <c r="AA28" s="324"/>
    </row>
    <row r="29" spans="1:27" s="264" customFormat="1" ht="12" customHeight="1">
      <c r="A29" s="650" t="s">
        <v>1029</v>
      </c>
      <c r="B29" s="324"/>
      <c r="C29" s="324"/>
      <c r="D29" s="324"/>
      <c r="E29" s="324"/>
      <c r="F29" s="324"/>
      <c r="G29" s="324"/>
      <c r="H29" s="324"/>
      <c r="I29" s="324"/>
      <c r="J29" s="3090" t="s">
        <v>1009</v>
      </c>
      <c r="K29" s="3090"/>
      <c r="L29" s="3090"/>
      <c r="M29" s="3090"/>
      <c r="N29" s="3090"/>
      <c r="O29" s="3090"/>
      <c r="P29" s="3090"/>
      <c r="Q29" s="3090"/>
      <c r="R29" s="3090"/>
      <c r="S29" s="324"/>
      <c r="T29" s="324"/>
      <c r="U29" s="324"/>
      <c r="V29" s="324"/>
      <c r="W29" s="324"/>
      <c r="X29" s="324"/>
      <c r="Y29" s="324"/>
      <c r="Z29" s="324"/>
      <c r="AA29" s="324"/>
    </row>
    <row r="30" spans="1:27" s="264" customFormat="1" ht="12" customHeight="1">
      <c r="A30" s="1794"/>
      <c r="B30" s="324"/>
      <c r="C30" s="324"/>
      <c r="D30" s="324"/>
      <c r="E30" s="324"/>
      <c r="F30" s="324"/>
      <c r="G30" s="324"/>
      <c r="H30" s="324"/>
      <c r="I30" s="324"/>
      <c r="J30" s="386"/>
      <c r="K30" s="386"/>
      <c r="L30" s="386"/>
      <c r="M30" s="386"/>
      <c r="N30" s="386"/>
      <c r="O30" s="386"/>
      <c r="P30" s="386"/>
      <c r="Q30" s="386"/>
      <c r="R30" s="386"/>
      <c r="S30" s="324"/>
      <c r="T30" s="324"/>
      <c r="U30" s="324"/>
      <c r="V30" s="324"/>
      <c r="W30" s="324"/>
      <c r="X30" s="324"/>
      <c r="Y30" s="324"/>
      <c r="Z30" s="324"/>
      <c r="AA30" s="324"/>
    </row>
    <row r="31" spans="1:27" s="264" customFormat="1" ht="12" customHeight="1">
      <c r="A31" s="324"/>
      <c r="B31" s="655"/>
      <c r="C31" s="659"/>
      <c r="D31" s="659"/>
      <c r="E31" s="659"/>
      <c r="F31" s="659"/>
      <c r="G31" s="659"/>
      <c r="H31" s="659"/>
      <c r="I31" s="660"/>
      <c r="J31" s="658"/>
      <c r="K31" s="655"/>
      <c r="L31" s="659"/>
      <c r="M31" s="659"/>
      <c r="N31" s="655"/>
      <c r="O31" s="324"/>
      <c r="P31" s="655"/>
      <c r="Q31" s="659"/>
      <c r="R31" s="324"/>
      <c r="S31" s="324"/>
      <c r="T31" s="655"/>
      <c r="U31" s="659"/>
      <c r="V31" s="659"/>
      <c r="W31" s="659"/>
      <c r="X31" s="659"/>
      <c r="Y31" s="659"/>
      <c r="Z31" s="659"/>
      <c r="AA31" s="660"/>
    </row>
  </sheetData>
  <mergeCells count="4">
    <mergeCell ref="A4:A5"/>
    <mergeCell ref="J4:J5"/>
    <mergeCell ref="S4:S5"/>
    <mergeCell ref="J29:R29"/>
  </mergeCells>
  <phoneticPr fontId="2" type="noConversion"/>
  <printOptions horizontalCentered="1"/>
  <pageMargins left="0.78740157480314965" right="0.78740157480314965" top="1.1811023622047245" bottom="0.78740157480314965" header="0" footer="0"/>
  <pageSetup paperSize="9" scale="84" firstPageNumber="42" orientation="portrait" useFirstPageNumber="1" r:id="rId1"/>
  <headerFooter differentOddEven="1" scaleWithDoc="0" alignWithMargins="0"/>
  <colBreaks count="1" manualBreakCount="1">
    <brk id="9" max="29" man="1"/>
  </colBrea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4"/>
  <sheetViews>
    <sheetView view="pageBreakPreview" zoomScaleNormal="100" zoomScaleSheetLayoutView="100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1" width="15.375" style="12" customWidth="1"/>
    <col min="2" max="5" width="15.5" style="12" customWidth="1"/>
    <col min="6" max="6" width="16.25" style="12" customWidth="1"/>
    <col min="7" max="16384" width="10" style="12"/>
  </cols>
  <sheetData>
    <row r="1" spans="1:6" s="264" customFormat="1" ht="26.25">
      <c r="A1" s="263" t="s">
        <v>1030</v>
      </c>
      <c r="B1" s="1057"/>
    </row>
    <row r="2" spans="1:6" s="267" customFormat="1" ht="17.25">
      <c r="A2" s="267" t="s">
        <v>1031</v>
      </c>
    </row>
    <row r="3" spans="1:6" s="264" customFormat="1" ht="15" customHeight="1">
      <c r="A3" s="265"/>
      <c r="B3" s="265"/>
      <c r="C3" s="265"/>
      <c r="D3" s="265"/>
      <c r="F3" s="1290" t="s">
        <v>1032</v>
      </c>
    </row>
    <row r="4" spans="1:6" s="578" customFormat="1" ht="27.95" customHeight="1">
      <c r="A4" s="2917" t="s">
        <v>999</v>
      </c>
      <c r="B4" s="1681" t="s">
        <v>1033</v>
      </c>
      <c r="C4" s="1795" t="s">
        <v>1034</v>
      </c>
      <c r="D4" s="576"/>
      <c r="E4" s="1796"/>
      <c r="F4" s="577"/>
    </row>
    <row r="5" spans="1:6" s="586" customFormat="1" ht="27.95" customHeight="1">
      <c r="A5" s="2919"/>
      <c r="B5" s="1683" t="s">
        <v>1035</v>
      </c>
      <c r="C5" s="276" t="s">
        <v>1036</v>
      </c>
      <c r="D5" s="276" t="s">
        <v>1037</v>
      </c>
      <c r="E5" s="276" t="s">
        <v>1026</v>
      </c>
      <c r="F5" s="580" t="s">
        <v>1038</v>
      </c>
    </row>
    <row r="6" spans="1:6" s="1800" customFormat="1" ht="27.75" customHeight="1">
      <c r="A6" s="1684">
        <v>2017</v>
      </c>
      <c r="B6" s="1797">
        <v>81.771000000000001</v>
      </c>
      <c r="C6" s="1798">
        <v>59.660499999999999</v>
      </c>
      <c r="D6" s="1798">
        <v>11.8218</v>
      </c>
      <c r="E6" s="1798">
        <v>11.832000000000001</v>
      </c>
      <c r="F6" s="1799">
        <v>83.314300000000003</v>
      </c>
    </row>
    <row r="7" spans="1:6" s="1800" customFormat="1" ht="27.75" customHeight="1">
      <c r="A7" s="1684">
        <v>2018</v>
      </c>
      <c r="B7" s="1797">
        <v>95.1648</v>
      </c>
      <c r="C7" s="1798">
        <v>67.328900000000004</v>
      </c>
      <c r="D7" s="1798">
        <v>11.4727</v>
      </c>
      <c r="E7" s="1798">
        <v>11.8788</v>
      </c>
      <c r="F7" s="1799">
        <v>90.680400000000006</v>
      </c>
    </row>
    <row r="8" spans="1:6" s="1800" customFormat="1" ht="27.75" customHeight="1">
      <c r="A8" s="1684">
        <v>2019</v>
      </c>
      <c r="B8" s="1797">
        <v>90.738100000000003</v>
      </c>
      <c r="C8" s="1798">
        <v>65.292299999999997</v>
      </c>
      <c r="D8" s="1798">
        <v>12.0966</v>
      </c>
      <c r="E8" s="1798">
        <v>12.741099999999999</v>
      </c>
      <c r="F8" s="1799">
        <v>90.13</v>
      </c>
    </row>
    <row r="9" spans="1:6" ht="27.75" customHeight="1">
      <c r="A9" s="1684">
        <v>2020</v>
      </c>
      <c r="B9" s="1797">
        <v>68.873199999999997</v>
      </c>
      <c r="C9" s="1798">
        <v>55.332500000000003</v>
      </c>
      <c r="D9" s="1798">
        <v>12.724299999999999</v>
      </c>
      <c r="E9" s="1798">
        <v>12.6271</v>
      </c>
      <c r="F9" s="1799">
        <v>80.683999999999997</v>
      </c>
    </row>
    <row r="10" spans="1:6" ht="27.75" customHeight="1">
      <c r="A10" s="1684">
        <v>2021</v>
      </c>
      <c r="B10" s="1797">
        <v>94.340100000000007</v>
      </c>
      <c r="C10" s="1798">
        <v>65.532700000000006</v>
      </c>
      <c r="D10" s="1798">
        <v>12.287699999999999</v>
      </c>
      <c r="E10" s="1798">
        <v>18.392700000000001</v>
      </c>
      <c r="F10" s="1799">
        <v>96.213099999999997</v>
      </c>
    </row>
    <row r="11" spans="1:6" ht="27.75" customHeight="1">
      <c r="A11" s="1801">
        <v>2022</v>
      </c>
      <c r="B11" s="1802">
        <v>196.65119999999999</v>
      </c>
      <c r="C11" s="1803">
        <v>113.7814</v>
      </c>
      <c r="D11" s="1803">
        <v>12.8688</v>
      </c>
      <c r="E11" s="1803">
        <v>27.0792</v>
      </c>
      <c r="F11" s="1804">
        <v>153.7295</v>
      </c>
    </row>
    <row r="12" spans="1:6" ht="27.75" customHeight="1">
      <c r="A12" s="1805" t="s">
        <v>777</v>
      </c>
      <c r="B12" s="1806">
        <v>180.45660000000001</v>
      </c>
      <c r="C12" s="1807">
        <v>102.7535</v>
      </c>
      <c r="D12" s="1807">
        <v>14.561299999999999</v>
      </c>
      <c r="E12" s="1807">
        <v>32.132800000000003</v>
      </c>
      <c r="F12" s="1808">
        <v>149.44749999999999</v>
      </c>
    </row>
    <row r="13" spans="1:6" s="1364" customFormat="1" ht="27.75" customHeight="1">
      <c r="A13" s="1502">
        <v>2022.03</v>
      </c>
      <c r="B13" s="1797">
        <v>192.74860000000001</v>
      </c>
      <c r="C13" s="1798">
        <v>115.2008</v>
      </c>
      <c r="D13" s="1798">
        <v>5.5785999999999998</v>
      </c>
      <c r="E13" s="1798">
        <v>30.7834</v>
      </c>
      <c r="F13" s="1799">
        <v>151.56270000000001</v>
      </c>
    </row>
    <row r="14" spans="1:6" s="1809" customFormat="1" ht="27.75" customHeight="1">
      <c r="A14" s="1502">
        <v>2022.04</v>
      </c>
      <c r="B14" s="1797">
        <v>202.11089999999999</v>
      </c>
      <c r="C14" s="1798">
        <v>115.9863</v>
      </c>
      <c r="D14" s="1798">
        <v>4.6369999999999996</v>
      </c>
      <c r="E14" s="1798">
        <v>32.721499999999999</v>
      </c>
      <c r="F14" s="1799">
        <v>153.34479999999999</v>
      </c>
    </row>
    <row r="15" spans="1:6" ht="27.75" customHeight="1">
      <c r="A15" s="1502">
        <v>2022.05</v>
      </c>
      <c r="B15" s="1797">
        <v>140.34289999999999</v>
      </c>
      <c r="C15" s="1798">
        <v>81.885300000000001</v>
      </c>
      <c r="D15" s="1798">
        <v>4.4997999999999996</v>
      </c>
      <c r="E15" s="1798">
        <v>32.543100000000003</v>
      </c>
      <c r="F15" s="1799">
        <v>118.92829999999999</v>
      </c>
    </row>
    <row r="16" spans="1:6" ht="27.75" customHeight="1">
      <c r="A16" s="1502">
        <v>2022.06</v>
      </c>
      <c r="B16" s="1797">
        <v>129.715</v>
      </c>
      <c r="C16" s="1798">
        <v>74.959000000000003</v>
      </c>
      <c r="D16" s="1798">
        <v>6.0556999999999999</v>
      </c>
      <c r="E16" s="1798">
        <v>27.2743</v>
      </c>
      <c r="F16" s="1799">
        <v>108.2889</v>
      </c>
    </row>
    <row r="17" spans="1:6" ht="27.75" customHeight="1">
      <c r="A17" s="1502">
        <v>2022.07</v>
      </c>
      <c r="B17" s="1797">
        <v>151.84870000000001</v>
      </c>
      <c r="C17" s="1798">
        <v>94.0642</v>
      </c>
      <c r="D17" s="1798">
        <v>18.126999999999999</v>
      </c>
      <c r="E17" s="1798">
        <v>26.294699999999999</v>
      </c>
      <c r="F17" s="1799">
        <v>138.48599999999999</v>
      </c>
    </row>
    <row r="18" spans="1:6" ht="27.75" customHeight="1">
      <c r="A18" s="1502">
        <v>2022.08</v>
      </c>
      <c r="B18" s="1797">
        <v>197.74010000000001</v>
      </c>
      <c r="C18" s="1798">
        <v>111.80159999999999</v>
      </c>
      <c r="D18" s="1798">
        <v>24.7928</v>
      </c>
      <c r="E18" s="1798">
        <v>38.945399999999999</v>
      </c>
      <c r="F18" s="1799">
        <v>175.53980000000001</v>
      </c>
    </row>
    <row r="19" spans="1:6" ht="27.75" customHeight="1">
      <c r="A19" s="1502">
        <v>2022.09</v>
      </c>
      <c r="B19" s="1797">
        <v>233.42400000000001</v>
      </c>
      <c r="C19" s="1798">
        <v>147.51769999999999</v>
      </c>
      <c r="D19" s="1798">
        <v>11.342499999999999</v>
      </c>
      <c r="E19" s="1798">
        <v>17.5123</v>
      </c>
      <c r="F19" s="1799">
        <v>176.3725</v>
      </c>
    </row>
    <row r="20" spans="1:6" ht="27.75" customHeight="1">
      <c r="A20" s="1502">
        <v>2022.1</v>
      </c>
      <c r="B20" s="1797">
        <v>251.64920000000001</v>
      </c>
      <c r="C20" s="1798">
        <v>153.96870000000001</v>
      </c>
      <c r="D20" s="1798">
        <v>5.4698000000000002</v>
      </c>
      <c r="E20" s="1798">
        <v>18.394500000000001</v>
      </c>
      <c r="F20" s="1799">
        <v>177.833</v>
      </c>
    </row>
    <row r="21" spans="1:6" ht="27.75" customHeight="1">
      <c r="A21" s="1502">
        <v>2022.11</v>
      </c>
      <c r="B21" s="1797">
        <v>242.19110000000001</v>
      </c>
      <c r="C21" s="1798">
        <v>143.9007</v>
      </c>
      <c r="D21" s="1798">
        <v>8.5140999999999991</v>
      </c>
      <c r="E21" s="1798">
        <v>15.652200000000001</v>
      </c>
      <c r="F21" s="1799">
        <v>168.0669</v>
      </c>
    </row>
    <row r="22" spans="1:6" ht="27.75" customHeight="1">
      <c r="A22" s="1502">
        <v>2022.12</v>
      </c>
      <c r="B22" s="1797">
        <v>267.63049999999998</v>
      </c>
      <c r="C22" s="1798">
        <v>136.8349</v>
      </c>
      <c r="D22" s="1798">
        <v>21.418800000000001</v>
      </c>
      <c r="E22" s="1798">
        <v>17.865300000000001</v>
      </c>
      <c r="F22" s="1799">
        <v>176.119</v>
      </c>
    </row>
    <row r="23" spans="1:6" ht="27.75" customHeight="1">
      <c r="A23" s="1503" t="s">
        <v>778</v>
      </c>
      <c r="B23" s="1810">
        <v>236.9853</v>
      </c>
      <c r="C23" s="1811">
        <v>134.2261</v>
      </c>
      <c r="D23" s="1811">
        <v>14.7692</v>
      </c>
      <c r="E23" s="1811">
        <v>16.395</v>
      </c>
      <c r="F23" s="1812">
        <v>165.39019999999999</v>
      </c>
    </row>
    <row r="24" spans="1:6" ht="27.75" customHeight="1">
      <c r="A24" s="1503">
        <v>2023.01</v>
      </c>
      <c r="B24" s="1810">
        <v>240.8066</v>
      </c>
      <c r="C24" s="1811">
        <v>129.60659999999999</v>
      </c>
      <c r="D24" s="1811">
        <v>16.483499999999999</v>
      </c>
      <c r="E24" s="1811">
        <v>16.1419</v>
      </c>
      <c r="F24" s="1812">
        <v>162.2321</v>
      </c>
    </row>
    <row r="25" spans="1:6" ht="27.75" customHeight="1">
      <c r="A25" s="1509">
        <v>2023.02</v>
      </c>
      <c r="B25" s="1813">
        <v>253.5581</v>
      </c>
      <c r="C25" s="1814">
        <v>133.261</v>
      </c>
      <c r="D25" s="1814">
        <v>15.610099999999999</v>
      </c>
      <c r="E25" s="1814">
        <v>15.905200000000001</v>
      </c>
      <c r="F25" s="1815">
        <v>164.77629999999999</v>
      </c>
    </row>
    <row r="26" spans="1:6" s="1364" customFormat="1" ht="27.75" customHeight="1">
      <c r="A26" s="1515">
        <v>2023.03</v>
      </c>
      <c r="B26" s="1816">
        <v>215.9007</v>
      </c>
      <c r="C26" s="1817">
        <v>140.50710000000001</v>
      </c>
      <c r="D26" s="1817">
        <v>11.9528</v>
      </c>
      <c r="E26" s="1817">
        <v>17.1782</v>
      </c>
      <c r="F26" s="1818">
        <v>169.63810000000001</v>
      </c>
    </row>
    <row r="27" spans="1:6" s="597" customFormat="1" ht="3" customHeight="1">
      <c r="A27" s="1819"/>
      <c r="B27" s="1819"/>
      <c r="C27" s="1819"/>
      <c r="D27" s="1819"/>
      <c r="E27" s="1819"/>
      <c r="F27" s="1819"/>
    </row>
    <row r="28" spans="1:6" s="597" customFormat="1" ht="11.1" customHeight="1">
      <c r="A28" s="597" t="s">
        <v>1039</v>
      </c>
    </row>
    <row r="29" spans="1:6" s="597" customFormat="1" ht="11.1" customHeight="1">
      <c r="A29" s="597" t="s">
        <v>1040</v>
      </c>
    </row>
    <row r="30" spans="1:6" s="597" customFormat="1" ht="11.1" customHeight="1">
      <c r="A30" s="597" t="s">
        <v>1041</v>
      </c>
    </row>
    <row r="31" spans="1:6" s="597" customFormat="1" ht="11.1" customHeight="1">
      <c r="A31" s="597" t="s">
        <v>1042</v>
      </c>
    </row>
    <row r="32" spans="1:6" s="597" customFormat="1" ht="9" customHeight="1">
      <c r="A32" s="324" t="s">
        <v>1043</v>
      </c>
    </row>
    <row r="33" spans="2:6" s="662" customFormat="1" ht="12" customHeight="1">
      <c r="B33" s="655"/>
      <c r="C33" s="659"/>
      <c r="D33" s="324"/>
      <c r="E33" s="655"/>
      <c r="F33" s="660"/>
    </row>
    <row r="34" spans="2:6" ht="4.5" customHeight="1"/>
  </sheetData>
  <mergeCells count="1">
    <mergeCell ref="A4:A5"/>
  </mergeCells>
  <phoneticPr fontId="2" type="noConversion"/>
  <printOptions horizontalCentered="1"/>
  <pageMargins left="0.94488188976377963" right="0.94488188976377963" top="1.1811023622047245" bottom="0.78740157480314965" header="0" footer="0"/>
  <pageSetup paperSize="9" scale="80" firstPageNumber="45" orientation="portrait" useFirstPageNumber="1" r:id="rId1"/>
  <headerFooter differentOddEven="1" scaleWithDoc="0"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66"/>
  <sheetViews>
    <sheetView showGridLines="0" view="pageBreakPreview" zoomScaleNormal="100" zoomScaleSheetLayoutView="100" workbookViewId="0">
      <pane xSplit="3" ySplit="5" topLeftCell="D6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2" width="4.25" style="1821" customWidth="1"/>
    <col min="3" max="3" width="10.75" style="1821" customWidth="1"/>
    <col min="4" max="4" width="8.25" style="1821" customWidth="1"/>
    <col min="5" max="8" width="10" style="1821" customWidth="1"/>
    <col min="9" max="10" width="6.875" style="12" customWidth="1"/>
    <col min="11" max="11" width="9.875" style="1821" customWidth="1"/>
    <col min="12" max="12" width="15.375" style="1821" bestFit="1" customWidth="1"/>
    <col min="13" max="15" width="10" style="1821"/>
    <col min="16" max="16" width="10.875" style="1821" customWidth="1"/>
    <col min="17" max="16384" width="10" style="1821"/>
  </cols>
  <sheetData>
    <row r="1" spans="1:20" ht="20.25" customHeight="1">
      <c r="A1" s="1820" t="s">
        <v>1044</v>
      </c>
      <c r="B1" s="1676"/>
    </row>
    <row r="2" spans="1:20" ht="17.25" customHeight="1">
      <c r="A2" s="267" t="s">
        <v>1045</v>
      </c>
      <c r="B2" s="1676"/>
    </row>
    <row r="3" spans="1:20" ht="9.9499999999999993" customHeight="1"/>
    <row r="4" spans="1:20" ht="12" customHeight="1">
      <c r="A4" s="3093" t="s">
        <v>1046</v>
      </c>
      <c r="B4" s="3094"/>
      <c r="C4" s="3097" t="s">
        <v>1047</v>
      </c>
      <c r="D4" s="3097" t="s">
        <v>1048</v>
      </c>
      <c r="E4" s="3099" t="s">
        <v>1049</v>
      </c>
      <c r="F4" s="3100"/>
      <c r="G4" s="3099" t="s">
        <v>1050</v>
      </c>
      <c r="H4" s="3100"/>
      <c r="I4" s="3091" t="s">
        <v>949</v>
      </c>
      <c r="J4" s="3092"/>
      <c r="K4" s="1822" t="s">
        <v>950</v>
      </c>
    </row>
    <row r="5" spans="1:20" ht="12" customHeight="1">
      <c r="A5" s="3095"/>
      <c r="B5" s="3096"/>
      <c r="C5" s="3098"/>
      <c r="D5" s="3098"/>
      <c r="E5" s="1823" t="s">
        <v>1051</v>
      </c>
      <c r="F5" s="1824" t="s">
        <v>1052</v>
      </c>
      <c r="G5" s="1823" t="s">
        <v>1398</v>
      </c>
      <c r="H5" s="1824" t="s">
        <v>1399</v>
      </c>
      <c r="I5" s="1823" t="s">
        <v>1398</v>
      </c>
      <c r="J5" s="1824" t="s">
        <v>1399</v>
      </c>
      <c r="K5" s="1825" t="s">
        <v>1053</v>
      </c>
      <c r="M5" s="1906"/>
      <c r="N5" s="1906"/>
      <c r="O5" s="1906"/>
      <c r="P5" s="1906"/>
      <c r="Q5" s="1906"/>
      <c r="R5" s="1906"/>
      <c r="S5" s="1906"/>
      <c r="T5" s="1906"/>
    </row>
    <row r="6" spans="1:20" ht="12" customHeight="1">
      <c r="A6" s="3093" t="s">
        <v>1054</v>
      </c>
      <c r="B6" s="3094"/>
      <c r="C6" s="1826" t="s">
        <v>1055</v>
      </c>
      <c r="D6" s="1827" t="s">
        <v>1056</v>
      </c>
      <c r="E6" s="1828">
        <v>525.5</v>
      </c>
      <c r="F6" s="1829">
        <v>525.5</v>
      </c>
      <c r="G6" s="1828">
        <v>525.5</v>
      </c>
      <c r="H6" s="1830">
        <v>525.5</v>
      </c>
      <c r="I6" s="1831">
        <v>0</v>
      </c>
      <c r="J6" s="1832">
        <v>0</v>
      </c>
      <c r="K6" s="1833">
        <v>3.3288909584392186</v>
      </c>
      <c r="M6" s="1906"/>
      <c r="N6" s="1906"/>
      <c r="O6" s="1906"/>
      <c r="P6" s="1906"/>
      <c r="Q6" s="1906"/>
      <c r="R6" s="1906"/>
      <c r="S6" s="1906"/>
      <c r="T6" s="1906"/>
    </row>
    <row r="7" spans="1:20" ht="12" customHeight="1">
      <c r="A7" s="3101"/>
      <c r="B7" s="3102"/>
      <c r="C7" s="1834" t="s">
        <v>1057</v>
      </c>
      <c r="D7" s="1835" t="s">
        <v>1058</v>
      </c>
      <c r="E7" s="1836">
        <v>1</v>
      </c>
      <c r="F7" s="1837">
        <v>1</v>
      </c>
      <c r="G7" s="1836">
        <v>1</v>
      </c>
      <c r="H7" s="1838">
        <v>1</v>
      </c>
      <c r="I7" s="1839">
        <v>0</v>
      </c>
      <c r="J7" s="1840">
        <v>0</v>
      </c>
      <c r="K7" s="1841">
        <v>6.3347116240517962E-3</v>
      </c>
      <c r="M7" s="1906"/>
      <c r="N7" s="1910"/>
      <c r="O7" s="1906"/>
      <c r="P7" s="1910"/>
      <c r="Q7" s="1906"/>
      <c r="R7" s="1906"/>
      <c r="S7" s="1906"/>
      <c r="T7" s="1906"/>
    </row>
    <row r="8" spans="1:20" ht="12" customHeight="1">
      <c r="A8" s="3101"/>
      <c r="B8" s="3102"/>
      <c r="C8" s="1834" t="s">
        <v>1059</v>
      </c>
      <c r="D8" s="1835" t="s">
        <v>1060</v>
      </c>
      <c r="E8" s="1836">
        <v>164412.13</v>
      </c>
      <c r="F8" s="1837">
        <v>362125.57</v>
      </c>
      <c r="G8" s="1842">
        <v>268071.908</v>
      </c>
      <c r="H8" s="1838">
        <v>799585.93400000001</v>
      </c>
      <c r="I8" s="1843">
        <v>63.048699999999997</v>
      </c>
      <c r="J8" s="1840">
        <v>120.8035</v>
      </c>
      <c r="K8" s="1841">
        <v>11.916499999999999</v>
      </c>
      <c r="M8" s="1910"/>
      <c r="N8" s="1910"/>
      <c r="O8" s="1910"/>
      <c r="P8" s="1910"/>
      <c r="Q8" s="1910"/>
      <c r="R8" s="1910"/>
      <c r="S8" s="2728"/>
      <c r="T8" s="1910"/>
    </row>
    <row r="9" spans="1:20" ht="12" customHeight="1">
      <c r="A9" s="3101"/>
      <c r="B9" s="3102"/>
      <c r="C9" s="1834" t="s">
        <v>116</v>
      </c>
      <c r="D9" s="1835" t="s">
        <v>1061</v>
      </c>
      <c r="E9" s="1836">
        <v>43158.438000000002</v>
      </c>
      <c r="F9" s="1837">
        <v>101797.09600000001</v>
      </c>
      <c r="G9" s="1842">
        <v>78153.078999999998</v>
      </c>
      <c r="H9" s="1838">
        <v>244383.14199999999</v>
      </c>
      <c r="I9" s="1839">
        <v>81.084100000000007</v>
      </c>
      <c r="J9" s="1840">
        <v>140.06890000000001</v>
      </c>
      <c r="K9" s="1841">
        <v>15.2416</v>
      </c>
      <c r="M9" s="1910"/>
      <c r="N9" s="1910"/>
      <c r="O9" s="1910"/>
      <c r="P9" s="1910"/>
      <c r="Q9" s="1910"/>
      <c r="R9" s="1910"/>
      <c r="S9" s="2728"/>
      <c r="T9" s="1910"/>
    </row>
    <row r="10" spans="1:20" ht="12" customHeight="1">
      <c r="A10" s="3095"/>
      <c r="B10" s="3096"/>
      <c r="C10" s="1844" t="s">
        <v>1062</v>
      </c>
      <c r="D10" s="1845" t="s">
        <v>1063</v>
      </c>
      <c r="E10" s="1846">
        <v>262.50200000000001</v>
      </c>
      <c r="F10" s="1847">
        <v>281.11</v>
      </c>
      <c r="G10" s="1848">
        <v>291.53800000000001</v>
      </c>
      <c r="H10" s="1849">
        <v>305.637</v>
      </c>
      <c r="I10" s="1850">
        <v>11.061299999999999</v>
      </c>
      <c r="J10" s="1851">
        <v>8.7250999999999994</v>
      </c>
      <c r="K10" s="1852" t="s">
        <v>169</v>
      </c>
      <c r="M10" s="1905"/>
      <c r="N10" s="1905"/>
      <c r="O10" s="1905"/>
      <c r="P10" s="1905"/>
      <c r="Q10" s="1905"/>
      <c r="R10" s="1905"/>
      <c r="S10" s="1905"/>
      <c r="T10" s="1905"/>
    </row>
    <row r="11" spans="1:20" ht="11.1" customHeight="1">
      <c r="A11" s="3093" t="s">
        <v>1064</v>
      </c>
      <c r="B11" s="3109" t="s">
        <v>1065</v>
      </c>
      <c r="C11" s="1826" t="s">
        <v>1055</v>
      </c>
      <c r="D11" s="1827" t="s">
        <v>1056</v>
      </c>
      <c r="E11" s="1853">
        <v>8.1219999999999999</v>
      </c>
      <c r="F11" s="1854">
        <v>8.1219999999999999</v>
      </c>
      <c r="G11" s="1828">
        <v>8.1460000000000008</v>
      </c>
      <c r="H11" s="1830">
        <v>8.1460000000000008</v>
      </c>
      <c r="I11" s="1855">
        <v>0.2954937207584451</v>
      </c>
      <c r="J11" s="1856">
        <v>0.2954937207584451</v>
      </c>
      <c r="K11" s="1833">
        <v>5.1602560889525931E-2</v>
      </c>
      <c r="M11" s="1905"/>
      <c r="N11" s="1905"/>
      <c r="O11" s="1905"/>
      <c r="P11" s="1905"/>
      <c r="Q11" s="1905"/>
      <c r="R11" s="1905"/>
      <c r="S11" s="1905"/>
      <c r="T11" s="1905"/>
    </row>
    <row r="12" spans="1:20" ht="11.1" customHeight="1">
      <c r="A12" s="3101"/>
      <c r="B12" s="3110"/>
      <c r="C12" s="1834" t="s">
        <v>1057</v>
      </c>
      <c r="D12" s="1835" t="s">
        <v>1058</v>
      </c>
      <c r="E12" s="1842">
        <v>50</v>
      </c>
      <c r="F12" s="1838">
        <v>50</v>
      </c>
      <c r="G12" s="1836">
        <v>47</v>
      </c>
      <c r="H12" s="1838">
        <v>47</v>
      </c>
      <c r="I12" s="1843">
        <v>-6</v>
      </c>
      <c r="J12" s="1857">
        <v>-6</v>
      </c>
      <c r="K12" s="1858">
        <v>3.6282229427203952E-2</v>
      </c>
      <c r="M12" s="1906"/>
      <c r="N12" s="1906"/>
      <c r="O12" s="1906"/>
      <c r="P12" s="1906"/>
      <c r="Q12" s="1906"/>
      <c r="R12" s="1906"/>
      <c r="S12" s="1906"/>
      <c r="T12" s="1906"/>
    </row>
    <row r="13" spans="1:20" ht="11.1" customHeight="1">
      <c r="A13" s="3101"/>
      <c r="B13" s="3110"/>
      <c r="C13" s="1834" t="s">
        <v>1059</v>
      </c>
      <c r="D13" s="1835" t="s">
        <v>1060</v>
      </c>
      <c r="E13" s="1836">
        <v>795.78200000000004</v>
      </c>
      <c r="F13" s="1837">
        <v>1483.0050000000001</v>
      </c>
      <c r="G13" s="1842">
        <v>569.79</v>
      </c>
      <c r="H13" s="1838">
        <v>1626.34</v>
      </c>
      <c r="I13" s="1843">
        <v>-28.398700000000002</v>
      </c>
      <c r="J13" s="1857">
        <v>9.6652000000000005</v>
      </c>
      <c r="K13" s="1841">
        <v>2.53E-2</v>
      </c>
      <c r="M13" s="1910"/>
      <c r="N13" s="1906"/>
      <c r="O13" s="1906"/>
      <c r="P13" s="1910"/>
      <c r="Q13" s="1906"/>
      <c r="R13" s="1906"/>
      <c r="S13" s="1906"/>
      <c r="T13" s="1906"/>
    </row>
    <row r="14" spans="1:20" ht="11.1" customHeight="1">
      <c r="A14" s="3101"/>
      <c r="B14" s="3110"/>
      <c r="C14" s="1834" t="s">
        <v>116</v>
      </c>
      <c r="D14" s="1835" t="s">
        <v>1061</v>
      </c>
      <c r="E14" s="1859">
        <v>148.20500000000001</v>
      </c>
      <c r="F14" s="1837">
        <v>267.21800000000002</v>
      </c>
      <c r="G14" s="1859">
        <v>123.018</v>
      </c>
      <c r="H14" s="1838">
        <v>317.358</v>
      </c>
      <c r="I14" s="1843">
        <v>-16.995000000000001</v>
      </c>
      <c r="J14" s="1857">
        <v>18.7637</v>
      </c>
      <c r="K14" s="1841">
        <v>2.4E-2</v>
      </c>
      <c r="M14" s="1910"/>
      <c r="N14" s="1905"/>
      <c r="O14" s="1906"/>
      <c r="P14" s="1910"/>
      <c r="Q14" s="1905"/>
      <c r="R14" s="1906"/>
      <c r="S14" s="1906"/>
      <c r="T14" s="1906"/>
    </row>
    <row r="15" spans="1:20" ht="11.1" customHeight="1">
      <c r="A15" s="3101"/>
      <c r="B15" s="3111"/>
      <c r="C15" s="1844" t="s">
        <v>1062</v>
      </c>
      <c r="D15" s="1845" t="s">
        <v>1063</v>
      </c>
      <c r="E15" s="1846">
        <v>186.238</v>
      </c>
      <c r="F15" s="1847">
        <v>180.18700000000001</v>
      </c>
      <c r="G15" s="1860">
        <v>215.9</v>
      </c>
      <c r="H15" s="1849">
        <v>195.137</v>
      </c>
      <c r="I15" s="1861">
        <v>15.9267</v>
      </c>
      <c r="J15" s="1862">
        <v>8.2966999999999995</v>
      </c>
      <c r="K15" s="1852" t="s">
        <v>169</v>
      </c>
      <c r="M15" s="1905"/>
      <c r="N15" s="1905"/>
      <c r="O15" s="1906"/>
      <c r="P15" s="1905"/>
      <c r="Q15" s="1905"/>
      <c r="R15" s="1906"/>
      <c r="S15" s="1906"/>
      <c r="T15" s="1906"/>
    </row>
    <row r="16" spans="1:20" ht="11.1" customHeight="1">
      <c r="A16" s="3101"/>
      <c r="B16" s="3112" t="s">
        <v>1066</v>
      </c>
      <c r="C16" s="1826" t="s">
        <v>1055</v>
      </c>
      <c r="D16" s="1827" t="s">
        <v>1056</v>
      </c>
      <c r="E16" s="1828">
        <v>12.772</v>
      </c>
      <c r="F16" s="1863">
        <v>12.772</v>
      </c>
      <c r="G16" s="1828">
        <v>13.112</v>
      </c>
      <c r="H16" s="1830">
        <v>13.112</v>
      </c>
      <c r="I16" s="1864">
        <v>2.6620732853116178</v>
      </c>
      <c r="J16" s="1865">
        <v>2.6620732853116178</v>
      </c>
      <c r="K16" s="1833">
        <v>8.3060738814567145E-2</v>
      </c>
      <c r="M16" s="2729"/>
      <c r="N16" s="1906"/>
      <c r="O16" s="1906"/>
      <c r="P16" s="2729"/>
      <c r="Q16" s="1906"/>
      <c r="R16" s="1906"/>
      <c r="S16" s="1906"/>
      <c r="T16" s="1906"/>
    </row>
    <row r="17" spans="1:20" ht="11.1" customHeight="1">
      <c r="A17" s="3101"/>
      <c r="B17" s="3110"/>
      <c r="C17" s="1834" t="s">
        <v>1057</v>
      </c>
      <c r="D17" s="1835" t="s">
        <v>1058</v>
      </c>
      <c r="E17" s="1836">
        <v>24</v>
      </c>
      <c r="F17" s="1866">
        <v>24</v>
      </c>
      <c r="G17" s="1836">
        <v>24</v>
      </c>
      <c r="H17" s="1838">
        <v>24</v>
      </c>
      <c r="I17" s="1843">
        <v>0</v>
      </c>
      <c r="J17" s="1840">
        <v>0</v>
      </c>
      <c r="K17" s="1858">
        <v>1.8527095877721167E-2</v>
      </c>
      <c r="M17" s="2729"/>
      <c r="N17" s="2729"/>
      <c r="O17" s="2729"/>
      <c r="P17" s="2729"/>
      <c r="Q17" s="1905"/>
      <c r="R17" s="1906"/>
      <c r="S17" s="1906"/>
      <c r="T17" s="1906"/>
    </row>
    <row r="18" spans="1:20" ht="11.1" customHeight="1">
      <c r="A18" s="3101"/>
      <c r="B18" s="3110"/>
      <c r="C18" s="1834" t="s">
        <v>1059</v>
      </c>
      <c r="D18" s="1835" t="s">
        <v>1060</v>
      </c>
      <c r="E18" s="1836">
        <v>2815.828</v>
      </c>
      <c r="F18" s="1837">
        <v>7637.58</v>
      </c>
      <c r="G18" s="1836">
        <v>2860.7469999999998</v>
      </c>
      <c r="H18" s="1838">
        <v>7281.2569999999996</v>
      </c>
      <c r="I18" s="1867">
        <v>1.5952</v>
      </c>
      <c r="J18" s="1868">
        <v>-4.6654</v>
      </c>
      <c r="K18" s="1841">
        <v>0.12720000000000001</v>
      </c>
      <c r="M18" s="1905"/>
      <c r="N18" s="1905"/>
      <c r="O18" s="1906"/>
      <c r="P18" s="1905"/>
      <c r="Q18" s="1905"/>
      <c r="R18" s="1906"/>
      <c r="S18" s="1906"/>
      <c r="T18" s="1906"/>
    </row>
    <row r="19" spans="1:20" ht="11.1" customHeight="1">
      <c r="A19" s="3101"/>
      <c r="B19" s="3110"/>
      <c r="C19" s="1834" t="s">
        <v>116</v>
      </c>
      <c r="D19" s="1835" t="s">
        <v>1061</v>
      </c>
      <c r="E19" s="1836">
        <v>542.75099999999998</v>
      </c>
      <c r="F19" s="1837">
        <v>1385.8620000000001</v>
      </c>
      <c r="G19" s="1842">
        <v>617.60599999999999</v>
      </c>
      <c r="H19" s="1838">
        <v>1329.5609999999999</v>
      </c>
      <c r="I19" s="1867">
        <v>13.791700000000001</v>
      </c>
      <c r="J19" s="1868">
        <v>-4.0625</v>
      </c>
      <c r="K19" s="1841">
        <v>0.12039999999999999</v>
      </c>
      <c r="M19" s="1906"/>
      <c r="N19" s="1906"/>
      <c r="O19" s="1906"/>
      <c r="P19" s="1906"/>
      <c r="Q19" s="1906"/>
      <c r="R19" s="1906"/>
      <c r="S19" s="1906"/>
      <c r="T19" s="1906"/>
    </row>
    <row r="20" spans="1:20" ht="11.1" customHeight="1">
      <c r="A20" s="3101"/>
      <c r="B20" s="3111"/>
      <c r="C20" s="1844" t="s">
        <v>1062</v>
      </c>
      <c r="D20" s="1845" t="s">
        <v>1063</v>
      </c>
      <c r="E20" s="1846">
        <v>192.75</v>
      </c>
      <c r="F20" s="1847">
        <v>181.453</v>
      </c>
      <c r="G20" s="1848">
        <v>215.89</v>
      </c>
      <c r="H20" s="1869">
        <v>182.6</v>
      </c>
      <c r="I20" s="1870">
        <v>12.005000000000001</v>
      </c>
      <c r="J20" s="1871">
        <v>0.63239999999999996</v>
      </c>
      <c r="K20" s="1852" t="s">
        <v>169</v>
      </c>
      <c r="M20" s="1906"/>
      <c r="N20" s="1906"/>
      <c r="O20" s="1906"/>
      <c r="P20" s="1906"/>
      <c r="Q20" s="1906"/>
      <c r="R20" s="1906"/>
      <c r="S20" s="1906"/>
      <c r="T20" s="1906"/>
    </row>
    <row r="21" spans="1:20" ht="11.1" customHeight="1">
      <c r="A21" s="3101"/>
      <c r="B21" s="3112" t="s">
        <v>1067</v>
      </c>
      <c r="C21" s="1826" t="s">
        <v>1055</v>
      </c>
      <c r="D21" s="1827" t="s">
        <v>1056</v>
      </c>
      <c r="E21" s="1828">
        <v>0.28939999999999999</v>
      </c>
      <c r="F21" s="1863">
        <v>0.28939999999999999</v>
      </c>
      <c r="G21" s="1828">
        <v>0.13900000000000001</v>
      </c>
      <c r="H21" s="1830">
        <v>0.13900000000000001</v>
      </c>
      <c r="I21" s="1855">
        <v>-51.96959225984795</v>
      </c>
      <c r="J21" s="1872">
        <v>-51.96959225984795</v>
      </c>
      <c r="K21" s="1833">
        <v>8.8052491574319974E-4</v>
      </c>
      <c r="M21" s="2727"/>
      <c r="N21" s="1906"/>
      <c r="O21" s="1906"/>
      <c r="P21" s="1906"/>
      <c r="Q21" s="1906"/>
      <c r="R21" s="1906"/>
      <c r="S21" s="1906"/>
      <c r="T21" s="1906"/>
    </row>
    <row r="22" spans="1:20" ht="11.1" customHeight="1">
      <c r="A22" s="3101"/>
      <c r="B22" s="3110"/>
      <c r="C22" s="1834" t="s">
        <v>1057</v>
      </c>
      <c r="D22" s="1835" t="s">
        <v>1058</v>
      </c>
      <c r="E22" s="1836">
        <v>7</v>
      </c>
      <c r="F22" s="1866">
        <v>7</v>
      </c>
      <c r="G22" s="1836">
        <v>5</v>
      </c>
      <c r="H22" s="1838">
        <v>5</v>
      </c>
      <c r="I22" s="1873">
        <v>-28.571428571428569</v>
      </c>
      <c r="J22" s="1874">
        <v>-28.571428571428569</v>
      </c>
      <c r="K22" s="1858">
        <v>3.8598116411919098E-3</v>
      </c>
      <c r="M22" s="2727"/>
      <c r="N22" s="1906"/>
      <c r="O22" s="1906"/>
      <c r="P22" s="1906"/>
      <c r="Q22" s="1906"/>
      <c r="R22" s="1906"/>
      <c r="S22" s="1906"/>
      <c r="T22" s="1906"/>
    </row>
    <row r="23" spans="1:20" ht="11.1" customHeight="1">
      <c r="A23" s="3101"/>
      <c r="B23" s="3110"/>
      <c r="C23" s="1834" t="s">
        <v>1059</v>
      </c>
      <c r="D23" s="1835" t="s">
        <v>1060</v>
      </c>
      <c r="E23" s="1836">
        <v>1.5249999999999999</v>
      </c>
      <c r="F23" s="1875">
        <v>3.7509999999999999</v>
      </c>
      <c r="G23" s="1842">
        <v>1.262</v>
      </c>
      <c r="H23" s="1838">
        <v>3.3250000000000002</v>
      </c>
      <c r="I23" s="1873">
        <v>-17.245899999999999</v>
      </c>
      <c r="J23" s="1874">
        <v>-11.356999999999999</v>
      </c>
      <c r="K23" s="1841">
        <v>1E-4</v>
      </c>
      <c r="M23" s="1906"/>
      <c r="N23" s="1906"/>
      <c r="O23" s="1906"/>
      <c r="P23" s="1906"/>
      <c r="Q23" s="1906"/>
      <c r="R23" s="1906"/>
      <c r="S23" s="1906"/>
      <c r="T23" s="1906"/>
    </row>
    <row r="24" spans="1:20" ht="11.1" customHeight="1">
      <c r="A24" s="3101"/>
      <c r="B24" s="3110"/>
      <c r="C24" s="1834" t="s">
        <v>116</v>
      </c>
      <c r="D24" s="1835" t="s">
        <v>1061</v>
      </c>
      <c r="E24" s="1836">
        <v>0.29499999999999998</v>
      </c>
      <c r="F24" s="1875">
        <v>0.70199999999999996</v>
      </c>
      <c r="G24" s="1876">
        <v>0.27200000000000002</v>
      </c>
      <c r="H24" s="1838">
        <v>0.78200000000000003</v>
      </c>
      <c r="I24" s="1843">
        <v>-7.6098999999999997</v>
      </c>
      <c r="J24" s="1874">
        <v>11.3718</v>
      </c>
      <c r="K24" s="1841">
        <v>1E-4</v>
      </c>
    </row>
    <row r="25" spans="1:20" ht="11.1" customHeight="1">
      <c r="A25" s="3101"/>
      <c r="B25" s="3111"/>
      <c r="C25" s="1844" t="s">
        <v>1062</v>
      </c>
      <c r="D25" s="1845" t="s">
        <v>1063</v>
      </c>
      <c r="E25" s="1877">
        <v>193.381</v>
      </c>
      <c r="F25" s="1878">
        <v>187.179</v>
      </c>
      <c r="G25" s="1848">
        <v>215.899</v>
      </c>
      <c r="H25" s="1849">
        <v>235.173</v>
      </c>
      <c r="I25" s="1861">
        <v>11.6442</v>
      </c>
      <c r="J25" s="1874">
        <v>25.640799999999999</v>
      </c>
      <c r="K25" s="1852" t="s">
        <v>169</v>
      </c>
    </row>
    <row r="26" spans="1:20" ht="11.1" customHeight="1">
      <c r="A26" s="3101"/>
      <c r="B26" s="3112" t="s">
        <v>1068</v>
      </c>
      <c r="C26" s="1826" t="s">
        <v>1055</v>
      </c>
      <c r="D26" s="1827" t="s">
        <v>1056</v>
      </c>
      <c r="E26" s="1879">
        <v>5.3959999999999999</v>
      </c>
      <c r="F26" s="1830">
        <v>5.3959999999999999</v>
      </c>
      <c r="G26" s="1828">
        <v>6.681</v>
      </c>
      <c r="H26" s="1830">
        <v>6.681</v>
      </c>
      <c r="I26" s="1880">
        <v>23.813936249073393</v>
      </c>
      <c r="J26" s="1881">
        <v>23.813936249073393</v>
      </c>
      <c r="K26" s="1833">
        <v>4.2322208360290048E-2</v>
      </c>
    </row>
    <row r="27" spans="1:20" ht="11.1" customHeight="1">
      <c r="A27" s="3101"/>
      <c r="B27" s="3110"/>
      <c r="C27" s="1834" t="s">
        <v>1057</v>
      </c>
      <c r="D27" s="1835" t="s">
        <v>1058</v>
      </c>
      <c r="E27" s="1842">
        <v>16</v>
      </c>
      <c r="F27" s="1838">
        <v>16</v>
      </c>
      <c r="G27" s="1836">
        <v>19</v>
      </c>
      <c r="H27" s="1838">
        <v>19</v>
      </c>
      <c r="I27" s="1873">
        <v>18.75</v>
      </c>
      <c r="J27" s="1874">
        <v>18.75</v>
      </c>
      <c r="K27" s="1858">
        <v>1.4667284236529257E-2</v>
      </c>
    </row>
    <row r="28" spans="1:20" ht="11.1" customHeight="1">
      <c r="A28" s="3101"/>
      <c r="B28" s="3110"/>
      <c r="C28" s="1834" t="s">
        <v>1059</v>
      </c>
      <c r="D28" s="1835" t="s">
        <v>1060</v>
      </c>
      <c r="E28" s="1836">
        <v>3248.0880000000002</v>
      </c>
      <c r="F28" s="1837">
        <v>8788.9359999999997</v>
      </c>
      <c r="G28" s="1836">
        <v>3416.0680000000002</v>
      </c>
      <c r="H28" s="1838">
        <v>10122.768</v>
      </c>
      <c r="I28" s="1873">
        <v>5.1719999999999997</v>
      </c>
      <c r="J28" s="1874">
        <v>15.176</v>
      </c>
      <c r="K28" s="1841">
        <v>0</v>
      </c>
    </row>
    <row r="29" spans="1:20" ht="11.1" customHeight="1">
      <c r="A29" s="3101"/>
      <c r="B29" s="3110"/>
      <c r="C29" s="1834" t="s">
        <v>116</v>
      </c>
      <c r="D29" s="1835" t="s">
        <v>1061</v>
      </c>
      <c r="E29" s="1836">
        <v>614.38099999999997</v>
      </c>
      <c r="F29" s="1837">
        <v>1585.944</v>
      </c>
      <c r="G29" s="1836">
        <v>737.529</v>
      </c>
      <c r="H29" s="1838">
        <v>1825.346</v>
      </c>
      <c r="I29" s="1873">
        <v>20.044</v>
      </c>
      <c r="J29" s="1874">
        <v>15.095000000000001</v>
      </c>
      <c r="K29" s="1841">
        <v>0</v>
      </c>
    </row>
    <row r="30" spans="1:20" ht="11.1" customHeight="1">
      <c r="A30" s="3101"/>
      <c r="B30" s="3111"/>
      <c r="C30" s="1844" t="s">
        <v>1062</v>
      </c>
      <c r="D30" s="1845" t="s">
        <v>1063</v>
      </c>
      <c r="E30" s="1846">
        <v>189.15199999999999</v>
      </c>
      <c r="F30" s="1847">
        <v>180.44800000000001</v>
      </c>
      <c r="G30" s="1846">
        <v>215.9</v>
      </c>
      <c r="H30" s="1849">
        <v>180.321</v>
      </c>
      <c r="I30" s="1882">
        <v>14.141</v>
      </c>
      <c r="J30" s="1883">
        <v>-7.0000000000000007E-2</v>
      </c>
      <c r="K30" s="1852" t="s">
        <v>169</v>
      </c>
    </row>
    <row r="31" spans="1:20" ht="11.1" customHeight="1">
      <c r="A31" s="3101"/>
      <c r="B31" s="3112" t="s">
        <v>1069</v>
      </c>
      <c r="C31" s="1826" t="s">
        <v>1055</v>
      </c>
      <c r="D31" s="1827" t="s">
        <v>1056</v>
      </c>
      <c r="E31" s="1879">
        <v>0.08</v>
      </c>
      <c r="F31" s="1830">
        <v>0.08</v>
      </c>
      <c r="G31" s="1828">
        <v>0.08</v>
      </c>
      <c r="H31" s="1830">
        <v>0.08</v>
      </c>
      <c r="I31" s="1884" t="s">
        <v>169</v>
      </c>
      <c r="J31" s="1885" t="s">
        <v>169</v>
      </c>
      <c r="K31" s="1833">
        <v>5.0677692992414367E-4</v>
      </c>
    </row>
    <row r="32" spans="1:20" ht="11.1" customHeight="1">
      <c r="A32" s="3101"/>
      <c r="B32" s="3110"/>
      <c r="C32" s="1834" t="s">
        <v>1057</v>
      </c>
      <c r="D32" s="1835" t="s">
        <v>1058</v>
      </c>
      <c r="E32" s="1842">
        <v>1</v>
      </c>
      <c r="F32" s="1838">
        <v>1</v>
      </c>
      <c r="G32" s="1836">
        <v>1</v>
      </c>
      <c r="H32" s="1838">
        <v>1</v>
      </c>
      <c r="I32" s="1886" t="s">
        <v>169</v>
      </c>
      <c r="J32" s="1887" t="s">
        <v>169</v>
      </c>
      <c r="K32" s="1858">
        <v>7.7196232823838196E-4</v>
      </c>
    </row>
    <row r="33" spans="1:16" ht="11.1" customHeight="1">
      <c r="A33" s="3101"/>
      <c r="B33" s="3110"/>
      <c r="C33" s="1834" t="s">
        <v>1059</v>
      </c>
      <c r="D33" s="1835" t="s">
        <v>1060</v>
      </c>
      <c r="E33" s="1888">
        <v>0.69099999999999995</v>
      </c>
      <c r="F33" s="1889">
        <v>1.49</v>
      </c>
      <c r="G33" s="1890">
        <v>1.123</v>
      </c>
      <c r="H33" s="1891">
        <v>1.583</v>
      </c>
      <c r="I33" s="1886">
        <v>62.518000000000001</v>
      </c>
      <c r="J33" s="1887">
        <v>6.242</v>
      </c>
      <c r="K33" s="1892" t="s">
        <v>169</v>
      </c>
    </row>
    <row r="34" spans="1:16" ht="11.1" customHeight="1">
      <c r="A34" s="3101"/>
      <c r="B34" s="3110"/>
      <c r="C34" s="1834" t="s">
        <v>116</v>
      </c>
      <c r="D34" s="1835" t="s">
        <v>1061</v>
      </c>
      <c r="E34" s="1888">
        <v>0.13300000000000001</v>
      </c>
      <c r="F34" s="1889">
        <v>0.33600000000000002</v>
      </c>
      <c r="G34" s="1890">
        <v>0.24199999999999999</v>
      </c>
      <c r="H34" s="1891">
        <v>0.35899999999999999</v>
      </c>
      <c r="I34" s="1886">
        <v>82.037000000000006</v>
      </c>
      <c r="J34" s="1887">
        <v>6.72</v>
      </c>
      <c r="K34" s="1892" t="s">
        <v>169</v>
      </c>
    </row>
    <row r="35" spans="1:16" ht="11.1" customHeight="1">
      <c r="A35" s="3101"/>
      <c r="B35" s="3111"/>
      <c r="C35" s="1844" t="s">
        <v>1062</v>
      </c>
      <c r="D35" s="1845" t="s">
        <v>1063</v>
      </c>
      <c r="E35" s="1893">
        <v>192.75</v>
      </c>
      <c r="F35" s="1894">
        <v>225.62700000000001</v>
      </c>
      <c r="G35" s="1895">
        <v>215.899</v>
      </c>
      <c r="H35" s="1896">
        <v>226.642</v>
      </c>
      <c r="I35" s="1897">
        <v>12.01</v>
      </c>
      <c r="J35" s="1898">
        <v>0.45</v>
      </c>
      <c r="K35" s="1899" t="s">
        <v>169</v>
      </c>
    </row>
    <row r="36" spans="1:16" ht="11.1" customHeight="1">
      <c r="A36" s="3101"/>
      <c r="B36" s="3112" t="s">
        <v>1070</v>
      </c>
      <c r="C36" s="1826" t="s">
        <v>1055</v>
      </c>
      <c r="D36" s="1827" t="s">
        <v>1056</v>
      </c>
      <c r="E36" s="1879">
        <v>13326.340745</v>
      </c>
      <c r="F36" s="1830">
        <v>13326.340745</v>
      </c>
      <c r="G36" s="1828">
        <v>14925.5572499998</v>
      </c>
      <c r="H36" s="1830">
        <v>14925.5572499998</v>
      </c>
      <c r="I36" s="1880">
        <v>12.000417335867846</v>
      </c>
      <c r="J36" s="1881">
        <v>12.000417335867846</v>
      </c>
      <c r="K36" s="1833">
        <v>94.549101007024277</v>
      </c>
    </row>
    <row r="37" spans="1:16" ht="11.1" customHeight="1">
      <c r="A37" s="3101"/>
      <c r="B37" s="3110"/>
      <c r="C37" s="1834" t="s">
        <v>1057</v>
      </c>
      <c r="D37" s="1835" t="s">
        <v>1058</v>
      </c>
      <c r="E37" s="1842">
        <v>110623</v>
      </c>
      <c r="F37" s="1838">
        <v>110623</v>
      </c>
      <c r="G37" s="1836">
        <v>129421</v>
      </c>
      <c r="H37" s="1838">
        <v>129421</v>
      </c>
      <c r="I37" s="1873">
        <v>16.992849588241143</v>
      </c>
      <c r="J37" s="1874">
        <v>16.992849588241143</v>
      </c>
      <c r="K37" s="1858">
        <v>99.908136482939639</v>
      </c>
    </row>
    <row r="38" spans="1:16" ht="11.1" customHeight="1">
      <c r="A38" s="3101"/>
      <c r="B38" s="3110"/>
      <c r="C38" s="1834" t="s">
        <v>1059</v>
      </c>
      <c r="D38" s="1835" t="s">
        <v>1060</v>
      </c>
      <c r="E38" s="1836">
        <v>1497510.7609999999</v>
      </c>
      <c r="F38" s="1837">
        <v>4190998.6269999999</v>
      </c>
      <c r="G38" s="1836">
        <v>1966687.077</v>
      </c>
      <c r="H38" s="1838">
        <v>4691110.1670000004</v>
      </c>
      <c r="I38" s="1873">
        <v>31.330400000000001</v>
      </c>
      <c r="J38" s="1874">
        <v>11.933</v>
      </c>
      <c r="K38" s="1841">
        <v>87.424199999999999</v>
      </c>
    </row>
    <row r="39" spans="1:16" ht="11.1" customHeight="1">
      <c r="A39" s="3101"/>
      <c r="B39" s="3110"/>
      <c r="C39" s="1834" t="s">
        <v>116</v>
      </c>
      <c r="D39" s="1835" t="s">
        <v>1061</v>
      </c>
      <c r="E39" s="1836">
        <v>295285.85499999998</v>
      </c>
      <c r="F39" s="1837">
        <v>785065.973</v>
      </c>
      <c r="G39" s="1836">
        <v>431418.74400000001</v>
      </c>
      <c r="H39" s="1838">
        <v>1011103.6459999999</v>
      </c>
      <c r="I39" s="1873">
        <v>46.1021</v>
      </c>
      <c r="J39" s="1874">
        <v>28.792200000000001</v>
      </c>
      <c r="K39" s="1841">
        <v>84.136499999999998</v>
      </c>
    </row>
    <row r="40" spans="1:16" ht="11.1" customHeight="1">
      <c r="A40" s="3101"/>
      <c r="B40" s="3111"/>
      <c r="C40" s="1844" t="s">
        <v>1062</v>
      </c>
      <c r="D40" s="1845" t="s">
        <v>1063</v>
      </c>
      <c r="E40" s="1846">
        <v>197.184</v>
      </c>
      <c r="F40" s="1847">
        <v>187.322</v>
      </c>
      <c r="G40" s="1846">
        <v>219.363</v>
      </c>
      <c r="H40" s="1849">
        <v>215.536</v>
      </c>
      <c r="I40" s="1873">
        <v>11.2477</v>
      </c>
      <c r="J40" s="1874">
        <v>15.0619</v>
      </c>
      <c r="K40" s="1852" t="s">
        <v>169</v>
      </c>
    </row>
    <row r="41" spans="1:16" ht="12" customHeight="1">
      <c r="A41" s="3101"/>
      <c r="B41" s="3113" t="s">
        <v>1071</v>
      </c>
      <c r="C41" s="1826" t="s">
        <v>1055</v>
      </c>
      <c r="D41" s="1827" t="s">
        <v>1056</v>
      </c>
      <c r="E41" s="1853">
        <v>13353.000145</v>
      </c>
      <c r="F41" s="1854">
        <v>13353.000145</v>
      </c>
      <c r="G41" s="1828">
        <v>14953.715249999799</v>
      </c>
      <c r="H41" s="1830">
        <v>14953.715249999799</v>
      </c>
      <c r="I41" s="1831">
        <v>11.987681327174878</v>
      </c>
      <c r="J41" s="1900">
        <v>11.987681327174878</v>
      </c>
      <c r="K41" s="1833">
        <v>94.727473816934335</v>
      </c>
    </row>
    <row r="42" spans="1:16" ht="12" customHeight="1">
      <c r="A42" s="3101"/>
      <c r="B42" s="3102"/>
      <c r="C42" s="1834" t="s">
        <v>1057</v>
      </c>
      <c r="D42" s="1835" t="s">
        <v>1058</v>
      </c>
      <c r="E42" s="1842">
        <v>110721</v>
      </c>
      <c r="F42" s="1838">
        <v>110721</v>
      </c>
      <c r="G42" s="1836">
        <v>129517</v>
      </c>
      <c r="H42" s="1838">
        <v>129517</v>
      </c>
      <c r="I42" s="1873">
        <v>16.976002745639942</v>
      </c>
      <c r="J42" s="1874">
        <v>16.976002745639942</v>
      </c>
      <c r="K42" s="1858">
        <v>99.982244866450515</v>
      </c>
    </row>
    <row r="43" spans="1:16" ht="12" customHeight="1">
      <c r="A43" s="3101"/>
      <c r="B43" s="3102"/>
      <c r="C43" s="1834" t="s">
        <v>1059</v>
      </c>
      <c r="D43" s="1835" t="s">
        <v>1060</v>
      </c>
      <c r="E43" s="1836">
        <v>1504372.675</v>
      </c>
      <c r="F43" s="1866">
        <v>4208913.3890000004</v>
      </c>
      <c r="G43" s="1836">
        <v>1973536.067</v>
      </c>
      <c r="H43" s="1838">
        <v>4710145.4400000004</v>
      </c>
      <c r="I43" s="1873">
        <v>31.186599999999999</v>
      </c>
      <c r="J43" s="1874">
        <v>11.908799999999999</v>
      </c>
      <c r="K43" s="1841">
        <v>87.728700000000003</v>
      </c>
    </row>
    <row r="44" spans="1:16" ht="12" customHeight="1">
      <c r="A44" s="3101"/>
      <c r="B44" s="3102"/>
      <c r="C44" s="1834" t="s">
        <v>116</v>
      </c>
      <c r="D44" s="1835" t="s">
        <v>1061</v>
      </c>
      <c r="E44" s="1836">
        <v>296591.62</v>
      </c>
      <c r="F44" s="1866">
        <v>788306.03500000003</v>
      </c>
      <c r="G44" s="1836">
        <v>432897.41100000002</v>
      </c>
      <c r="H44" s="1838">
        <v>1014577.052</v>
      </c>
      <c r="I44" s="1873">
        <v>45.9574</v>
      </c>
      <c r="J44" s="1874">
        <v>28.703399999999998</v>
      </c>
      <c r="K44" s="1841">
        <v>84.424899999999994</v>
      </c>
    </row>
    <row r="45" spans="1:16" ht="12" customHeight="1">
      <c r="A45" s="3095"/>
      <c r="B45" s="3096"/>
      <c r="C45" s="1844" t="s">
        <v>1062</v>
      </c>
      <c r="D45" s="1845" t="s">
        <v>1063</v>
      </c>
      <c r="E45" s="1901">
        <v>197.15299999999999</v>
      </c>
      <c r="F45" s="1902">
        <v>187.29400000000001</v>
      </c>
      <c r="G45" s="1901">
        <v>219.351</v>
      </c>
      <c r="H45" s="1903">
        <v>215.40199999999999</v>
      </c>
      <c r="I45" s="1873">
        <v>11.2593</v>
      </c>
      <c r="J45" s="1874">
        <v>15.007400000000001</v>
      </c>
      <c r="K45" s="1852" t="s">
        <v>169</v>
      </c>
    </row>
    <row r="46" spans="1:16" ht="12" customHeight="1">
      <c r="A46" s="3093" t="s">
        <v>1072</v>
      </c>
      <c r="B46" s="3094"/>
      <c r="C46" s="1826" t="s">
        <v>1055</v>
      </c>
      <c r="D46" s="1827" t="s">
        <v>1056</v>
      </c>
      <c r="E46" s="1879">
        <v>323.41199999999998</v>
      </c>
      <c r="F46" s="1830">
        <v>323.41199999999998</v>
      </c>
      <c r="G46" s="1828">
        <v>302.41199999999998</v>
      </c>
      <c r="H46" s="1830">
        <v>302.41199999999998</v>
      </c>
      <c r="I46" s="1904">
        <v>-6.4932655560090531</v>
      </c>
      <c r="J46" s="1872">
        <v>-6.4932655560090531</v>
      </c>
      <c r="K46" s="1833">
        <v>1.9156928116527516</v>
      </c>
      <c r="M46" s="1905"/>
      <c r="N46" s="1905"/>
      <c r="O46" s="1905"/>
      <c r="P46" s="1905"/>
    </row>
    <row r="47" spans="1:16" ht="12" customHeight="1">
      <c r="A47" s="3101"/>
      <c r="B47" s="3102"/>
      <c r="C47" s="1834" t="s">
        <v>1057</v>
      </c>
      <c r="D47" s="1835" t="s">
        <v>1058</v>
      </c>
      <c r="E47" s="1842">
        <v>12</v>
      </c>
      <c r="F47" s="1838">
        <v>12</v>
      </c>
      <c r="G47" s="1836">
        <v>11</v>
      </c>
      <c r="H47" s="1838">
        <v>11</v>
      </c>
      <c r="I47" s="1843">
        <v>-8.3333333333333321</v>
      </c>
      <c r="J47" s="1840">
        <v>-8.3333333333333321</v>
      </c>
      <c r="K47" s="1858">
        <v>8.4915856106222015E-3</v>
      </c>
      <c r="M47" s="1906"/>
      <c r="N47" s="1906"/>
      <c r="O47" s="1906"/>
      <c r="P47" s="1906"/>
    </row>
    <row r="48" spans="1:16" ht="12" customHeight="1">
      <c r="A48" s="3101"/>
      <c r="B48" s="3102"/>
      <c r="C48" s="1834" t="s">
        <v>1059</v>
      </c>
      <c r="D48" s="1835" t="s">
        <v>1060</v>
      </c>
      <c r="E48" s="1907">
        <v>3060.9</v>
      </c>
      <c r="F48" s="1908">
        <v>66873.191000000006</v>
      </c>
      <c r="G48" s="1890">
        <v>7298.5919999999996</v>
      </c>
      <c r="H48" s="1891">
        <v>99374.01</v>
      </c>
      <c r="I48" s="1909">
        <v>138.44589999999999</v>
      </c>
      <c r="J48" s="1840">
        <v>48.600700000000003</v>
      </c>
      <c r="K48" s="1858">
        <v>0.32440000000000002</v>
      </c>
      <c r="M48" s="1910"/>
      <c r="N48" s="1906"/>
      <c r="O48" s="1906"/>
      <c r="P48" s="1910"/>
    </row>
    <row r="49" spans="1:16" ht="12" customHeight="1">
      <c r="A49" s="3101"/>
      <c r="B49" s="3102"/>
      <c r="C49" s="1834" t="s">
        <v>116</v>
      </c>
      <c r="D49" s="1835" t="s">
        <v>1061</v>
      </c>
      <c r="E49" s="1907">
        <v>584.04200000000003</v>
      </c>
      <c r="F49" s="1908">
        <v>11486.870999999999</v>
      </c>
      <c r="G49" s="1890">
        <v>1562.222</v>
      </c>
      <c r="H49" s="1891">
        <v>16336.047</v>
      </c>
      <c r="I49" s="1886">
        <v>167.48439999999999</v>
      </c>
      <c r="J49" s="1840">
        <v>42.2149</v>
      </c>
      <c r="K49" s="1858">
        <v>0.30470000000000003</v>
      </c>
      <c r="M49" s="1910"/>
      <c r="N49" s="1906"/>
      <c r="O49" s="1906"/>
      <c r="P49" s="1910"/>
    </row>
    <row r="50" spans="1:16" ht="12" customHeight="1">
      <c r="A50" s="3095"/>
      <c r="B50" s="3096"/>
      <c r="C50" s="1844" t="s">
        <v>1062</v>
      </c>
      <c r="D50" s="1845" t="s">
        <v>1063</v>
      </c>
      <c r="E50" s="1893">
        <v>190.80699999999999</v>
      </c>
      <c r="F50" s="1847">
        <v>171.77099999999999</v>
      </c>
      <c r="G50" s="1895">
        <v>214.04400000000001</v>
      </c>
      <c r="H50" s="1896">
        <v>164.39</v>
      </c>
      <c r="I50" s="1911">
        <v>12.1782</v>
      </c>
      <c r="J50" s="1862">
        <v>-4.2972000000000001</v>
      </c>
      <c r="K50" s="1899" t="s">
        <v>169</v>
      </c>
      <c r="M50" s="1905"/>
      <c r="N50" s="1906"/>
      <c r="O50" s="1906"/>
      <c r="P50" s="1905"/>
    </row>
    <row r="51" spans="1:16" ht="12" customHeight="1">
      <c r="A51" s="3093" t="s">
        <v>1073</v>
      </c>
      <c r="B51" s="3094"/>
      <c r="C51" s="1826" t="s">
        <v>1055</v>
      </c>
      <c r="D51" s="1827" t="s">
        <v>1056</v>
      </c>
      <c r="E51" s="1879">
        <v>5.05</v>
      </c>
      <c r="F51" s="1830">
        <v>5.05</v>
      </c>
      <c r="G51" s="1879">
        <v>4.4109999999999996</v>
      </c>
      <c r="H51" s="1830">
        <v>4.4109999999999996</v>
      </c>
      <c r="I51" s="1904">
        <v>-12.653465346534659</v>
      </c>
      <c r="J51" s="1872">
        <v>-12.653465346534659</v>
      </c>
      <c r="K51" s="1833">
        <v>2.7942412973692467E-2</v>
      </c>
      <c r="M51" s="1905"/>
      <c r="N51" s="1905"/>
      <c r="O51" s="1905"/>
      <c r="P51" s="1905"/>
    </row>
    <row r="52" spans="1:16" ht="12" customHeight="1">
      <c r="A52" s="3101"/>
      <c r="B52" s="3102"/>
      <c r="C52" s="1834" t="s">
        <v>1057</v>
      </c>
      <c r="D52" s="1835" t="s">
        <v>1058</v>
      </c>
      <c r="E52" s="1842">
        <v>12</v>
      </c>
      <c r="F52" s="1838">
        <v>12</v>
      </c>
      <c r="G52" s="1842">
        <v>11</v>
      </c>
      <c r="H52" s="1838">
        <v>11</v>
      </c>
      <c r="I52" s="1843">
        <v>-8.3333333333333321</v>
      </c>
      <c r="J52" s="1840">
        <v>-8.3333333333333321</v>
      </c>
      <c r="K52" s="1858">
        <v>8.4915856106222015E-3</v>
      </c>
      <c r="M52" s="1906"/>
      <c r="N52" s="1906"/>
      <c r="O52" s="1906"/>
      <c r="P52" s="1906"/>
    </row>
    <row r="53" spans="1:16" ht="12" customHeight="1">
      <c r="A53" s="3101"/>
      <c r="B53" s="3102"/>
      <c r="C53" s="1834" t="s">
        <v>1059</v>
      </c>
      <c r="D53" s="1835" t="s">
        <v>1060</v>
      </c>
      <c r="E53" s="1890">
        <v>612.48</v>
      </c>
      <c r="F53" s="1908">
        <v>1897.1079999999999</v>
      </c>
      <c r="G53" s="1912">
        <v>684.40599999999995</v>
      </c>
      <c r="H53" s="1838">
        <v>1565.684</v>
      </c>
      <c r="I53" s="1843">
        <v>11.743</v>
      </c>
      <c r="J53" s="1840">
        <v>-17.47</v>
      </c>
      <c r="K53" s="1841">
        <v>0.03</v>
      </c>
      <c r="M53" s="1910"/>
      <c r="N53" s="1906"/>
      <c r="O53" s="1906"/>
      <c r="P53" s="1910"/>
    </row>
    <row r="54" spans="1:16" ht="12" customHeight="1">
      <c r="A54" s="3101"/>
      <c r="B54" s="3102"/>
      <c r="C54" s="1834" t="s">
        <v>116</v>
      </c>
      <c r="D54" s="1835" t="s">
        <v>1061</v>
      </c>
      <c r="E54" s="1907">
        <v>118.056</v>
      </c>
      <c r="F54" s="1908">
        <v>341.709</v>
      </c>
      <c r="G54" s="1912">
        <v>147.76300000000001</v>
      </c>
      <c r="H54" s="1838">
        <v>289.65899999999999</v>
      </c>
      <c r="I54" s="1839">
        <v>25.164000000000001</v>
      </c>
      <c r="J54" s="1840">
        <v>-15.231999999999999</v>
      </c>
      <c r="K54" s="1858">
        <v>2.9000000000000001E-2</v>
      </c>
      <c r="M54" s="1910"/>
      <c r="N54" s="1906"/>
      <c r="O54" s="1906"/>
      <c r="P54" s="1910"/>
    </row>
    <row r="55" spans="1:16" ht="12" customHeight="1">
      <c r="A55" s="3095"/>
      <c r="B55" s="3096"/>
      <c r="C55" s="1844" t="s">
        <v>1062</v>
      </c>
      <c r="D55" s="1845" t="s">
        <v>1063</v>
      </c>
      <c r="E55" s="1893">
        <v>192.75</v>
      </c>
      <c r="F55" s="1847">
        <v>180.12100000000001</v>
      </c>
      <c r="G55" s="1913">
        <v>215.9</v>
      </c>
      <c r="H55" s="1849">
        <v>185.005</v>
      </c>
      <c r="I55" s="1850">
        <v>12.01</v>
      </c>
      <c r="J55" s="1862">
        <v>2.7109999999999999</v>
      </c>
      <c r="K55" s="1852" t="s">
        <v>169</v>
      </c>
      <c r="M55" s="1905"/>
      <c r="N55" s="1906"/>
      <c r="O55" s="1906"/>
      <c r="P55" s="1905"/>
    </row>
    <row r="56" spans="1:16" ht="12" customHeight="1">
      <c r="A56" s="3103" t="s">
        <v>1074</v>
      </c>
      <c r="B56" s="3104"/>
      <c r="C56" s="1826" t="s">
        <v>1055</v>
      </c>
      <c r="D56" s="1827" t="s">
        <v>1056</v>
      </c>
      <c r="E56" s="1914">
        <v>14206.962145</v>
      </c>
      <c r="F56" s="1915">
        <v>14206.962145</v>
      </c>
      <c r="G56" s="1916">
        <v>15786.0382499998</v>
      </c>
      <c r="H56" s="1915">
        <v>15786.0382499998</v>
      </c>
      <c r="I56" s="1831">
        <v>11.114804761801524</v>
      </c>
      <c r="J56" s="1832">
        <v>11.114804761801524</v>
      </c>
      <c r="K56" s="1833">
        <v>100</v>
      </c>
    </row>
    <row r="57" spans="1:16" ht="12" customHeight="1">
      <c r="A57" s="3105"/>
      <c r="B57" s="3106"/>
      <c r="C57" s="1834" t="s">
        <v>1057</v>
      </c>
      <c r="D57" s="1835" t="s">
        <v>1058</v>
      </c>
      <c r="E57" s="1876">
        <v>110746</v>
      </c>
      <c r="F57" s="1917">
        <v>110746</v>
      </c>
      <c r="G57" s="1888">
        <v>129540</v>
      </c>
      <c r="H57" s="1917">
        <v>129540</v>
      </c>
      <c r="I57" s="1873">
        <v>16.970364618135193</v>
      </c>
      <c r="J57" s="1918">
        <v>16.970364618135193</v>
      </c>
      <c r="K57" s="1858">
        <v>100</v>
      </c>
    </row>
    <row r="58" spans="1:16" ht="12" customHeight="1">
      <c r="A58" s="3105"/>
      <c r="B58" s="3106"/>
      <c r="C58" s="1834" t="s">
        <v>1059</v>
      </c>
      <c r="D58" s="1835" t="s">
        <v>1060</v>
      </c>
      <c r="E58" s="1919">
        <v>1672458.1850000001</v>
      </c>
      <c r="F58" s="1920">
        <v>4639809.2580000004</v>
      </c>
      <c r="G58" s="1921">
        <v>2249590.9730000002</v>
      </c>
      <c r="H58" s="1922">
        <v>5610671.068</v>
      </c>
      <c r="I58" s="1873">
        <v>34.508099999999999</v>
      </c>
      <c r="J58" s="1918">
        <v>20.924600000000002</v>
      </c>
      <c r="K58" s="1858">
        <v>100</v>
      </c>
    </row>
    <row r="59" spans="1:16" ht="12" customHeight="1">
      <c r="A59" s="3105"/>
      <c r="B59" s="3106"/>
      <c r="C59" s="1834" t="s">
        <v>116</v>
      </c>
      <c r="D59" s="1835" t="s">
        <v>1061</v>
      </c>
      <c r="E59" s="1888">
        <v>340452.15600000002</v>
      </c>
      <c r="F59" s="1923">
        <v>901931.71200000006</v>
      </c>
      <c r="G59" s="1876">
        <v>512760.47600000002</v>
      </c>
      <c r="H59" s="1917">
        <v>1275585.8999999999</v>
      </c>
      <c r="I59" s="1873">
        <v>50.611600000000003</v>
      </c>
      <c r="J59" s="1918">
        <v>41.428199999999997</v>
      </c>
      <c r="K59" s="1858">
        <v>100</v>
      </c>
    </row>
    <row r="60" spans="1:16" ht="12" customHeight="1">
      <c r="A60" s="3107"/>
      <c r="B60" s="3108"/>
      <c r="C60" s="1844" t="s">
        <v>1062</v>
      </c>
      <c r="D60" s="1845" t="s">
        <v>1063</v>
      </c>
      <c r="E60" s="1924">
        <v>203.56399999999999</v>
      </c>
      <c r="F60" s="1925">
        <v>194.39</v>
      </c>
      <c r="G60" s="1924">
        <v>227.935</v>
      </c>
      <c r="H60" s="1925">
        <v>227.35</v>
      </c>
      <c r="I60" s="1926">
        <v>11.972200000000001</v>
      </c>
      <c r="J60" s="1927">
        <v>16.9557</v>
      </c>
      <c r="K60" s="1852" t="s">
        <v>169</v>
      </c>
    </row>
    <row r="61" spans="1:16" ht="3" customHeight="1">
      <c r="A61" s="1928"/>
      <c r="B61" s="1928"/>
      <c r="C61" s="1217"/>
      <c r="D61" s="1929"/>
      <c r="E61" s="1930"/>
      <c r="F61" s="1930"/>
      <c r="G61" s="1930"/>
      <c r="H61" s="1930"/>
      <c r="I61" s="1931"/>
      <c r="J61" s="1931"/>
    </row>
    <row r="62" spans="1:16" ht="12" customHeight="1">
      <c r="A62" s="1932" t="s">
        <v>1075</v>
      </c>
      <c r="B62" s="1928"/>
      <c r="C62" s="1217"/>
      <c r="D62" s="1929"/>
      <c r="E62" s="1930"/>
      <c r="F62" s="1930"/>
      <c r="G62" s="1930"/>
      <c r="H62" s="1930"/>
      <c r="I62" s="1931"/>
      <c r="J62" s="1931"/>
    </row>
    <row r="63" spans="1:16" ht="12" customHeight="1">
      <c r="A63" s="1932" t="s">
        <v>1076</v>
      </c>
      <c r="B63" s="1928"/>
      <c r="C63" s="1217"/>
      <c r="D63" s="1929"/>
      <c r="E63" s="1930"/>
      <c r="F63" s="1930"/>
      <c r="G63" s="1930"/>
      <c r="H63" s="1930"/>
      <c r="I63" s="1931"/>
      <c r="J63" s="1931"/>
    </row>
    <row r="64" spans="1:16" ht="12" customHeight="1">
      <c r="A64" s="1932" t="s">
        <v>1077</v>
      </c>
      <c r="B64" s="1933"/>
      <c r="C64" s="1934"/>
      <c r="D64" s="1935"/>
      <c r="E64" s="1936"/>
      <c r="F64" s="1937"/>
      <c r="G64" s="1938"/>
      <c r="H64" s="1936"/>
    </row>
    <row r="65" spans="1:10" ht="12" customHeight="1">
      <c r="A65" s="1932" t="s">
        <v>1078</v>
      </c>
    </row>
    <row r="66" spans="1:10" s="1940" customFormat="1" ht="12" customHeight="1">
      <c r="A66" s="1939" t="s">
        <v>1079</v>
      </c>
      <c r="I66" s="1941"/>
      <c r="J66" s="1941"/>
    </row>
  </sheetData>
  <mergeCells count="18">
    <mergeCell ref="A46:B50"/>
    <mergeCell ref="A51:B55"/>
    <mergeCell ref="A56:B60"/>
    <mergeCell ref="A6:B10"/>
    <mergeCell ref="A11:A45"/>
    <mergeCell ref="B11:B15"/>
    <mergeCell ref="B16:B20"/>
    <mergeCell ref="B21:B25"/>
    <mergeCell ref="B26:B30"/>
    <mergeCell ref="B31:B35"/>
    <mergeCell ref="B36:B40"/>
    <mergeCell ref="B41:B45"/>
    <mergeCell ref="I4:J4"/>
    <mergeCell ref="A4:B5"/>
    <mergeCell ref="C4:C5"/>
    <mergeCell ref="D4:D5"/>
    <mergeCell ref="E4:F4"/>
    <mergeCell ref="G4:H4"/>
  </mergeCells>
  <phoneticPr fontId="2" type="noConversion"/>
  <printOptions horizontalCentered="1"/>
  <pageMargins left="0.94488188976377963" right="0.94488188976377963" top="1.1811023622047245" bottom="0.78740157480314965" header="0" footer="0"/>
  <pageSetup paperSize="9" scale="82" firstPageNumber="46" orientation="portrait" useFirstPageNumber="1" r:id="rId1"/>
  <headerFooter differentOddEven="1" scaleWithDoc="0"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8"/>
  <sheetViews>
    <sheetView showGridLines="0" view="pageBreakPreview" zoomScale="85" zoomScaleNormal="100" zoomScaleSheetLayoutView="85" workbookViewId="0"/>
  </sheetViews>
  <sheetFormatPr defaultColWidth="10" defaultRowHeight="16.5"/>
  <cols>
    <col min="1" max="3" width="22.25" style="1821" customWidth="1"/>
    <col min="4" max="4" width="22.25" style="12" customWidth="1"/>
    <col min="5" max="5" width="18" style="12" customWidth="1"/>
    <col min="6" max="16384" width="10" style="1821"/>
  </cols>
  <sheetData>
    <row r="1" spans="1:5" ht="20.25" customHeight="1">
      <c r="A1" s="1942" t="s">
        <v>1080</v>
      </c>
      <c r="B1" s="266"/>
      <c r="C1" s="266"/>
      <c r="D1" s="266"/>
      <c r="E1" s="266"/>
    </row>
    <row r="2" spans="1:5" ht="17.25" customHeight="1">
      <c r="A2" s="1943"/>
      <c r="B2" s="269"/>
      <c r="C2" s="269"/>
      <c r="D2" s="269"/>
      <c r="E2" s="1944"/>
    </row>
    <row r="3" spans="1:5" ht="20.25" customHeight="1">
      <c r="A3" s="1945" t="s">
        <v>1081</v>
      </c>
      <c r="B3" s="1946"/>
      <c r="C3" s="1947"/>
      <c r="D3" s="1947" t="s">
        <v>1082</v>
      </c>
      <c r="E3" s="1564"/>
    </row>
    <row r="4" spans="1:5" ht="27" customHeight="1">
      <c r="A4" s="1948" t="s">
        <v>792</v>
      </c>
      <c r="B4" s="1948" t="s">
        <v>1083</v>
      </c>
      <c r="C4" s="1948" t="s">
        <v>1084</v>
      </c>
      <c r="D4" s="1948" t="s">
        <v>1085</v>
      </c>
      <c r="E4" s="1949"/>
    </row>
    <row r="5" spans="1:5" ht="27" customHeight="1">
      <c r="A5" s="1948">
        <v>2022.02</v>
      </c>
      <c r="B5" s="1950">
        <v>626899</v>
      </c>
      <c r="C5" s="1951">
        <v>1436351.3559999999</v>
      </c>
      <c r="D5" s="1951">
        <v>454382</v>
      </c>
      <c r="E5" s="1949"/>
    </row>
    <row r="6" spans="1:5" ht="27" customHeight="1">
      <c r="A6" s="1948">
        <v>2022.03</v>
      </c>
      <c r="B6" s="1950">
        <v>676397.73300000001</v>
      </c>
      <c r="C6" s="1951">
        <v>1497510.7609999999</v>
      </c>
      <c r="D6" s="1951">
        <v>470314.05999999994</v>
      </c>
      <c r="E6" s="1949"/>
    </row>
    <row r="7" spans="1:5" ht="27" customHeight="1">
      <c r="A7" s="1948">
        <v>2022.04</v>
      </c>
      <c r="B7" s="1950">
        <v>879453.20900000003</v>
      </c>
      <c r="C7" s="1951">
        <v>1975407.3359999999</v>
      </c>
      <c r="D7" s="1951">
        <v>609551</v>
      </c>
      <c r="E7" s="1949"/>
    </row>
    <row r="8" spans="1:5" ht="27" customHeight="1">
      <c r="A8" s="1948">
        <v>2022.05</v>
      </c>
      <c r="B8" s="1950">
        <v>999594.90599999996</v>
      </c>
      <c r="C8" s="1951">
        <v>2284589.3489999999</v>
      </c>
      <c r="D8" s="1951">
        <v>686873.13000000012</v>
      </c>
      <c r="E8" s="1949"/>
    </row>
    <row r="9" spans="1:5" ht="27" customHeight="1">
      <c r="A9" s="1948">
        <v>2022.06</v>
      </c>
      <c r="B9" s="1950">
        <v>718657.48699999996</v>
      </c>
      <c r="C9" s="1951">
        <v>1645518.4580000001</v>
      </c>
      <c r="D9" s="1951">
        <v>536637.01</v>
      </c>
      <c r="E9" s="1949"/>
    </row>
    <row r="10" spans="1:5" ht="27" customHeight="1">
      <c r="A10" s="1948">
        <v>2022.07</v>
      </c>
      <c r="B10" s="1950">
        <v>741148.01</v>
      </c>
      <c r="C10" s="1951">
        <v>1660750.034</v>
      </c>
      <c r="D10" s="1951">
        <v>547573.37</v>
      </c>
      <c r="E10" s="1949"/>
    </row>
    <row r="11" spans="1:5" ht="27" customHeight="1">
      <c r="A11" s="1948">
        <v>2022.08</v>
      </c>
      <c r="B11" s="1950">
        <v>642662</v>
      </c>
      <c r="C11" s="1951">
        <v>1405656.851</v>
      </c>
      <c r="D11" s="1951">
        <v>463370</v>
      </c>
      <c r="E11" s="1949"/>
    </row>
    <row r="12" spans="1:5" ht="27" customHeight="1">
      <c r="A12" s="1948">
        <v>2022.09</v>
      </c>
      <c r="B12" s="1950">
        <v>695455</v>
      </c>
      <c r="C12" s="1951">
        <v>1566654.8</v>
      </c>
      <c r="D12" s="1951">
        <v>506638.25</v>
      </c>
      <c r="E12" s="1949"/>
    </row>
    <row r="13" spans="1:5" ht="27" customHeight="1">
      <c r="A13" s="1948">
        <v>2022.1</v>
      </c>
      <c r="B13" s="1950">
        <v>776861.87600000005</v>
      </c>
      <c r="C13" s="1951">
        <v>1656965.4</v>
      </c>
      <c r="D13" s="1951">
        <v>545257.51</v>
      </c>
      <c r="E13" s="1949"/>
    </row>
    <row r="14" spans="1:5" ht="27" customHeight="1">
      <c r="A14" s="1948">
        <v>2022.11</v>
      </c>
      <c r="B14" s="1950">
        <v>587024.63899999997</v>
      </c>
      <c r="C14" s="1951">
        <v>1310188.57</v>
      </c>
      <c r="D14" s="1951">
        <v>404981.58999999991</v>
      </c>
      <c r="E14" s="1949"/>
    </row>
    <row r="15" spans="1:5" ht="27" customHeight="1">
      <c r="A15" s="1948">
        <v>2022.12</v>
      </c>
      <c r="B15" s="1950">
        <v>439949.54</v>
      </c>
      <c r="C15" s="1951">
        <v>952861.60699999996</v>
      </c>
      <c r="D15" s="1951">
        <v>315246.12</v>
      </c>
      <c r="E15" s="1949"/>
    </row>
    <row r="16" spans="1:5" ht="27" customHeight="1">
      <c r="A16" s="1948">
        <v>2023.01</v>
      </c>
      <c r="B16" s="1950">
        <v>587173.07400000002</v>
      </c>
      <c r="C16" s="1951">
        <v>1264998.848</v>
      </c>
      <c r="D16" s="1951">
        <v>400468.89</v>
      </c>
      <c r="E16" s="1949"/>
    </row>
    <row r="17" spans="1:6" ht="27" customHeight="1">
      <c r="A17" s="1948">
        <v>2023.02</v>
      </c>
      <c r="B17" s="1950">
        <v>711796.08499999996</v>
      </c>
      <c r="C17" s="1951">
        <v>1459424.243</v>
      </c>
      <c r="D17" s="1951">
        <v>459423.68</v>
      </c>
      <c r="E17" s="1949"/>
      <c r="F17" s="1655"/>
    </row>
    <row r="18" spans="1:6" ht="27" customHeight="1">
      <c r="A18" s="1948">
        <v>2023.03</v>
      </c>
      <c r="B18" s="1950">
        <v>954009</v>
      </c>
      <c r="C18" s="1951">
        <v>1966687.077</v>
      </c>
      <c r="D18" s="1951">
        <v>605168</v>
      </c>
      <c r="E18" s="1949"/>
      <c r="F18" s="1655"/>
    </row>
    <row r="19" spans="1:6" ht="27" customHeight="1">
      <c r="A19" s="1948">
        <v>2023.04</v>
      </c>
      <c r="B19" s="1950">
        <v>888278.03300000005</v>
      </c>
      <c r="C19" s="1951">
        <v>1794668.4100000001</v>
      </c>
      <c r="D19" s="1951">
        <v>556531.52999999991</v>
      </c>
      <c r="E19" s="1949"/>
      <c r="F19" s="1655"/>
    </row>
    <row r="20" spans="1:6" ht="9.75" customHeight="1">
      <c r="A20" s="1952"/>
      <c r="B20" s="1953"/>
      <c r="C20" s="1954"/>
      <c r="D20" s="1954"/>
      <c r="E20" s="1949"/>
    </row>
    <row r="21" spans="1:6" ht="18" customHeight="1">
      <c r="A21" s="324" t="s">
        <v>1086</v>
      </c>
      <c r="B21" s="1217"/>
      <c r="C21" s="1955"/>
      <c r="D21" s="1956"/>
      <c r="E21" s="1956"/>
      <c r="F21" s="1957"/>
    </row>
    <row r="22" spans="1:6" ht="18" customHeight="1">
      <c r="A22" s="324" t="s">
        <v>1087</v>
      </c>
      <c r="B22" s="1217"/>
      <c r="C22" s="1958"/>
      <c r="D22" s="1956"/>
      <c r="E22" s="1956"/>
    </row>
    <row r="23" spans="1:6" ht="18" customHeight="1">
      <c r="A23" s="324" t="s">
        <v>1088</v>
      </c>
      <c r="B23" s="1217"/>
      <c r="C23" s="1955"/>
      <c r="D23" s="1956"/>
      <c r="E23" s="1956"/>
    </row>
    <row r="24" spans="1:6" ht="18" customHeight="1">
      <c r="A24" s="324" t="s">
        <v>1089</v>
      </c>
      <c r="B24" s="1217"/>
      <c r="C24" s="1955"/>
      <c r="D24" s="1956"/>
      <c r="E24" s="1956"/>
    </row>
    <row r="25" spans="1:6" ht="18" customHeight="1">
      <c r="A25" s="324" t="s">
        <v>1090</v>
      </c>
      <c r="B25" s="1217"/>
      <c r="C25" s="1955"/>
      <c r="D25" s="1956"/>
      <c r="E25" s="1956"/>
    </row>
    <row r="26" spans="1:6" ht="12.6" customHeight="1">
      <c r="A26" s="1959"/>
      <c r="B26" s="1217"/>
      <c r="C26" s="1958"/>
      <c r="D26" s="1960"/>
      <c r="E26" s="1960"/>
    </row>
    <row r="27" spans="1:6" ht="12.6" customHeight="1">
      <c r="A27" s="1959"/>
      <c r="B27" s="1217"/>
      <c r="C27" s="1955"/>
      <c r="D27" s="1956"/>
      <c r="E27" s="1961"/>
    </row>
    <row r="28" spans="1:6" ht="12.6" customHeight="1">
      <c r="A28" s="1959"/>
      <c r="B28" s="1217"/>
      <c r="C28" s="1958"/>
      <c r="D28" s="1956"/>
      <c r="E28" s="1961"/>
    </row>
    <row r="29" spans="1:6" ht="12.6" customHeight="1">
      <c r="A29" s="1959"/>
      <c r="B29" s="1217"/>
      <c r="C29" s="1955"/>
      <c r="D29" s="1962"/>
      <c r="E29" s="1962"/>
    </row>
    <row r="30" spans="1:6" ht="12.6" customHeight="1">
      <c r="A30" s="1959"/>
      <c r="B30" s="1217"/>
      <c r="C30" s="1955"/>
      <c r="D30" s="1961"/>
      <c r="E30" s="1961"/>
    </row>
    <row r="31" spans="1:6" ht="12.6" customHeight="1">
      <c r="A31" s="1959"/>
      <c r="B31" s="1217"/>
      <c r="C31" s="1955"/>
      <c r="D31" s="1961"/>
      <c r="E31" s="1961"/>
    </row>
    <row r="32" spans="1:6" ht="12.6" customHeight="1">
      <c r="A32" s="1959"/>
      <c r="B32" s="1217"/>
      <c r="C32" s="1955"/>
      <c r="D32" s="1961"/>
      <c r="E32" s="1961"/>
    </row>
    <row r="33" spans="1:5" ht="12.6" customHeight="1">
      <c r="A33" s="1959"/>
      <c r="B33" s="1217"/>
      <c r="C33" s="1958"/>
      <c r="D33" s="1961"/>
      <c r="E33" s="1961"/>
    </row>
    <row r="34" spans="1:5" ht="12.6" customHeight="1">
      <c r="A34" s="1959"/>
      <c r="B34" s="1217"/>
      <c r="C34" s="1955"/>
      <c r="D34" s="1962"/>
      <c r="E34" s="1962"/>
    </row>
    <row r="35" spans="1:5" ht="12.6" customHeight="1">
      <c r="A35" s="1959"/>
      <c r="B35" s="1217"/>
      <c r="C35" s="1955"/>
      <c r="D35" s="1961"/>
      <c r="E35" s="1961"/>
    </row>
    <row r="36" spans="1:5" ht="12.6" customHeight="1">
      <c r="A36" s="1959"/>
      <c r="B36" s="1217"/>
      <c r="C36" s="1955"/>
      <c r="D36" s="1961"/>
      <c r="E36" s="1961"/>
    </row>
    <row r="37" spans="1:5" ht="12.6" customHeight="1">
      <c r="A37" s="1959"/>
      <c r="B37" s="1217"/>
      <c r="C37" s="1955"/>
      <c r="D37" s="1961"/>
      <c r="E37" s="1961"/>
    </row>
    <row r="38" spans="1:5" ht="12.95" customHeight="1">
      <c r="A38" s="1959"/>
      <c r="B38" s="1217"/>
      <c r="C38" s="1955"/>
      <c r="D38" s="1961"/>
      <c r="E38" s="1961"/>
    </row>
  </sheetData>
  <phoneticPr fontId="2" type="noConversion"/>
  <printOptions horizontalCentered="1"/>
  <pageMargins left="0.94488188976377963" right="0.94488188976377963" top="1.1811023622047245" bottom="0.78740157480314965" header="0" footer="0"/>
  <pageSetup paperSize="9" scale="83" firstPageNumber="46" orientation="portrait" useFirstPageNumber="1" r:id="rId1"/>
  <headerFooter differentOddEven="1" scaleWithDoc="0"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4"/>
  <sheetViews>
    <sheetView view="pageBreakPreview" zoomScale="85" zoomScaleNormal="100" zoomScaleSheetLayoutView="85" workbookViewId="0"/>
  </sheetViews>
  <sheetFormatPr defaultColWidth="10" defaultRowHeight="13.5"/>
  <cols>
    <col min="1" max="16384" width="10" style="1964"/>
  </cols>
  <sheetData>
    <row r="4" spans="2:2" ht="27">
      <c r="B4" s="1963" t="s">
        <v>3</v>
      </c>
    </row>
  </sheetData>
  <phoneticPr fontId="2" type="noConversion"/>
  <printOptions horizontalCentered="1"/>
  <pageMargins left="1.0629921259842521" right="1.0629921259842521" top="1.1811023622047245" bottom="0.78740157480314965" header="0.51181102362204722" footer="0"/>
  <pageSetup paperSize="9" scale="90" firstPageNumber="38" orientation="portrait" r:id="rId1"/>
  <headerFooter differentOddEven="1" scaleWithDoc="0"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F16"/>
  <sheetViews>
    <sheetView view="pageBreakPreview" zoomScale="70" zoomScaleNormal="100" zoomScaleSheetLayoutView="70" workbookViewId="0"/>
  </sheetViews>
  <sheetFormatPr defaultColWidth="10" defaultRowHeight="16.5"/>
  <cols>
    <col min="1" max="2" width="10" style="1056"/>
    <col min="3" max="3" width="6" style="1056" customWidth="1"/>
    <col min="4" max="4" width="7.125" style="1056" customWidth="1"/>
    <col min="5" max="5" width="19" style="1056" customWidth="1"/>
    <col min="6" max="6" width="33.75" style="1056" customWidth="1"/>
    <col min="7" max="16384" width="10" style="1056"/>
  </cols>
  <sheetData>
    <row r="1" spans="3:6" ht="206.25" customHeight="1"/>
    <row r="2" spans="3:6" ht="7.5" customHeight="1">
      <c r="C2" s="257" t="s">
        <v>0</v>
      </c>
      <c r="D2" s="257" t="s">
        <v>0</v>
      </c>
      <c r="E2" s="258" t="s">
        <v>0</v>
      </c>
      <c r="F2" s="259" t="s">
        <v>0</v>
      </c>
    </row>
    <row r="3" spans="3:6" ht="8.25" customHeight="1"/>
    <row r="4" spans="3:6" ht="39">
      <c r="D4" s="260" t="s">
        <v>1091</v>
      </c>
    </row>
    <row r="6" spans="3:6" ht="30" customHeight="1">
      <c r="E6" s="261" t="s">
        <v>1092</v>
      </c>
    </row>
    <row r="7" spans="3:6" ht="9.9499999999999993" customHeight="1">
      <c r="E7" s="261"/>
    </row>
    <row r="8" spans="3:6" ht="30" customHeight="1">
      <c r="E8" s="261" t="s">
        <v>1093</v>
      </c>
    </row>
    <row r="9" spans="3:6" ht="9.9499999999999993" customHeight="1">
      <c r="E9" s="262"/>
    </row>
    <row r="10" spans="3:6" ht="30" customHeight="1">
      <c r="E10" s="261" t="s">
        <v>1094</v>
      </c>
    </row>
    <row r="11" spans="3:6" ht="9.9499999999999993" customHeight="1">
      <c r="E11" s="262"/>
    </row>
    <row r="12" spans="3:6" ht="30" customHeight="1">
      <c r="E12" s="261" t="s">
        <v>1095</v>
      </c>
    </row>
    <row r="13" spans="3:6" ht="9.9499999999999993" customHeight="1">
      <c r="E13" s="262"/>
    </row>
    <row r="14" spans="3:6" ht="30" customHeight="1">
      <c r="E14" s="261" t="s">
        <v>1096</v>
      </c>
    </row>
    <row r="15" spans="3:6" ht="9.9499999999999993" customHeight="1"/>
    <row r="16" spans="3:6" ht="30" customHeight="1">
      <c r="E16" s="1965"/>
    </row>
  </sheetData>
  <phoneticPr fontId="2" type="noConversion"/>
  <printOptions horizontalCentered="1"/>
  <pageMargins left="1.0629921259842521" right="1.0629921259842521" top="1.1811023622047245" bottom="0.78740157480314965" header="0" footer="0"/>
  <pageSetup paperSize="9" scale="84" firstPageNumber="38" orientation="portrait" r:id="rId1"/>
  <headerFooter differentOddEven="1"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view="pageBreakPreview" zoomScale="85" zoomScaleNormal="100" zoomScaleSheetLayoutView="85" workbookViewId="0"/>
  </sheetViews>
  <sheetFormatPr defaultColWidth="9" defaultRowHeight="16.5"/>
  <cols>
    <col min="1" max="1" width="8.625" style="49" customWidth="1"/>
    <col min="2" max="15" width="6.125" style="49" customWidth="1"/>
    <col min="16" max="16384" width="9" style="49"/>
  </cols>
  <sheetData>
    <row r="1" spans="1:15" ht="38.25" customHeight="1"/>
    <row r="2" spans="1:15" ht="38.25" customHeight="1">
      <c r="A2" s="50" t="s">
        <v>20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5" ht="18" customHeight="1">
      <c r="A3" s="52" t="s">
        <v>21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15" ht="18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3" t="s">
        <v>120</v>
      </c>
      <c r="O4" s="53"/>
    </row>
    <row r="5" spans="1:15" ht="19.5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</row>
    <row r="6" spans="1:15" ht="19.5" customHeight="1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1:15" ht="19.5" customHeight="1">
      <c r="A7" s="54"/>
      <c r="B7" s="54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</row>
    <row r="8" spans="1:15" ht="19.5" customHeight="1">
      <c r="A8" s="54"/>
      <c r="B8" s="54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</row>
    <row r="9" spans="1:15" ht="19.5" customHeight="1">
      <c r="A9" s="54"/>
      <c r="B9" s="54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</row>
    <row r="10" spans="1:15" ht="19.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</row>
    <row r="11" spans="1:15" ht="19.5" customHeight="1">
      <c r="A11" s="54"/>
      <c r="B11" s="54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</row>
    <row r="12" spans="1:15" ht="19.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</row>
    <row r="13" spans="1:15" ht="19.5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</row>
    <row r="14" spans="1:15" ht="19.5" customHeight="1">
      <c r="A14" s="54"/>
      <c r="B14" s="54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</row>
    <row r="15" spans="1:15" ht="19.5" customHeight="1">
      <c r="A15" s="54"/>
      <c r="B15" s="5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</row>
    <row r="16" spans="1:15" ht="19.5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</row>
    <row r="17" spans="1:15" ht="19.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 spans="1:15" ht="19.5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</row>
    <row r="19" spans="1:15" ht="19.5" customHeight="1">
      <c r="A19" s="54"/>
      <c r="B19" s="54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1:15" ht="15.95" customHeight="1">
      <c r="A20" s="55" t="s">
        <v>8</v>
      </c>
      <c r="B20" s="56">
        <v>2022.03</v>
      </c>
      <c r="C20" s="56">
        <v>2022.04</v>
      </c>
      <c r="D20" s="56">
        <v>2022.05</v>
      </c>
      <c r="E20" s="56">
        <v>2022.06</v>
      </c>
      <c r="F20" s="56">
        <v>2022.07</v>
      </c>
      <c r="G20" s="56">
        <v>2022.08</v>
      </c>
      <c r="H20" s="56">
        <v>2022.09</v>
      </c>
      <c r="I20" s="56">
        <v>2022.1</v>
      </c>
      <c r="J20" s="56">
        <v>2022.11</v>
      </c>
      <c r="K20" s="56">
        <v>2022.12</v>
      </c>
      <c r="L20" s="56">
        <v>2023.01</v>
      </c>
      <c r="M20" s="56">
        <v>2023.02</v>
      </c>
      <c r="N20" s="57">
        <v>2023.03</v>
      </c>
      <c r="O20" s="58"/>
    </row>
    <row r="21" spans="1:15" ht="15.95" customHeight="1">
      <c r="A21" s="59" t="s">
        <v>9</v>
      </c>
      <c r="B21" s="60">
        <v>133681.34700000001</v>
      </c>
      <c r="C21" s="60">
        <v>133918.29999999999</v>
      </c>
      <c r="D21" s="60">
        <v>134061.42300000001</v>
      </c>
      <c r="E21" s="60">
        <v>134238.147</v>
      </c>
      <c r="F21" s="60">
        <v>134292.19899999999</v>
      </c>
      <c r="G21" s="60">
        <v>134695.99</v>
      </c>
      <c r="H21" s="60">
        <v>134769.465</v>
      </c>
      <c r="I21" s="60">
        <v>136032.24100000001</v>
      </c>
      <c r="J21" s="60">
        <v>136269.51300000001</v>
      </c>
      <c r="K21" s="60">
        <v>138194.755</v>
      </c>
      <c r="L21" s="60">
        <v>138816.90700000001</v>
      </c>
      <c r="M21" s="60">
        <v>138866.35800000001</v>
      </c>
      <c r="N21" s="61">
        <v>139078.89300000001</v>
      </c>
      <c r="O21" s="62"/>
    </row>
    <row r="22" spans="1:15" ht="15.95" customHeight="1">
      <c r="A22" s="63" t="s">
        <v>10</v>
      </c>
      <c r="B22" s="32">
        <v>3.3395000000000001</v>
      </c>
      <c r="C22" s="32">
        <v>4.2645999999999997</v>
      </c>
      <c r="D22" s="32">
        <v>3.4241999999999999</v>
      </c>
      <c r="E22" s="32">
        <v>2.4182000000000001</v>
      </c>
      <c r="F22" s="32">
        <v>2.2553999999999998</v>
      </c>
      <c r="G22" s="32">
        <v>2.3138999999999998</v>
      </c>
      <c r="H22" s="32">
        <v>2.0105</v>
      </c>
      <c r="I22" s="32">
        <v>1.9313</v>
      </c>
      <c r="J22" s="32">
        <v>1.7726999999999999</v>
      </c>
      <c r="K22" s="32">
        <v>3.1152000000000002</v>
      </c>
      <c r="L22" s="32">
        <v>4.3179999999999996</v>
      </c>
      <c r="M22" s="32">
        <v>3.9712000000000001</v>
      </c>
      <c r="N22" s="33">
        <v>4.0376000000000003</v>
      </c>
      <c r="O22" s="64"/>
    </row>
    <row r="23" spans="1:15" ht="15.95" customHeight="1">
      <c r="A23" s="55" t="s">
        <v>22</v>
      </c>
      <c r="B23" s="34">
        <v>23250</v>
      </c>
      <c r="C23" s="34">
        <v>23250</v>
      </c>
      <c r="D23" s="34">
        <v>23250</v>
      </c>
      <c r="E23" s="34">
        <v>23250</v>
      </c>
      <c r="F23" s="34">
        <v>23250</v>
      </c>
      <c r="G23" s="34">
        <v>23250</v>
      </c>
      <c r="H23" s="34">
        <v>23250</v>
      </c>
      <c r="I23" s="34">
        <v>23250</v>
      </c>
      <c r="J23" s="34">
        <v>23250</v>
      </c>
      <c r="K23" s="34">
        <v>24650</v>
      </c>
      <c r="L23" s="34">
        <v>24650</v>
      </c>
      <c r="M23" s="34">
        <v>24650</v>
      </c>
      <c r="N23" s="35">
        <v>24650</v>
      </c>
      <c r="O23" s="65"/>
    </row>
    <row r="24" spans="1:15" ht="15.95" customHeight="1">
      <c r="A24" s="66" t="s">
        <v>10</v>
      </c>
      <c r="B24" s="37">
        <v>0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6.0214999999999996</v>
      </c>
      <c r="L24" s="37">
        <v>6.0214999999999996</v>
      </c>
      <c r="M24" s="37">
        <v>6.0214999999999996</v>
      </c>
      <c r="N24" s="38">
        <v>6.0214999999999996</v>
      </c>
      <c r="O24" s="64"/>
    </row>
    <row r="25" spans="1:15" ht="15.95" customHeight="1">
      <c r="A25" s="67" t="s">
        <v>23</v>
      </c>
      <c r="B25" s="40">
        <v>37337.881999999998</v>
      </c>
      <c r="C25" s="40">
        <v>37337.881999999998</v>
      </c>
      <c r="D25" s="40">
        <v>37087.881999999998</v>
      </c>
      <c r="E25" s="40">
        <v>37087.881999999998</v>
      </c>
      <c r="F25" s="40">
        <v>37087.881999999998</v>
      </c>
      <c r="G25" s="40">
        <v>37087.881999999998</v>
      </c>
      <c r="H25" s="40">
        <v>37087.881999999998</v>
      </c>
      <c r="I25" s="40">
        <v>38127.881999999998</v>
      </c>
      <c r="J25" s="40">
        <v>38127.881999999998</v>
      </c>
      <c r="K25" s="40">
        <v>38127.881999999998</v>
      </c>
      <c r="L25" s="40">
        <v>38127.881999999998</v>
      </c>
      <c r="M25" s="40">
        <v>38127.881999999998</v>
      </c>
      <c r="N25" s="41">
        <v>38127.881999999998</v>
      </c>
      <c r="O25" s="65"/>
    </row>
    <row r="26" spans="1:15" ht="15.95" customHeight="1">
      <c r="A26" s="66" t="s">
        <v>10</v>
      </c>
      <c r="B26" s="37">
        <v>4.1405000000000003</v>
      </c>
      <c r="C26" s="37">
        <v>7.4984999999999999</v>
      </c>
      <c r="D26" s="37">
        <v>3.6556999999999999</v>
      </c>
      <c r="E26" s="37">
        <v>0.78810000000000002</v>
      </c>
      <c r="F26" s="37">
        <v>0.78810000000000002</v>
      </c>
      <c r="G26" s="37">
        <v>0.78810000000000002</v>
      </c>
      <c r="H26" s="37">
        <v>0.78810000000000002</v>
      </c>
      <c r="I26" s="37">
        <v>0.76639999999999997</v>
      </c>
      <c r="J26" s="37">
        <v>0.76639999999999997</v>
      </c>
      <c r="K26" s="37">
        <v>2.1158000000000001</v>
      </c>
      <c r="L26" s="37">
        <v>2.1158000000000001</v>
      </c>
      <c r="M26" s="37">
        <v>2.1158000000000001</v>
      </c>
      <c r="N26" s="38">
        <v>2.1158000000000001</v>
      </c>
      <c r="O26" s="64"/>
    </row>
    <row r="27" spans="1:15" ht="15.95" customHeight="1">
      <c r="A27" s="67" t="s">
        <v>24</v>
      </c>
      <c r="B27" s="40">
        <v>41201.457000000002</v>
      </c>
      <c r="C27" s="40">
        <v>41201.457000000002</v>
      </c>
      <c r="D27" s="40">
        <v>41201.457000000002</v>
      </c>
      <c r="E27" s="40">
        <v>41201.457000000002</v>
      </c>
      <c r="F27" s="40">
        <v>41201.457000000002</v>
      </c>
      <c r="G27" s="40">
        <v>41201.457000000002</v>
      </c>
      <c r="H27" s="40">
        <v>41201.457000000002</v>
      </c>
      <c r="I27" s="40">
        <v>41201.457000000002</v>
      </c>
      <c r="J27" s="40">
        <v>41201.457000000002</v>
      </c>
      <c r="K27" s="40">
        <v>41201.457000000002</v>
      </c>
      <c r="L27" s="40">
        <v>41201.457000000002</v>
      </c>
      <c r="M27" s="40">
        <v>41201.457000000002</v>
      </c>
      <c r="N27" s="41">
        <v>41201.457000000002</v>
      </c>
      <c r="O27" s="65"/>
    </row>
    <row r="28" spans="1:15" ht="15.95" customHeight="1">
      <c r="A28" s="66" t="s">
        <v>10</v>
      </c>
      <c r="B28" s="37">
        <v>7.6999999999999999E-2</v>
      </c>
      <c r="C28" s="37">
        <v>7.6999999999999999E-2</v>
      </c>
      <c r="D28" s="37">
        <v>7.6999999999999999E-2</v>
      </c>
      <c r="E28" s="37">
        <v>7.6999999999999999E-2</v>
      </c>
      <c r="F28" s="37">
        <v>7.6999999999999999E-2</v>
      </c>
      <c r="G28" s="37">
        <v>7.6999999999999999E-2</v>
      </c>
      <c r="H28" s="37">
        <v>7.6999999999999999E-2</v>
      </c>
      <c r="I28" s="37">
        <v>7.6999999999999999E-2</v>
      </c>
      <c r="J28" s="37">
        <v>7.6999999999999999E-2</v>
      </c>
      <c r="K28" s="37">
        <v>0</v>
      </c>
      <c r="L28" s="37">
        <v>0</v>
      </c>
      <c r="M28" s="37">
        <v>0</v>
      </c>
      <c r="N28" s="38">
        <v>0</v>
      </c>
      <c r="O28" s="64"/>
    </row>
    <row r="29" spans="1:15" ht="15.95" customHeight="1">
      <c r="A29" s="67" t="s">
        <v>25</v>
      </c>
      <c r="B29" s="40">
        <v>25714.251</v>
      </c>
      <c r="C29" s="40">
        <v>25951.302</v>
      </c>
      <c r="D29" s="40">
        <v>26404.424999999999</v>
      </c>
      <c r="E29" s="40">
        <v>26581.983</v>
      </c>
      <c r="F29" s="40">
        <v>26636.11</v>
      </c>
      <c r="G29" s="40">
        <v>27079.901000000002</v>
      </c>
      <c r="H29" s="40">
        <v>27154.135999999999</v>
      </c>
      <c r="I29" s="40">
        <v>27376.912</v>
      </c>
      <c r="J29" s="40">
        <v>27613.324000000001</v>
      </c>
      <c r="K29" s="40">
        <v>28138.666000000001</v>
      </c>
      <c r="L29" s="40">
        <v>28765.108</v>
      </c>
      <c r="M29" s="40">
        <v>28814.559000000001</v>
      </c>
      <c r="N29" s="41">
        <v>29027.394</v>
      </c>
      <c r="O29" s="65"/>
    </row>
    <row r="30" spans="1:15" ht="15.95" customHeight="1">
      <c r="A30" s="66" t="s">
        <v>10</v>
      </c>
      <c r="B30" s="37">
        <v>18.4206</v>
      </c>
      <c r="C30" s="37">
        <v>18.422999999999998</v>
      </c>
      <c r="D30" s="37">
        <v>19.7471</v>
      </c>
      <c r="E30" s="37">
        <v>18.2591</v>
      </c>
      <c r="F30" s="37">
        <v>17.136700000000001</v>
      </c>
      <c r="G30" s="37">
        <v>17.4435</v>
      </c>
      <c r="H30" s="37">
        <v>15.441800000000001</v>
      </c>
      <c r="I30" s="37">
        <v>14.9155</v>
      </c>
      <c r="J30" s="37">
        <v>13.801299999999999</v>
      </c>
      <c r="K30" s="37">
        <v>13.209</v>
      </c>
      <c r="L30" s="37">
        <v>14.571999999999999</v>
      </c>
      <c r="M30" s="37">
        <v>12.565</v>
      </c>
      <c r="N30" s="38">
        <v>12.884499999999999</v>
      </c>
      <c r="O30" s="64"/>
    </row>
    <row r="31" spans="1:15" ht="15.95" customHeight="1">
      <c r="A31" s="67" t="s">
        <v>26</v>
      </c>
      <c r="B31" s="40">
        <v>960.15499999999997</v>
      </c>
      <c r="C31" s="40">
        <v>960.15499999999997</v>
      </c>
      <c r="D31" s="40">
        <v>960.15499999999997</v>
      </c>
      <c r="E31" s="40">
        <v>960.15499999999997</v>
      </c>
      <c r="F31" s="40">
        <v>960.15499999999997</v>
      </c>
      <c r="G31" s="40">
        <v>920.15499999999997</v>
      </c>
      <c r="H31" s="40">
        <v>920.15499999999997</v>
      </c>
      <c r="I31" s="40">
        <v>920.15499999999997</v>
      </c>
      <c r="J31" s="40">
        <v>920.15499999999997</v>
      </c>
      <c r="K31" s="40">
        <v>920.15499999999997</v>
      </c>
      <c r="L31" s="40">
        <v>915.59500000000003</v>
      </c>
      <c r="M31" s="40">
        <v>915.59500000000003</v>
      </c>
      <c r="N31" s="41">
        <v>915.59500000000003</v>
      </c>
      <c r="O31" s="65"/>
    </row>
    <row r="32" spans="1:15" ht="15.95" customHeight="1">
      <c r="A32" s="66" t="s">
        <v>10</v>
      </c>
      <c r="B32" s="37">
        <v>-55.528300000000002</v>
      </c>
      <c r="C32" s="37">
        <v>-55.528300000000002</v>
      </c>
      <c r="D32" s="37">
        <v>-55.528300000000002</v>
      </c>
      <c r="E32" s="37">
        <v>-55.528300000000002</v>
      </c>
      <c r="F32" s="37">
        <v>-55.528300000000002</v>
      </c>
      <c r="G32" s="37">
        <v>-57.381</v>
      </c>
      <c r="H32" s="37">
        <v>-57.381</v>
      </c>
      <c r="I32" s="37">
        <v>-57.381</v>
      </c>
      <c r="J32" s="37">
        <v>-57.381</v>
      </c>
      <c r="K32" s="37">
        <v>-57.403300000000002</v>
      </c>
      <c r="L32" s="37">
        <v>-4.6409000000000002</v>
      </c>
      <c r="M32" s="37">
        <v>-4.6409000000000002</v>
      </c>
      <c r="N32" s="38">
        <v>-4.6409000000000002</v>
      </c>
      <c r="O32" s="64"/>
    </row>
    <row r="33" spans="1:15" ht="15.95" customHeight="1">
      <c r="A33" s="67" t="s">
        <v>27</v>
      </c>
      <c r="B33" s="40">
        <v>4700</v>
      </c>
      <c r="C33" s="40">
        <v>4700</v>
      </c>
      <c r="D33" s="40">
        <v>4700</v>
      </c>
      <c r="E33" s="40">
        <v>4700</v>
      </c>
      <c r="F33" s="40">
        <v>4700</v>
      </c>
      <c r="G33" s="40">
        <v>4700</v>
      </c>
      <c r="H33" s="40">
        <v>4700</v>
      </c>
      <c r="I33" s="40">
        <v>4700</v>
      </c>
      <c r="J33" s="40">
        <v>4700</v>
      </c>
      <c r="K33" s="40">
        <v>4700</v>
      </c>
      <c r="L33" s="40">
        <v>4700</v>
      </c>
      <c r="M33" s="40">
        <v>4700</v>
      </c>
      <c r="N33" s="41">
        <v>4700</v>
      </c>
      <c r="O33" s="65"/>
    </row>
    <row r="34" spans="1:15" ht="15.95" customHeight="1">
      <c r="A34" s="66" t="s">
        <v>28</v>
      </c>
      <c r="B34" s="68">
        <v>0</v>
      </c>
      <c r="C34" s="69">
        <v>0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70">
        <v>0</v>
      </c>
      <c r="O34" s="64"/>
    </row>
    <row r="35" spans="1:15" ht="15.95" customHeight="1">
      <c r="A35" s="71" t="s">
        <v>16</v>
      </c>
      <c r="B35" s="72">
        <v>517.60199999999998</v>
      </c>
      <c r="C35" s="72">
        <v>517.50400000000002</v>
      </c>
      <c r="D35" s="72">
        <v>457.50400000000002</v>
      </c>
      <c r="E35" s="72">
        <v>456.67</v>
      </c>
      <c r="F35" s="72">
        <v>456.59500000000003</v>
      </c>
      <c r="G35" s="72">
        <v>456.59500000000003</v>
      </c>
      <c r="H35" s="72">
        <v>455.83499999999998</v>
      </c>
      <c r="I35" s="72">
        <v>455.83499999999998</v>
      </c>
      <c r="J35" s="72">
        <v>456.69400000000002</v>
      </c>
      <c r="K35" s="72">
        <v>456.59500000000003</v>
      </c>
      <c r="L35" s="72">
        <v>456.86500000000001</v>
      </c>
      <c r="M35" s="72">
        <v>456.86500000000001</v>
      </c>
      <c r="N35" s="35">
        <v>456.565</v>
      </c>
      <c r="O35" s="65"/>
    </row>
    <row r="36" spans="1:15" ht="15.95" customHeight="1">
      <c r="A36" s="73" t="s">
        <v>10</v>
      </c>
      <c r="B36" s="74">
        <v>0.55100000000000005</v>
      </c>
      <c r="C36" s="74">
        <v>0.56399999999999995</v>
      </c>
      <c r="D36" s="74">
        <v>-11.004</v>
      </c>
      <c r="E36" s="74">
        <v>-11.189</v>
      </c>
      <c r="F36" s="74">
        <v>-11.204000000000001</v>
      </c>
      <c r="G36" s="74">
        <v>-11.375999999999999</v>
      </c>
      <c r="H36" s="74">
        <v>-11.436999999999999</v>
      </c>
      <c r="I36" s="74">
        <v>-11.436999999999999</v>
      </c>
      <c r="J36" s="74">
        <v>-11.289</v>
      </c>
      <c r="K36" s="74">
        <v>-11.304</v>
      </c>
      <c r="L36" s="74">
        <v>-11.250999999999999</v>
      </c>
      <c r="M36" s="74">
        <v>-11.237</v>
      </c>
      <c r="N36" s="75">
        <v>-11.792</v>
      </c>
      <c r="O36" s="64"/>
    </row>
    <row r="37" spans="1:15" ht="18" customHeight="1">
      <c r="A37" s="76" t="s">
        <v>29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1:15" ht="18" customHeight="1">
      <c r="A38" s="76" t="s">
        <v>30</v>
      </c>
    </row>
    <row r="39" spans="1:15" ht="18" customHeight="1">
      <c r="A39" s="76" t="s">
        <v>31</v>
      </c>
    </row>
    <row r="40" spans="1:15">
      <c r="A40" s="76"/>
    </row>
  </sheetData>
  <phoneticPr fontId="2" type="noConversion"/>
  <printOptions horizontalCentered="1"/>
  <pageMargins left="0.78740157480314965" right="0.78740157480314965" top="1.1811023622047245" bottom="0.78740157480314965" header="0" footer="0"/>
  <pageSetup paperSize="9" scale="85" firstPageNumber="4" orientation="portrait" useFirstPageNumber="1" r:id="rId1"/>
  <headerFooter differentOddEven="1"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36"/>
  <sheetViews>
    <sheetView showGridLines="0" view="pageBreakPreview" zoomScaleNormal="100" zoomScaleSheetLayoutView="100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1" width="12.5" style="1289" customWidth="1"/>
    <col min="2" max="4" width="10.125" style="1289" customWidth="1"/>
    <col min="5" max="5" width="12" style="1289" customWidth="1"/>
    <col min="6" max="7" width="12.875" style="1289" customWidth="1"/>
    <col min="8" max="8" width="13" style="1289" customWidth="1"/>
    <col min="9" max="9" width="10.75" style="1289" customWidth="1"/>
    <col min="10" max="12" width="12.5" style="1289" customWidth="1"/>
    <col min="13" max="13" width="10.75" style="1289" customWidth="1"/>
    <col min="14" max="15" width="11.25" style="1289" customWidth="1"/>
    <col min="16" max="16" width="12" style="1289" customWidth="1"/>
    <col min="17" max="19" width="11" style="1289" customWidth="1"/>
    <col min="20" max="20" width="9.875" style="1289" customWidth="1"/>
    <col min="21" max="21" width="10.875" style="1289" customWidth="1"/>
    <col min="22" max="23" width="7.875" style="1289" customWidth="1"/>
    <col min="24" max="24" width="10.125" style="1289" bestFit="1" customWidth="1"/>
    <col min="25" max="16384" width="10" style="1289"/>
  </cols>
  <sheetData>
    <row r="1" spans="1:16" ht="20.25">
      <c r="A1" s="1966" t="s">
        <v>1097</v>
      </c>
    </row>
    <row r="2" spans="1:16" s="1967" customFormat="1" ht="17.25">
      <c r="A2" s="1967" t="s">
        <v>1098</v>
      </c>
    </row>
    <row r="3" spans="1:16" ht="16.5" customHeight="1">
      <c r="A3" s="655"/>
      <c r="B3" s="655"/>
      <c r="C3" s="655"/>
      <c r="D3" s="655"/>
      <c r="E3" s="1521"/>
      <c r="F3" s="1968"/>
      <c r="G3" s="655"/>
      <c r="H3" s="655"/>
      <c r="I3" s="655"/>
      <c r="J3" s="655"/>
      <c r="K3" s="655"/>
      <c r="L3" s="655"/>
      <c r="M3" s="655"/>
      <c r="N3" s="1969" t="s">
        <v>1099</v>
      </c>
      <c r="O3" s="655"/>
      <c r="P3" s="655"/>
    </row>
    <row r="4" spans="1:16" s="326" customFormat="1" ht="24.95" customHeight="1">
      <c r="A4" s="3116" t="s">
        <v>56</v>
      </c>
      <c r="B4" s="3114" t="s">
        <v>1100</v>
      </c>
      <c r="C4" s="3114"/>
      <c r="D4" s="3114"/>
      <c r="E4" s="3066" t="s">
        <v>1101</v>
      </c>
      <c r="F4" s="3119" t="s">
        <v>1102</v>
      </c>
      <c r="G4" s="3114"/>
      <c r="H4" s="3120"/>
      <c r="I4" s="1970" t="s">
        <v>1103</v>
      </c>
      <c r="J4" s="3119" t="s">
        <v>1104</v>
      </c>
      <c r="K4" s="3114"/>
      <c r="L4" s="3114"/>
      <c r="M4" s="3120"/>
      <c r="N4" s="3114" t="s">
        <v>1105</v>
      </c>
      <c r="O4" s="3114"/>
      <c r="P4" s="3115"/>
    </row>
    <row r="5" spans="1:16" s="326" customFormat="1" ht="24.95" customHeight="1">
      <c r="A5" s="3117"/>
      <c r="B5" s="1971" t="s">
        <v>1106</v>
      </c>
      <c r="C5" s="1972" t="s">
        <v>1107</v>
      </c>
      <c r="D5" s="1972" t="s">
        <v>160</v>
      </c>
      <c r="E5" s="3118"/>
      <c r="F5" s="1972" t="s">
        <v>1106</v>
      </c>
      <c r="G5" s="1972" t="s">
        <v>1107</v>
      </c>
      <c r="H5" s="1972" t="s">
        <v>160</v>
      </c>
      <c r="I5" s="1972" t="s">
        <v>1108</v>
      </c>
      <c r="J5" s="1972" t="s">
        <v>1106</v>
      </c>
      <c r="K5" s="1972" t="s">
        <v>1107</v>
      </c>
      <c r="L5" s="1972" t="s">
        <v>160</v>
      </c>
      <c r="M5" s="1972" t="s">
        <v>1108</v>
      </c>
      <c r="N5" s="1972" t="s">
        <v>1106</v>
      </c>
      <c r="O5" s="1972" t="s">
        <v>1107</v>
      </c>
      <c r="P5" s="1598" t="s">
        <v>160</v>
      </c>
    </row>
    <row r="6" spans="1:16" ht="24.6" customHeight="1">
      <c r="A6" s="1684">
        <v>2012</v>
      </c>
      <c r="B6" s="1973">
        <v>20130.763999999999</v>
      </c>
      <c r="C6" s="1974">
        <v>345.13499999999999</v>
      </c>
      <c r="D6" s="1974">
        <v>20475.899000000001</v>
      </c>
      <c r="E6" s="1974">
        <v>369577.39600000001</v>
      </c>
      <c r="F6" s="1974">
        <v>113901911.337</v>
      </c>
      <c r="G6" s="1974">
        <v>352691037.35100001</v>
      </c>
      <c r="H6" s="1974">
        <v>466592948.68800002</v>
      </c>
      <c r="I6" s="1975">
        <v>2.5320999999999998</v>
      </c>
      <c r="J6" s="1974">
        <v>11965669.413000001</v>
      </c>
      <c r="K6" s="1974">
        <v>34272150.552000001</v>
      </c>
      <c r="L6" s="1974">
        <v>46237819.965000004</v>
      </c>
      <c r="M6" s="1975">
        <v>13.7544</v>
      </c>
      <c r="N6" s="1976">
        <v>105.05200000000001</v>
      </c>
      <c r="O6" s="1976">
        <v>97.173000000000002</v>
      </c>
      <c r="P6" s="1977">
        <v>99.096999999999994</v>
      </c>
    </row>
    <row r="7" spans="1:16" ht="24.6" customHeight="1">
      <c r="A7" s="1684">
        <v>2013</v>
      </c>
      <c r="B7" s="1973">
        <v>20647.758000000002</v>
      </c>
      <c r="C7" s="1973">
        <v>369.935</v>
      </c>
      <c r="D7" s="1973">
        <v>21017.692999999999</v>
      </c>
      <c r="E7" s="1973">
        <v>376165.272</v>
      </c>
      <c r="F7" s="1973">
        <v>113026841.965</v>
      </c>
      <c r="G7" s="1973">
        <v>361821738.14499998</v>
      </c>
      <c r="H7" s="1974">
        <v>474848580.11000001</v>
      </c>
      <c r="I7" s="1975">
        <v>1.7693000000000001</v>
      </c>
      <c r="J7" s="1973">
        <v>12562775.362</v>
      </c>
      <c r="K7" s="1973">
        <v>37925597.723999999</v>
      </c>
      <c r="L7" s="1973">
        <v>50488373.086000003</v>
      </c>
      <c r="M7" s="1978">
        <v>9.1928000000000001</v>
      </c>
      <c r="N7" s="1979">
        <v>111.149</v>
      </c>
      <c r="O7" s="1979">
        <v>104.818</v>
      </c>
      <c r="P7" s="1977">
        <v>106.325</v>
      </c>
    </row>
    <row r="8" spans="1:16" ht="24.6" customHeight="1">
      <c r="A8" s="1684">
        <v>2014</v>
      </c>
      <c r="B8" s="1973">
        <v>21130.647000000001</v>
      </c>
      <c r="C8" s="1973">
        <v>401.62200000000001</v>
      </c>
      <c r="D8" s="1973">
        <v>21532.269</v>
      </c>
      <c r="E8" s="1973">
        <v>140035.649</v>
      </c>
      <c r="F8" s="1973">
        <v>108403354.046</v>
      </c>
      <c r="G8" s="1973">
        <v>369188346.977</v>
      </c>
      <c r="H8" s="1974">
        <v>477591701.023</v>
      </c>
      <c r="I8" s="1975">
        <v>0.57769999999999999</v>
      </c>
      <c r="J8" s="1973">
        <v>12579344.470000001</v>
      </c>
      <c r="K8" s="1973">
        <v>40564726.920000002</v>
      </c>
      <c r="L8" s="1973">
        <v>53144071.390000001</v>
      </c>
      <c r="M8" s="1978">
        <v>5.26</v>
      </c>
      <c r="N8" s="1979">
        <v>116.042</v>
      </c>
      <c r="O8" s="1979">
        <v>109.875</v>
      </c>
      <c r="P8" s="1977">
        <v>111.27500000000001</v>
      </c>
    </row>
    <row r="9" spans="1:16" ht="24.6" customHeight="1">
      <c r="A9" s="1684">
        <v>2015</v>
      </c>
      <c r="B9" s="1973">
        <v>21602.127</v>
      </c>
      <c r="C9" s="1973">
        <v>428.08800000000002</v>
      </c>
      <c r="D9" s="1973">
        <v>22030.215</v>
      </c>
      <c r="E9" s="1973">
        <v>142780.95199999999</v>
      </c>
      <c r="F9" s="1973">
        <v>109711777.97</v>
      </c>
      <c r="G9" s="1973">
        <v>373943037.71799999</v>
      </c>
      <c r="H9" s="1974">
        <v>483654815.68800002</v>
      </c>
      <c r="I9" s="1975">
        <v>1.2695000000000001</v>
      </c>
      <c r="J9" s="1973">
        <v>12738706.300000001</v>
      </c>
      <c r="K9" s="1973">
        <v>41224979.767999999</v>
      </c>
      <c r="L9" s="1973">
        <v>53963686.067000002</v>
      </c>
      <c r="M9" s="1978">
        <v>1.5423</v>
      </c>
      <c r="N9" s="1979">
        <v>116.111</v>
      </c>
      <c r="O9" s="1979">
        <v>110.244</v>
      </c>
      <c r="P9" s="1977">
        <v>111.575</v>
      </c>
    </row>
    <row r="10" spans="1:16" ht="24.6" customHeight="1">
      <c r="A10" s="1684">
        <v>2016</v>
      </c>
      <c r="B10" s="1973">
        <v>22096.748</v>
      </c>
      <c r="C10" s="1973">
        <v>455.971</v>
      </c>
      <c r="D10" s="1973">
        <v>22552.719000000001</v>
      </c>
      <c r="E10" s="1973">
        <v>150899.636</v>
      </c>
      <c r="F10" s="1973">
        <v>112113686.507</v>
      </c>
      <c r="G10" s="1973">
        <v>384925217.42400002</v>
      </c>
      <c r="H10" s="1974">
        <v>497038903.93099999</v>
      </c>
      <c r="I10" s="1975">
        <v>2.7673000000000001</v>
      </c>
      <c r="J10" s="1973">
        <v>12969535.767000001</v>
      </c>
      <c r="K10" s="1973">
        <v>42317987.292999998</v>
      </c>
      <c r="L10" s="1973">
        <v>55287523.060000002</v>
      </c>
      <c r="M10" s="1978">
        <v>2.4531999999999998</v>
      </c>
      <c r="N10" s="1979">
        <v>115.682</v>
      </c>
      <c r="O10" s="1979">
        <v>109.938</v>
      </c>
      <c r="P10" s="1977">
        <v>111.23399999999999</v>
      </c>
    </row>
    <row r="11" spans="1:16" ht="24.6" customHeight="1">
      <c r="A11" s="1684">
        <v>2017</v>
      </c>
      <c r="B11" s="1973">
        <v>22588.001</v>
      </c>
      <c r="C11" s="1974">
        <v>489.02199999999999</v>
      </c>
      <c r="D11" s="1974">
        <v>23077.023000000001</v>
      </c>
      <c r="E11" s="1974">
        <v>155122.32999999999</v>
      </c>
      <c r="F11" s="1974">
        <v>112410997.007</v>
      </c>
      <c r="G11" s="1974">
        <v>395335389.10399997</v>
      </c>
      <c r="H11" s="1974">
        <v>507746386.111</v>
      </c>
      <c r="I11" s="1975">
        <v>2.1543000000000001</v>
      </c>
      <c r="J11" s="1974">
        <v>12565543.879000001</v>
      </c>
      <c r="K11" s="1974">
        <v>43048466.931000002</v>
      </c>
      <c r="L11" s="1974">
        <v>55614010.810000002</v>
      </c>
      <c r="M11" s="1975">
        <v>0.59050000000000002</v>
      </c>
      <c r="N11" s="1976">
        <v>111.782</v>
      </c>
      <c r="O11" s="1976">
        <v>108.89100000000001</v>
      </c>
      <c r="P11" s="1977">
        <v>109.53100000000001</v>
      </c>
    </row>
    <row r="12" spans="1:16" ht="24.6" customHeight="1">
      <c r="A12" s="1684">
        <v>2018</v>
      </c>
      <c r="B12" s="1973">
        <v>22972.478999999999</v>
      </c>
      <c r="C12" s="1974">
        <v>529.06399999999996</v>
      </c>
      <c r="D12" s="1974">
        <v>23501.543000000001</v>
      </c>
      <c r="E12" s="1974">
        <v>161775.32999999999</v>
      </c>
      <c r="F12" s="1974">
        <v>115975614.344</v>
      </c>
      <c r="G12" s="1974">
        <v>410173547.38300002</v>
      </c>
      <c r="H12" s="1974">
        <v>526149161.727</v>
      </c>
      <c r="I12" s="1975">
        <v>3.6244000000000001</v>
      </c>
      <c r="J12" s="1974">
        <v>12925751.463</v>
      </c>
      <c r="K12" s="1974">
        <v>44291834.943000004</v>
      </c>
      <c r="L12" s="1974">
        <v>57217586.406000003</v>
      </c>
      <c r="M12" s="1975">
        <v>2.8834</v>
      </c>
      <c r="N12" s="1976">
        <v>111.452</v>
      </c>
      <c r="O12" s="1976">
        <v>107.983</v>
      </c>
      <c r="P12" s="1977">
        <v>108.748</v>
      </c>
    </row>
    <row r="13" spans="1:16" ht="24.6" customHeight="1">
      <c r="A13" s="1684">
        <v>2019</v>
      </c>
      <c r="B13" s="1973">
        <v>23293.954000000002</v>
      </c>
      <c r="C13" s="1974">
        <v>566.07799999999997</v>
      </c>
      <c r="D13" s="1974">
        <v>23860.031999999999</v>
      </c>
      <c r="E13" s="1974">
        <v>162016.67000000001</v>
      </c>
      <c r="F13" s="1974">
        <v>112889100.788</v>
      </c>
      <c r="G13" s="1974">
        <v>407609636.93800002</v>
      </c>
      <c r="H13" s="1974">
        <v>520498737.72600001</v>
      </c>
      <c r="I13" s="1975">
        <v>-1.0739000000000001</v>
      </c>
      <c r="J13" s="1974">
        <v>12610190.472999999</v>
      </c>
      <c r="K13" s="1974">
        <v>43946309.818999998</v>
      </c>
      <c r="L13" s="1974">
        <v>56556500.292000003</v>
      </c>
      <c r="M13" s="1975">
        <v>-1.1554</v>
      </c>
      <c r="N13" s="1976">
        <v>111.70399999999999</v>
      </c>
      <c r="O13" s="1976">
        <v>107.815</v>
      </c>
      <c r="P13" s="1977">
        <v>108.658</v>
      </c>
    </row>
    <row r="14" spans="1:16" ht="24.6" customHeight="1">
      <c r="A14" s="1684">
        <v>2020</v>
      </c>
      <c r="B14" s="1973">
        <v>23593.824000000001</v>
      </c>
      <c r="C14" s="1974">
        <v>604.48</v>
      </c>
      <c r="D14" s="1974">
        <v>24198.304</v>
      </c>
      <c r="E14" s="1974">
        <v>163013.38</v>
      </c>
      <c r="F14" s="1974">
        <v>111662735.94</v>
      </c>
      <c r="G14" s="1974">
        <v>397606979.25700003</v>
      </c>
      <c r="H14" s="1974">
        <v>509269715.19700003</v>
      </c>
      <c r="I14" s="1975">
        <v>-2.1574</v>
      </c>
      <c r="J14" s="1974">
        <v>12656573.664000001</v>
      </c>
      <c r="K14" s="1974">
        <v>43262004.68</v>
      </c>
      <c r="L14" s="1974">
        <v>55918578.344999999</v>
      </c>
      <c r="M14" s="1975">
        <v>-1.1278999999999999</v>
      </c>
      <c r="N14" s="1976">
        <v>113.346</v>
      </c>
      <c r="O14" s="1976">
        <v>108.806</v>
      </c>
      <c r="P14" s="1977">
        <v>109.801</v>
      </c>
    </row>
    <row r="15" spans="1:16" s="1980" customFormat="1" ht="24.6" customHeight="1">
      <c r="A15" s="1684">
        <v>2021</v>
      </c>
      <c r="B15" s="1973">
        <v>23877.503000000001</v>
      </c>
      <c r="C15" s="1973">
        <v>645.80100000000004</v>
      </c>
      <c r="D15" s="1973">
        <v>24523.304</v>
      </c>
      <c r="E15" s="1973">
        <v>172961.97099999999</v>
      </c>
      <c r="F15" s="1973">
        <v>115457140.559</v>
      </c>
      <c r="G15" s="1973">
        <v>417973670.29900002</v>
      </c>
      <c r="H15" s="1974">
        <v>533430810.85799998</v>
      </c>
      <c r="I15" s="1975">
        <v>4.7443</v>
      </c>
      <c r="J15" s="1973">
        <v>12949039.607999999</v>
      </c>
      <c r="K15" s="1973">
        <v>44722447.920000002</v>
      </c>
      <c r="L15" s="1973">
        <v>57671487.527999997</v>
      </c>
      <c r="M15" s="1978">
        <v>3.1347999999999998</v>
      </c>
      <c r="N15" s="1979">
        <v>112.155</v>
      </c>
      <c r="O15" s="1979">
        <v>106.998</v>
      </c>
      <c r="P15" s="1977">
        <v>108.114</v>
      </c>
    </row>
    <row r="16" spans="1:16" ht="24.6" customHeight="1">
      <c r="A16" s="291">
        <v>2022</v>
      </c>
      <c r="B16" s="1981">
        <v>24170.062000000002</v>
      </c>
      <c r="C16" s="1982">
        <v>696.31299999999999</v>
      </c>
      <c r="D16" s="1982">
        <v>24866.375</v>
      </c>
      <c r="E16" s="1982">
        <v>174692.31099999999</v>
      </c>
      <c r="F16" s="1982">
        <v>118406479.044</v>
      </c>
      <c r="G16" s="1982">
        <v>429526263.16900003</v>
      </c>
      <c r="H16" s="1982">
        <v>547932742.21300006</v>
      </c>
      <c r="I16" s="1975">
        <v>2.7185999999999999</v>
      </c>
      <c r="J16" s="1974">
        <v>14678926.738</v>
      </c>
      <c r="K16" s="1974">
        <v>51351157.546999998</v>
      </c>
      <c r="L16" s="1974">
        <v>66030084.284999996</v>
      </c>
      <c r="M16" s="1975">
        <v>14.493499999999999</v>
      </c>
      <c r="N16" s="1976">
        <v>123.971</v>
      </c>
      <c r="O16" s="1976">
        <v>119.553</v>
      </c>
      <c r="P16" s="1977">
        <v>120.508</v>
      </c>
    </row>
    <row r="17" spans="1:16" ht="24.6" customHeight="1">
      <c r="A17" s="1805" t="s">
        <v>777</v>
      </c>
      <c r="B17" s="1983">
        <v>24402.227999999999</v>
      </c>
      <c r="C17" s="1984">
        <v>655.58</v>
      </c>
      <c r="D17" s="1984">
        <v>25057.808000000001</v>
      </c>
      <c r="E17" s="1984">
        <v>194597.73699999999</v>
      </c>
      <c r="F17" s="1984">
        <v>34204885.333999999</v>
      </c>
      <c r="G17" s="1984">
        <v>108975611.12</v>
      </c>
      <c r="H17" s="1984">
        <v>143180496.454</v>
      </c>
      <c r="I17" s="1985">
        <v>4.4977</v>
      </c>
      <c r="J17" s="1986">
        <v>3884872.1910000001</v>
      </c>
      <c r="K17" s="1986">
        <v>11923792.468</v>
      </c>
      <c r="L17" s="1986">
        <v>15808664.66</v>
      </c>
      <c r="M17" s="1985">
        <v>7.0658000000000003</v>
      </c>
      <c r="N17" s="1987">
        <v>113.577</v>
      </c>
      <c r="O17" s="1987">
        <v>109.417</v>
      </c>
      <c r="P17" s="1988">
        <v>110.411</v>
      </c>
    </row>
    <row r="18" spans="1:16" ht="24.6" customHeight="1">
      <c r="A18" s="313">
        <v>2022.03</v>
      </c>
      <c r="B18" s="1981">
        <v>24402.227999999999</v>
      </c>
      <c r="C18" s="1982">
        <v>655.58</v>
      </c>
      <c r="D18" s="1982">
        <v>25057.808000000001</v>
      </c>
      <c r="E18" s="1982">
        <v>194597.73699999999</v>
      </c>
      <c r="F18" s="1982">
        <v>10092711.73</v>
      </c>
      <c r="G18" s="1982">
        <v>35744094.769000001</v>
      </c>
      <c r="H18" s="1982">
        <v>45836806.498999998</v>
      </c>
      <c r="I18" s="1975">
        <v>6.4131999999999998</v>
      </c>
      <c r="J18" s="1974">
        <v>1111806.9110000001</v>
      </c>
      <c r="K18" s="1974">
        <v>3502072.2429999998</v>
      </c>
      <c r="L18" s="1974">
        <v>4613879.1540000001</v>
      </c>
      <c r="M18" s="1975">
        <v>9.1951999999999998</v>
      </c>
      <c r="N18" s="1976">
        <v>110.15900000000001</v>
      </c>
      <c r="O18" s="1976">
        <v>97.975999999999999</v>
      </c>
      <c r="P18" s="1977">
        <v>100.65900000000001</v>
      </c>
    </row>
    <row r="19" spans="1:16" ht="24.6" customHeight="1">
      <c r="A19" s="313">
        <v>2022.04</v>
      </c>
      <c r="B19" s="1981">
        <v>23984.695</v>
      </c>
      <c r="C19" s="1982">
        <v>658.61500000000001</v>
      </c>
      <c r="D19" s="1982">
        <v>24643.31</v>
      </c>
      <c r="E19" s="1982">
        <v>183690.65400000001</v>
      </c>
      <c r="F19" s="1982">
        <v>9275061.6740000006</v>
      </c>
      <c r="G19" s="1982">
        <v>34483218.776000001</v>
      </c>
      <c r="H19" s="1982">
        <v>43758280.450000003</v>
      </c>
      <c r="I19" s="1975">
        <v>4.4358000000000004</v>
      </c>
      <c r="J19" s="1974">
        <v>1001511.806</v>
      </c>
      <c r="K19" s="1974">
        <v>3536377.2590000001</v>
      </c>
      <c r="L19" s="1974">
        <v>4537889.0650000004</v>
      </c>
      <c r="M19" s="1975">
        <v>12.6631</v>
      </c>
      <c r="N19" s="1976">
        <v>107.979</v>
      </c>
      <c r="O19" s="1976">
        <v>102.554</v>
      </c>
      <c r="P19" s="1977">
        <v>103.70399999999999</v>
      </c>
    </row>
    <row r="20" spans="1:16" ht="24.6" customHeight="1">
      <c r="A20" s="313">
        <v>2022.05</v>
      </c>
      <c r="B20" s="1981">
        <v>23928.23</v>
      </c>
      <c r="C20" s="1982">
        <v>663.23</v>
      </c>
      <c r="D20" s="1982">
        <v>24591.46</v>
      </c>
      <c r="E20" s="1982">
        <v>175591.59299999999</v>
      </c>
      <c r="F20" s="1982">
        <v>7996878.2560000001</v>
      </c>
      <c r="G20" s="1982">
        <v>34208115.75</v>
      </c>
      <c r="H20" s="1982">
        <v>42204994.005999997</v>
      </c>
      <c r="I20" s="1975">
        <v>3.3365</v>
      </c>
      <c r="J20" s="1974">
        <v>931101.65399999998</v>
      </c>
      <c r="K20" s="1974">
        <v>3523163.861</v>
      </c>
      <c r="L20" s="1974">
        <v>4454265.5149999997</v>
      </c>
      <c r="M20" s="1975">
        <v>14.9786</v>
      </c>
      <c r="N20" s="1976">
        <v>116.43300000000001</v>
      </c>
      <c r="O20" s="1976">
        <v>102.992</v>
      </c>
      <c r="P20" s="1977">
        <v>105.539</v>
      </c>
    </row>
    <row r="21" spans="1:16" ht="24.6" customHeight="1">
      <c r="A21" s="313">
        <v>2022.06</v>
      </c>
      <c r="B21" s="1981">
        <v>23966.367999999999</v>
      </c>
      <c r="C21" s="1982">
        <v>665.88900000000001</v>
      </c>
      <c r="D21" s="1982">
        <v>24632.257000000001</v>
      </c>
      <c r="E21" s="1982">
        <v>175295.39600000001</v>
      </c>
      <c r="F21" s="1982">
        <v>8405923.9859999996</v>
      </c>
      <c r="G21" s="1982">
        <v>34609136.715000004</v>
      </c>
      <c r="H21" s="1982">
        <v>43015060.700999998</v>
      </c>
      <c r="I21" s="1975">
        <v>2.3391000000000002</v>
      </c>
      <c r="J21" s="1974">
        <v>1037253.763</v>
      </c>
      <c r="K21" s="1974">
        <v>4212128.3940000003</v>
      </c>
      <c r="L21" s="1974">
        <v>5249382.1569999997</v>
      </c>
      <c r="M21" s="1975">
        <v>9.2727000000000004</v>
      </c>
      <c r="N21" s="1976">
        <v>123.396</v>
      </c>
      <c r="O21" s="1976">
        <v>121.706</v>
      </c>
      <c r="P21" s="1977">
        <v>122.036</v>
      </c>
    </row>
    <row r="22" spans="1:16" ht="24.6" customHeight="1">
      <c r="A22" s="313">
        <v>2022.07</v>
      </c>
      <c r="B22" s="1981">
        <v>23979.121999999999</v>
      </c>
      <c r="C22" s="1982">
        <v>669.47699999999998</v>
      </c>
      <c r="D22" s="1982">
        <v>24648.598999999998</v>
      </c>
      <c r="E22" s="1982">
        <v>175496.514</v>
      </c>
      <c r="F22" s="1982">
        <v>9807876.2210000008</v>
      </c>
      <c r="G22" s="1982">
        <v>38725250.226999998</v>
      </c>
      <c r="H22" s="1982">
        <v>48533126.447999999</v>
      </c>
      <c r="I22" s="1975">
        <v>5.5715000000000003</v>
      </c>
      <c r="J22" s="1974">
        <v>1372101.041</v>
      </c>
      <c r="K22" s="1974">
        <v>5065313.4610000001</v>
      </c>
      <c r="L22" s="1974">
        <v>6437414.5020000003</v>
      </c>
      <c r="M22" s="1975">
        <v>18.159600000000001</v>
      </c>
      <c r="N22" s="1976">
        <v>139.898</v>
      </c>
      <c r="O22" s="1976">
        <v>130.80099999999999</v>
      </c>
      <c r="P22" s="1977">
        <v>132.63999999999999</v>
      </c>
    </row>
    <row r="23" spans="1:16" ht="24.6" customHeight="1">
      <c r="A23" s="313">
        <v>2022.08</v>
      </c>
      <c r="B23" s="1981">
        <v>24004.014999999999</v>
      </c>
      <c r="C23" s="1982">
        <v>673.07500000000005</v>
      </c>
      <c r="D23" s="1982">
        <v>24677.09</v>
      </c>
      <c r="E23" s="1982">
        <v>173305.80799999999</v>
      </c>
      <c r="F23" s="1982">
        <v>11278930.994000001</v>
      </c>
      <c r="G23" s="1982">
        <v>38883135.276000001</v>
      </c>
      <c r="H23" s="1982">
        <v>50162066.270000003</v>
      </c>
      <c r="I23" s="1975">
        <v>2.5181</v>
      </c>
      <c r="J23" s="1974">
        <v>1553513.5970000001</v>
      </c>
      <c r="K23" s="1974">
        <v>5110565.818</v>
      </c>
      <c r="L23" s="1974">
        <v>6664079.415</v>
      </c>
      <c r="M23" s="1975">
        <v>14.969900000000001</v>
      </c>
      <c r="N23" s="1976">
        <v>137.73599999999999</v>
      </c>
      <c r="O23" s="1976">
        <v>131.434</v>
      </c>
      <c r="P23" s="1977">
        <v>132.851</v>
      </c>
    </row>
    <row r="24" spans="1:16" ht="24.6" customHeight="1">
      <c r="A24" s="313">
        <v>2022.09</v>
      </c>
      <c r="B24" s="1981">
        <v>24033.544000000002</v>
      </c>
      <c r="C24" s="1982">
        <v>678.17100000000005</v>
      </c>
      <c r="D24" s="1982">
        <v>24711.715</v>
      </c>
      <c r="E24" s="1982">
        <v>172771.929</v>
      </c>
      <c r="F24" s="1982">
        <v>9948774.4000000004</v>
      </c>
      <c r="G24" s="1982">
        <v>35368021.071000002</v>
      </c>
      <c r="H24" s="1982">
        <v>45316795.471000001</v>
      </c>
      <c r="I24" s="1975">
        <v>1.1109</v>
      </c>
      <c r="J24" s="1974">
        <v>1292403.3570000001</v>
      </c>
      <c r="K24" s="1974">
        <v>3988862.4049999998</v>
      </c>
      <c r="L24" s="1974">
        <v>5281265.7620000001</v>
      </c>
      <c r="M24" s="1975">
        <v>17.264800000000001</v>
      </c>
      <c r="N24" s="1976">
        <v>129.90600000000001</v>
      </c>
      <c r="O24" s="1976">
        <v>112.782</v>
      </c>
      <c r="P24" s="1977">
        <v>116.541</v>
      </c>
    </row>
    <row r="25" spans="1:16" ht="24.6" customHeight="1">
      <c r="A25" s="313">
        <v>2022.1</v>
      </c>
      <c r="B25" s="1981">
        <v>24043.888999999999</v>
      </c>
      <c r="C25" s="1982">
        <v>684.99</v>
      </c>
      <c r="D25" s="1982">
        <v>24728.879000000001</v>
      </c>
      <c r="E25" s="1982">
        <v>174854.27900000001</v>
      </c>
      <c r="F25" s="1982">
        <v>8300050.9119999995</v>
      </c>
      <c r="G25" s="1982">
        <v>34042873.892999999</v>
      </c>
      <c r="H25" s="1982">
        <v>42342924.805</v>
      </c>
      <c r="I25" s="1975">
        <v>1.2062999999999999</v>
      </c>
      <c r="J25" s="1974">
        <v>1036687.589</v>
      </c>
      <c r="K25" s="1974">
        <v>4041449.051</v>
      </c>
      <c r="L25" s="1974">
        <v>5078136.6399999997</v>
      </c>
      <c r="M25" s="1975">
        <v>23.85</v>
      </c>
      <c r="N25" s="1976">
        <v>124.901</v>
      </c>
      <c r="O25" s="1976">
        <v>118.71599999999999</v>
      </c>
      <c r="P25" s="1977">
        <v>119.929</v>
      </c>
    </row>
    <row r="26" spans="1:16" ht="24.6" customHeight="1">
      <c r="A26" s="313">
        <v>2022.11</v>
      </c>
      <c r="B26" s="1981">
        <v>24624.489000000001</v>
      </c>
      <c r="C26" s="1982">
        <v>691.40899999999999</v>
      </c>
      <c r="D26" s="1982">
        <v>25315.898000000001</v>
      </c>
      <c r="E26" s="1982">
        <v>181032.10200000001</v>
      </c>
      <c r="F26" s="1982">
        <v>9070209.5140000004</v>
      </c>
      <c r="G26" s="1982">
        <v>33420878.673999999</v>
      </c>
      <c r="H26" s="1982">
        <v>42491088.188000001</v>
      </c>
      <c r="I26" s="1975">
        <v>-0.79039999999999999</v>
      </c>
      <c r="J26" s="1974">
        <v>1176561.977</v>
      </c>
      <c r="K26" s="1974">
        <v>4755143.1050000004</v>
      </c>
      <c r="L26" s="1974">
        <v>5931705.0820000004</v>
      </c>
      <c r="M26" s="1975">
        <v>21.487400000000001</v>
      </c>
      <c r="N26" s="1976">
        <v>129.71700000000001</v>
      </c>
      <c r="O26" s="1976">
        <v>142.28100000000001</v>
      </c>
      <c r="P26" s="1977">
        <v>139.59899999999999</v>
      </c>
    </row>
    <row r="27" spans="1:16" ht="24.6" customHeight="1">
      <c r="A27" s="313">
        <v>2022.12</v>
      </c>
      <c r="B27" s="1981">
        <v>24170.062000000002</v>
      </c>
      <c r="C27" s="1982">
        <v>696.31299999999999</v>
      </c>
      <c r="D27" s="1982">
        <v>24866.375</v>
      </c>
      <c r="E27" s="1982">
        <v>174692.31099999999</v>
      </c>
      <c r="F27" s="1982">
        <v>10117887.753</v>
      </c>
      <c r="G27" s="1982">
        <v>36810021.667000003</v>
      </c>
      <c r="H27" s="1982">
        <v>46927909.420000002</v>
      </c>
      <c r="I27" s="1975">
        <v>-0.68300000000000005</v>
      </c>
      <c r="J27" s="1974">
        <v>1392919.763</v>
      </c>
      <c r="K27" s="1974">
        <v>5194361.7240000004</v>
      </c>
      <c r="L27" s="1974">
        <v>6587281.4869999997</v>
      </c>
      <c r="M27" s="1975">
        <v>20.438600000000001</v>
      </c>
      <c r="N27" s="1976">
        <v>137.66900000000001</v>
      </c>
      <c r="O27" s="1976">
        <v>141.113</v>
      </c>
      <c r="P27" s="1977">
        <v>140.37</v>
      </c>
    </row>
    <row r="28" spans="1:16" ht="24.6" customHeight="1">
      <c r="A28" s="306" t="s">
        <v>778</v>
      </c>
      <c r="B28" s="1989">
        <v>24680.379000000001</v>
      </c>
      <c r="C28" s="1990">
        <v>707.60699999999997</v>
      </c>
      <c r="D28" s="1990">
        <v>25387.986000000001</v>
      </c>
      <c r="E28" s="1990">
        <v>177668.74600000001</v>
      </c>
      <c r="F28" s="1990">
        <v>33871206.166000001</v>
      </c>
      <c r="G28" s="1990">
        <v>109339051.839</v>
      </c>
      <c r="H28" s="1990">
        <v>143210258.005</v>
      </c>
      <c r="I28" s="1991">
        <v>2.0799999999999999E-2</v>
      </c>
      <c r="J28" s="1992">
        <v>4889433.2390000001</v>
      </c>
      <c r="K28" s="1992">
        <v>16092481.527000001</v>
      </c>
      <c r="L28" s="1992">
        <v>20981914.765999999</v>
      </c>
      <c r="M28" s="1991">
        <v>32.7241</v>
      </c>
      <c r="N28" s="1993">
        <v>144.35400000000001</v>
      </c>
      <c r="O28" s="1993">
        <v>147.18</v>
      </c>
      <c r="P28" s="1994">
        <v>146.511</v>
      </c>
    </row>
    <row r="29" spans="1:16" ht="24.6" customHeight="1">
      <c r="A29" s="306">
        <v>2023.01</v>
      </c>
      <c r="B29" s="1989">
        <v>24105.457999999999</v>
      </c>
      <c r="C29" s="1990">
        <v>700.45699999999999</v>
      </c>
      <c r="D29" s="1990">
        <v>24805.915000000001</v>
      </c>
      <c r="E29" s="1990">
        <v>176059.28099999999</v>
      </c>
      <c r="F29" s="1990">
        <v>12492214.429</v>
      </c>
      <c r="G29" s="1990">
        <v>38748696.151000001</v>
      </c>
      <c r="H29" s="1990">
        <v>51240910.579999998</v>
      </c>
      <c r="I29" s="1991">
        <v>2.8887999999999998</v>
      </c>
      <c r="J29" s="1992">
        <v>1748338.2819999999</v>
      </c>
      <c r="K29" s="1992">
        <v>5782666.824</v>
      </c>
      <c r="L29" s="1992">
        <v>7531005.1059999997</v>
      </c>
      <c r="M29" s="1991">
        <v>31.744</v>
      </c>
      <c r="N29" s="1993">
        <v>139.95400000000001</v>
      </c>
      <c r="O29" s="1993">
        <v>149.23500000000001</v>
      </c>
      <c r="P29" s="1994">
        <v>146.97300000000001</v>
      </c>
    </row>
    <row r="30" spans="1:16" ht="24.6" customHeight="1">
      <c r="A30" s="313">
        <v>2023.02</v>
      </c>
      <c r="B30" s="1981">
        <v>24121.871999999999</v>
      </c>
      <c r="C30" s="1982">
        <v>703.71199999999999</v>
      </c>
      <c r="D30" s="1982">
        <v>24825.583999999999</v>
      </c>
      <c r="E30" s="1982">
        <v>174695.924</v>
      </c>
      <c r="F30" s="1982">
        <v>11986544.619000001</v>
      </c>
      <c r="G30" s="1982">
        <v>35888201.203000002</v>
      </c>
      <c r="H30" s="1982">
        <v>47874745.821999997</v>
      </c>
      <c r="I30" s="1975">
        <v>0.70099999999999996</v>
      </c>
      <c r="J30" s="1974">
        <v>1776334.5830000001</v>
      </c>
      <c r="K30" s="1974">
        <v>5533117.8499999996</v>
      </c>
      <c r="L30" s="1974">
        <v>7309452.4330000002</v>
      </c>
      <c r="M30" s="1975">
        <v>33.423299999999998</v>
      </c>
      <c r="N30" s="1976">
        <v>148.19399999999999</v>
      </c>
      <c r="O30" s="1976">
        <v>154.17699999999999</v>
      </c>
      <c r="P30" s="1977">
        <v>152.679</v>
      </c>
    </row>
    <row r="31" spans="1:16" ht="24.6" customHeight="1">
      <c r="A31" s="316">
        <v>2023.03</v>
      </c>
      <c r="B31" s="1995">
        <v>24680.379000000001</v>
      </c>
      <c r="C31" s="1996">
        <v>707.60699999999997</v>
      </c>
      <c r="D31" s="1996">
        <v>25387.986000000001</v>
      </c>
      <c r="E31" s="1996">
        <v>177668.74600000001</v>
      </c>
      <c r="F31" s="1996">
        <v>9392447.1180000007</v>
      </c>
      <c r="G31" s="1996">
        <v>34702154.484999999</v>
      </c>
      <c r="H31" s="1996">
        <v>44094601.603</v>
      </c>
      <c r="I31" s="1997">
        <v>-3.8008999999999999</v>
      </c>
      <c r="J31" s="1998">
        <v>1364760.3740000001</v>
      </c>
      <c r="K31" s="1998">
        <v>4776696.8530000001</v>
      </c>
      <c r="L31" s="1998">
        <v>6141457.227</v>
      </c>
      <c r="M31" s="1997">
        <v>33.1083</v>
      </c>
      <c r="N31" s="1999">
        <v>145.304</v>
      </c>
      <c r="O31" s="1999">
        <v>137.648</v>
      </c>
      <c r="P31" s="2000">
        <v>139.279</v>
      </c>
    </row>
    <row r="32" spans="1:16" s="1980" customFormat="1" ht="3" customHeight="1">
      <c r="A32" s="2001"/>
      <c r="B32" s="2002"/>
      <c r="C32" s="2002"/>
      <c r="D32" s="2002"/>
      <c r="E32" s="2002"/>
      <c r="F32" s="2002"/>
      <c r="G32" s="2002"/>
      <c r="H32" s="2002"/>
      <c r="I32" s="2003"/>
      <c r="J32" s="2002"/>
      <c r="K32" s="2002"/>
      <c r="L32" s="2002"/>
      <c r="M32" s="2003"/>
      <c r="N32" s="2004"/>
      <c r="O32" s="2004"/>
      <c r="P32" s="2004"/>
    </row>
    <row r="33" spans="1:16" ht="12.95" customHeight="1">
      <c r="A33" s="565" t="s">
        <v>1109</v>
      </c>
      <c r="B33" s="2005"/>
      <c r="C33" s="2005"/>
      <c r="D33" s="2005"/>
      <c r="E33" s="2005"/>
      <c r="F33" s="2006"/>
      <c r="G33" s="2006"/>
      <c r="H33" s="2006"/>
      <c r="I33" s="565"/>
      <c r="J33" s="565"/>
      <c r="K33" s="2006"/>
      <c r="L33" s="2006"/>
      <c r="M33" s="2003"/>
      <c r="N33" s="2007"/>
      <c r="O33" s="2007"/>
      <c r="P33" s="2007"/>
    </row>
    <row r="34" spans="1:16" s="328" customFormat="1" ht="9.9499999999999993" customHeight="1">
      <c r="A34" s="655"/>
      <c r="B34" s="655"/>
      <c r="C34" s="655"/>
      <c r="D34" s="655"/>
      <c r="E34" s="655"/>
      <c r="F34" s="655"/>
      <c r="G34" s="655"/>
      <c r="H34" s="655"/>
      <c r="I34" s="2008"/>
      <c r="J34" s="655"/>
      <c r="K34" s="655"/>
      <c r="L34" s="655"/>
      <c r="M34" s="655"/>
      <c r="N34" s="655"/>
      <c r="O34" s="655"/>
      <c r="P34" s="655"/>
    </row>
    <row r="35" spans="1:16" s="328" customFormat="1" ht="12" customHeight="1">
      <c r="A35" s="658"/>
      <c r="B35" s="655"/>
      <c r="C35" s="655"/>
      <c r="D35" s="655"/>
      <c r="E35" s="655"/>
      <c r="F35" s="655"/>
      <c r="G35" s="2009"/>
      <c r="H35" s="2009"/>
      <c r="I35" s="655"/>
      <c r="J35" s="655"/>
      <c r="K35" s="655"/>
      <c r="L35" s="655"/>
      <c r="M35" s="655"/>
      <c r="N35" s="655"/>
      <c r="O35" s="655"/>
      <c r="P35" s="660"/>
    </row>
    <row r="36" spans="1:16" s="328" customFormat="1" ht="12" customHeight="1">
      <c r="B36" s="1289"/>
      <c r="C36" s="1289"/>
      <c r="D36" s="1289"/>
      <c r="E36" s="1289"/>
      <c r="F36" s="1289"/>
      <c r="G36" s="2010"/>
      <c r="H36" s="2010"/>
      <c r="I36" s="1289"/>
      <c r="K36" s="1289"/>
      <c r="L36" s="1289"/>
      <c r="M36" s="1289"/>
      <c r="N36" s="1289"/>
    </row>
  </sheetData>
  <mergeCells count="6">
    <mergeCell ref="N4:P4"/>
    <mergeCell ref="A4:A5"/>
    <mergeCell ref="B4:D4"/>
    <mergeCell ref="E4:E5"/>
    <mergeCell ref="F4:H4"/>
    <mergeCell ref="J4:M4"/>
  </mergeCells>
  <phoneticPr fontId="2" type="noConversion"/>
  <printOptions horizontalCentered="1"/>
  <pageMargins left="0.94488188976377963" right="0.94488188976377963" top="1.1811023622047245" bottom="0.78740157480314965" header="0" footer="1.1811023622047245"/>
  <pageSetup paperSize="9" scale="80" firstPageNumber="48" orientation="portrait" useFirstPageNumber="1" r:id="rId1"/>
  <headerFooter differentOddEven="1" scaleWithDoc="0" alignWithMargins="0"/>
  <colBreaks count="1" manualBreakCount="1">
    <brk id="8" max="35" man="1"/>
  </col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38"/>
  <sheetViews>
    <sheetView showGridLines="0" view="pageBreakPreview" zoomScaleNormal="100" zoomScaleSheetLayoutView="10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1" width="13.25" style="1679" customWidth="1"/>
    <col min="2" max="2" width="13" style="12" customWidth="1"/>
    <col min="3" max="3" width="7" style="2080" customWidth="1"/>
    <col min="4" max="4" width="13" style="12" customWidth="1"/>
    <col min="5" max="5" width="7" style="2080" customWidth="1"/>
    <col min="6" max="6" width="13" style="12" customWidth="1"/>
    <col min="7" max="7" width="7" style="2080" customWidth="1"/>
    <col min="8" max="8" width="13.375" style="12" customWidth="1"/>
    <col min="9" max="9" width="7" style="2080" customWidth="1"/>
    <col min="10" max="10" width="15.875" style="12" customWidth="1"/>
    <col min="11" max="11" width="7.5" style="2080" customWidth="1"/>
    <col min="12" max="12" width="15.875" style="12" customWidth="1"/>
    <col min="13" max="13" width="7.5" style="2080" customWidth="1"/>
    <col min="14" max="14" width="15.875" style="12" customWidth="1"/>
    <col min="15" max="15" width="7.5" style="2080" customWidth="1"/>
    <col min="16" max="16" width="15.875" style="1679" customWidth="1"/>
    <col min="17" max="17" width="7.625" style="2081" customWidth="1"/>
    <col min="18" max="18" width="8.75" style="12" customWidth="1"/>
    <col min="19" max="19" width="9.375" style="12" customWidth="1"/>
    <col min="20" max="20" width="6.625" style="12" customWidth="1"/>
    <col min="21" max="21" width="7.625" style="12" customWidth="1"/>
    <col min="22" max="22" width="5.875" style="12" customWidth="1"/>
    <col min="23" max="23" width="7.625" style="12" customWidth="1"/>
    <col min="24" max="24" width="5.875" style="12" customWidth="1"/>
    <col min="25" max="25" width="7" style="12" bestFit="1" customWidth="1"/>
    <col min="26" max="26" width="5.875" style="12" customWidth="1"/>
    <col min="27" max="27" width="9" style="12" bestFit="1" customWidth="1"/>
    <col min="28" max="28" width="11" style="12" customWidth="1"/>
    <col min="29" max="29" width="6" style="12" bestFit="1" customWidth="1"/>
    <col min="30" max="30" width="7" style="12" bestFit="1" customWidth="1"/>
    <col min="31" max="31" width="5.875" style="12" bestFit="1" customWidth="1"/>
    <col min="32" max="32" width="6.75" style="12" bestFit="1" customWidth="1"/>
    <col min="33" max="33" width="5.875" style="12" bestFit="1" customWidth="1"/>
    <col min="34" max="34" width="6.75" style="12" bestFit="1" customWidth="1"/>
    <col min="35" max="35" width="5.875" style="12" bestFit="1" customWidth="1"/>
    <col min="36" max="16384" width="10" style="12"/>
  </cols>
  <sheetData>
    <row r="1" spans="1:17" s="264" customFormat="1" ht="20.25">
      <c r="A1" s="2011" t="s">
        <v>1110</v>
      </c>
      <c r="C1" s="2012"/>
      <c r="E1" s="2012"/>
      <c r="G1" s="2012"/>
      <c r="I1" s="2012"/>
      <c r="K1" s="2012"/>
      <c r="M1" s="2012"/>
      <c r="O1" s="2012"/>
      <c r="P1" s="1283"/>
      <c r="Q1" s="2013"/>
    </row>
    <row r="2" spans="1:17" s="267" customFormat="1" ht="17.25">
      <c r="A2" s="2014" t="s">
        <v>1111</v>
      </c>
      <c r="C2" s="2015"/>
      <c r="E2" s="2015"/>
      <c r="G2" s="2015"/>
      <c r="I2" s="2015"/>
      <c r="K2" s="2015"/>
      <c r="L2" s="1967"/>
      <c r="M2" s="2016"/>
      <c r="N2" s="1967"/>
      <c r="O2" s="2015"/>
      <c r="P2" s="1286"/>
      <c r="Q2" s="2017"/>
    </row>
    <row r="3" spans="1:17" s="1289" customFormat="1" ht="15" customHeight="1">
      <c r="A3" s="2018"/>
      <c r="C3" s="2019"/>
      <c r="E3" s="2019"/>
      <c r="G3" s="2019"/>
      <c r="I3" s="2020"/>
      <c r="J3" s="2021"/>
      <c r="K3" s="2020"/>
      <c r="L3" s="2021"/>
      <c r="M3" s="2020"/>
      <c r="N3" s="2021"/>
      <c r="O3" s="2020"/>
      <c r="Q3" s="660" t="s">
        <v>1112</v>
      </c>
    </row>
    <row r="4" spans="1:17" s="326" customFormat="1" ht="39" customHeight="1">
      <c r="A4" s="2022" t="s">
        <v>999</v>
      </c>
      <c r="B4" s="2023" t="s">
        <v>1113</v>
      </c>
      <c r="C4" s="2024" t="s">
        <v>28</v>
      </c>
      <c r="D4" s="2025" t="s">
        <v>1114</v>
      </c>
      <c r="E4" s="2024" t="s">
        <v>28</v>
      </c>
      <c r="F4" s="2025" t="s">
        <v>1115</v>
      </c>
      <c r="G4" s="2024" t="s">
        <v>28</v>
      </c>
      <c r="H4" s="2025" t="s">
        <v>1116</v>
      </c>
      <c r="I4" s="2024" t="s">
        <v>28</v>
      </c>
      <c r="J4" s="2025" t="s">
        <v>1117</v>
      </c>
      <c r="K4" s="2024" t="s">
        <v>28</v>
      </c>
      <c r="L4" s="2025" t="s">
        <v>1118</v>
      </c>
      <c r="M4" s="2024" t="s">
        <v>28</v>
      </c>
      <c r="N4" s="2025" t="s">
        <v>1119</v>
      </c>
      <c r="O4" s="2024" t="s">
        <v>28</v>
      </c>
      <c r="P4" s="2023" t="s">
        <v>160</v>
      </c>
      <c r="Q4" s="2026" t="s">
        <v>28</v>
      </c>
    </row>
    <row r="5" spans="1:17" s="2030" customFormat="1" ht="24.95" customHeight="1">
      <c r="A5" s="1684">
        <v>2012</v>
      </c>
      <c r="B5" s="2027">
        <v>65483732.827</v>
      </c>
      <c r="C5" s="1975">
        <v>3.0855999999999999</v>
      </c>
      <c r="D5" s="1974">
        <v>101592760.074</v>
      </c>
      <c r="E5" s="1975">
        <v>2.0991</v>
      </c>
      <c r="F5" s="1974">
        <v>7860449.3600000003</v>
      </c>
      <c r="G5" s="1975">
        <v>3.8641000000000001</v>
      </c>
      <c r="H5" s="1974">
        <v>258101932.91100001</v>
      </c>
      <c r="I5" s="1978">
        <v>2.6288</v>
      </c>
      <c r="J5" s="1974">
        <v>12776044.639</v>
      </c>
      <c r="K5" s="1975">
        <v>13.7515</v>
      </c>
      <c r="L5" s="1974">
        <v>3158091.48</v>
      </c>
      <c r="M5" s="1975">
        <v>0.40039999999999998</v>
      </c>
      <c r="N5" s="1974">
        <v>17619937.397</v>
      </c>
      <c r="O5" s="2028">
        <v>-5.3040000000000003</v>
      </c>
      <c r="P5" s="2027">
        <v>466592948.68800002</v>
      </c>
      <c r="Q5" s="2029">
        <v>2.5320999999999998</v>
      </c>
    </row>
    <row r="6" spans="1:17" s="2030" customFormat="1" ht="24.95" customHeight="1">
      <c r="A6" s="1684">
        <v>2013</v>
      </c>
      <c r="B6" s="2027">
        <v>65814572.339000002</v>
      </c>
      <c r="C6" s="1975">
        <v>0.50519999999999998</v>
      </c>
      <c r="D6" s="1974">
        <v>102196338.31200001</v>
      </c>
      <c r="E6" s="1975">
        <v>0.59409999999999996</v>
      </c>
      <c r="F6" s="1974">
        <v>7947317.3990000002</v>
      </c>
      <c r="G6" s="1975">
        <v>1.1051</v>
      </c>
      <c r="H6" s="1974">
        <v>265372530.71900001</v>
      </c>
      <c r="I6" s="1978">
        <v>2.8169</v>
      </c>
      <c r="J6" s="1974">
        <v>13865836.653999999</v>
      </c>
      <c r="K6" s="1975">
        <v>8.5299999999999994</v>
      </c>
      <c r="L6" s="1974">
        <v>3156225.6409999998</v>
      </c>
      <c r="M6" s="1975">
        <v>-5.91E-2</v>
      </c>
      <c r="N6" s="1974">
        <v>16495759.046</v>
      </c>
      <c r="O6" s="2028">
        <v>-6.3800999999999997</v>
      </c>
      <c r="P6" s="2027">
        <v>474848580.11000001</v>
      </c>
      <c r="Q6" s="2029">
        <v>1.7693000000000001</v>
      </c>
    </row>
    <row r="7" spans="1:17" s="2030" customFormat="1" ht="24.95" customHeight="1">
      <c r="A7" s="1684">
        <v>2014</v>
      </c>
      <c r="B7" s="2027">
        <v>64457263.284999996</v>
      </c>
      <c r="C7" s="1975">
        <v>-2.0623</v>
      </c>
      <c r="D7" s="1974">
        <v>100760879.149</v>
      </c>
      <c r="E7" s="1975">
        <v>-1.4046000000000001</v>
      </c>
      <c r="F7" s="1974">
        <v>7438373.7539999997</v>
      </c>
      <c r="G7" s="1975">
        <v>-6.4039999999999999</v>
      </c>
      <c r="H7" s="1974">
        <v>272551572.699</v>
      </c>
      <c r="I7" s="1978">
        <v>2.7052999999999998</v>
      </c>
      <c r="J7" s="1974">
        <v>14504731.302999999</v>
      </c>
      <c r="K7" s="1975">
        <v>4.6077000000000004</v>
      </c>
      <c r="L7" s="1974">
        <v>3221008.1140000001</v>
      </c>
      <c r="M7" s="1975">
        <v>2.0525000000000002</v>
      </c>
      <c r="N7" s="1974">
        <v>14657872.719000001</v>
      </c>
      <c r="O7" s="2029">
        <v>-11.1416</v>
      </c>
      <c r="P7" s="2031">
        <v>477591701.023</v>
      </c>
      <c r="Q7" s="2029">
        <v>0.57769999999999999</v>
      </c>
    </row>
    <row r="8" spans="1:17" s="2030" customFormat="1" ht="24.95" customHeight="1">
      <c r="A8" s="1684">
        <v>2015</v>
      </c>
      <c r="B8" s="2031">
        <v>65618610.101999998</v>
      </c>
      <c r="C8" s="1975">
        <v>1.8017000000000001</v>
      </c>
      <c r="D8" s="1974">
        <v>103679345.522</v>
      </c>
      <c r="E8" s="1975">
        <v>2.8963999999999999</v>
      </c>
      <c r="F8" s="1974">
        <v>7690600.1150000002</v>
      </c>
      <c r="G8" s="1975">
        <v>3.3908999999999998</v>
      </c>
      <c r="H8" s="1974">
        <v>273547996.64300001</v>
      </c>
      <c r="I8" s="1978">
        <v>0.36559999999999998</v>
      </c>
      <c r="J8" s="1974">
        <v>15702467.649</v>
      </c>
      <c r="K8" s="1975">
        <v>8.2576000000000001</v>
      </c>
      <c r="L8" s="1974">
        <v>3341239.6140000001</v>
      </c>
      <c r="M8" s="1975">
        <v>3.7326999999999999</v>
      </c>
      <c r="N8" s="1974">
        <v>14074556.043</v>
      </c>
      <c r="O8" s="2029">
        <v>-3.9794999999999998</v>
      </c>
      <c r="P8" s="2031">
        <v>483654815.68800002</v>
      </c>
      <c r="Q8" s="2029">
        <v>1.2695000000000001</v>
      </c>
    </row>
    <row r="9" spans="1:17" s="2030" customFormat="1" ht="24.95" customHeight="1">
      <c r="A9" s="1684">
        <v>2016</v>
      </c>
      <c r="B9" s="2031">
        <v>68056785.533999994</v>
      </c>
      <c r="C9" s="1975">
        <v>3.7157</v>
      </c>
      <c r="D9" s="1974">
        <v>108616888.442</v>
      </c>
      <c r="E9" s="1975">
        <v>4.7622999999999998</v>
      </c>
      <c r="F9" s="1974">
        <v>8079392.1380000003</v>
      </c>
      <c r="G9" s="1975">
        <v>5.0553999999999997</v>
      </c>
      <c r="H9" s="1974">
        <v>278827854.94800001</v>
      </c>
      <c r="I9" s="1978">
        <v>1.9300999999999999</v>
      </c>
      <c r="J9" s="1974">
        <v>16579842.847999999</v>
      </c>
      <c r="K9" s="1975">
        <v>5.5875000000000004</v>
      </c>
      <c r="L9" s="1974">
        <v>3462314.4339999999</v>
      </c>
      <c r="M9" s="1975">
        <v>3.6236000000000002</v>
      </c>
      <c r="N9" s="1974">
        <v>13415825.586999999</v>
      </c>
      <c r="O9" s="2029">
        <v>-4.6802999999999999</v>
      </c>
      <c r="P9" s="2031">
        <v>497038903.93099999</v>
      </c>
      <c r="Q9" s="2029">
        <v>2.7673000000000001</v>
      </c>
    </row>
    <row r="10" spans="1:17" s="2030" customFormat="1" ht="24.95" customHeight="1">
      <c r="A10" s="1684">
        <v>2017</v>
      </c>
      <c r="B10" s="2032">
        <v>68543759.841999993</v>
      </c>
      <c r="C10" s="1975">
        <v>0.71550000000000002</v>
      </c>
      <c r="D10" s="1974">
        <v>111297776.48899999</v>
      </c>
      <c r="E10" s="1975">
        <v>2.4681999999999999</v>
      </c>
      <c r="F10" s="1974">
        <v>8316290.4539999999</v>
      </c>
      <c r="G10" s="1975">
        <v>2.9321000000000002</v>
      </c>
      <c r="H10" s="1974">
        <v>285969563.01200002</v>
      </c>
      <c r="I10" s="1978">
        <v>2.5613000000000001</v>
      </c>
      <c r="J10" s="1974">
        <v>17250849.908</v>
      </c>
      <c r="K10" s="1975">
        <v>4.0471000000000004</v>
      </c>
      <c r="L10" s="1974">
        <v>3556774.8319999999</v>
      </c>
      <c r="M10" s="1975">
        <v>2.7282000000000002</v>
      </c>
      <c r="N10" s="1974">
        <v>12811371.573999999</v>
      </c>
      <c r="O10" s="2029">
        <v>-4.5054999999999996</v>
      </c>
      <c r="P10" s="1973">
        <v>507746386.111</v>
      </c>
      <c r="Q10" s="2029">
        <v>2.1543000000000001</v>
      </c>
    </row>
    <row r="11" spans="1:17" s="2038" customFormat="1" ht="24.95" customHeight="1">
      <c r="A11" s="1684">
        <v>2018</v>
      </c>
      <c r="B11" s="2033">
        <v>72894709.341000006</v>
      </c>
      <c r="C11" s="2034">
        <v>6.3476999999999997</v>
      </c>
      <c r="D11" s="2035">
        <v>116933911.801</v>
      </c>
      <c r="E11" s="2034">
        <v>5.0640000000000001</v>
      </c>
      <c r="F11" s="2035">
        <v>8677807.7980000004</v>
      </c>
      <c r="G11" s="2034">
        <v>4.3471000000000002</v>
      </c>
      <c r="H11" s="2035">
        <v>292998662.77399999</v>
      </c>
      <c r="I11" s="2034">
        <v>2.4580000000000002</v>
      </c>
      <c r="J11" s="2035">
        <v>18503823.596000001</v>
      </c>
      <c r="K11" s="2034">
        <v>7.2633000000000001</v>
      </c>
      <c r="L11" s="2035">
        <v>3582649.0010000002</v>
      </c>
      <c r="M11" s="2034">
        <v>0.72750000000000004</v>
      </c>
      <c r="N11" s="2035">
        <v>12557593.538000001</v>
      </c>
      <c r="O11" s="2036">
        <v>-1.9809000000000001</v>
      </c>
      <c r="P11" s="2037">
        <v>526149161.727</v>
      </c>
      <c r="Q11" s="2036">
        <v>3.6244000000000001</v>
      </c>
    </row>
    <row r="12" spans="1:17" s="2038" customFormat="1" ht="24.95" customHeight="1">
      <c r="A12" s="1684">
        <v>2019</v>
      </c>
      <c r="B12" s="2033">
        <v>72638867.791999996</v>
      </c>
      <c r="C12" s="2034">
        <v>-0.35099999999999998</v>
      </c>
      <c r="D12" s="2035">
        <v>116226510.249</v>
      </c>
      <c r="E12" s="2034">
        <v>-0.60499999999999998</v>
      </c>
      <c r="F12" s="2035">
        <v>8560660.3330000006</v>
      </c>
      <c r="G12" s="2034">
        <v>-1.35</v>
      </c>
      <c r="H12" s="2035">
        <v>289240197.98400003</v>
      </c>
      <c r="I12" s="2034">
        <v>-1.2827999999999999</v>
      </c>
      <c r="J12" s="2035">
        <v>18882368.129000001</v>
      </c>
      <c r="K12" s="2034">
        <v>2.0457999999999998</v>
      </c>
      <c r="L12" s="2035">
        <v>3571475.4339999999</v>
      </c>
      <c r="M12" s="2034">
        <v>-0.31190000000000001</v>
      </c>
      <c r="N12" s="2035">
        <v>11378657.805</v>
      </c>
      <c r="O12" s="2036">
        <v>-9.3881999999999994</v>
      </c>
      <c r="P12" s="2037">
        <v>520498737.72600001</v>
      </c>
      <c r="Q12" s="2036">
        <v>-1.0739000000000001</v>
      </c>
    </row>
    <row r="13" spans="1:17" s="2038" customFormat="1" ht="24.95" customHeight="1">
      <c r="A13" s="1684">
        <v>2020</v>
      </c>
      <c r="B13" s="2033">
        <v>76303404.071999997</v>
      </c>
      <c r="C13" s="2034">
        <v>5.0449000000000002</v>
      </c>
      <c r="D13" s="2035">
        <v>113638542.347</v>
      </c>
      <c r="E13" s="2034">
        <v>-2.2267000000000001</v>
      </c>
      <c r="F13" s="2035">
        <v>7515351.5199999996</v>
      </c>
      <c r="G13" s="2034">
        <v>-12.210599999999999</v>
      </c>
      <c r="H13" s="2035">
        <v>278660247.28100002</v>
      </c>
      <c r="I13" s="2034">
        <v>-3.6577999999999999</v>
      </c>
      <c r="J13" s="2035">
        <v>19028828.684</v>
      </c>
      <c r="K13" s="2034">
        <v>0.77559999999999996</v>
      </c>
      <c r="L13" s="2035">
        <v>3506999.0189999999</v>
      </c>
      <c r="M13" s="2034">
        <v>-1.8052999999999999</v>
      </c>
      <c r="N13" s="2035">
        <v>10616342.274</v>
      </c>
      <c r="O13" s="2036">
        <v>-6.6994999999999996</v>
      </c>
      <c r="P13" s="2037">
        <v>509269715.19700003</v>
      </c>
      <c r="Q13" s="2036">
        <v>-2.1574</v>
      </c>
    </row>
    <row r="14" spans="1:17" s="2038" customFormat="1" ht="24.95" customHeight="1">
      <c r="A14" s="1684">
        <v>2021</v>
      </c>
      <c r="B14" s="2033">
        <v>79914811.457000002</v>
      </c>
      <c r="C14" s="2034">
        <v>4.7329999999999997</v>
      </c>
      <c r="D14" s="2035">
        <v>119550386.23100001</v>
      </c>
      <c r="E14" s="2034">
        <v>5.2023000000000001</v>
      </c>
      <c r="F14" s="2035">
        <v>8422604.8059999999</v>
      </c>
      <c r="G14" s="2034">
        <v>12.071999999999999</v>
      </c>
      <c r="H14" s="2035">
        <v>291333422.20499998</v>
      </c>
      <c r="I14" s="2034">
        <v>4.5479000000000003</v>
      </c>
      <c r="J14" s="2035">
        <v>20603211.649</v>
      </c>
      <c r="K14" s="2034">
        <v>8.2736999999999998</v>
      </c>
      <c r="L14" s="2035">
        <v>3444429.1660000002</v>
      </c>
      <c r="M14" s="2034">
        <v>-1.7841</v>
      </c>
      <c r="N14" s="2035">
        <v>10161945.344000001</v>
      </c>
      <c r="O14" s="2036">
        <v>-4.2801999999999998</v>
      </c>
      <c r="P14" s="2037">
        <v>533430810.85799998</v>
      </c>
      <c r="Q14" s="2036">
        <v>4.7443</v>
      </c>
    </row>
    <row r="15" spans="1:17" s="2038" customFormat="1" ht="24.95" customHeight="1">
      <c r="A15" s="2039">
        <v>2022</v>
      </c>
      <c r="B15" s="2033">
        <v>80996133.020999998</v>
      </c>
      <c r="C15" s="2034">
        <v>1.3531</v>
      </c>
      <c r="D15" s="2035">
        <v>127192892.347</v>
      </c>
      <c r="E15" s="2034">
        <v>6.3926999999999996</v>
      </c>
      <c r="F15" s="2035">
        <v>9073974.2899999991</v>
      </c>
      <c r="G15" s="2034">
        <v>7.7336</v>
      </c>
      <c r="H15" s="2035">
        <v>296035506.66600001</v>
      </c>
      <c r="I15" s="2034">
        <v>1.6140000000000001</v>
      </c>
      <c r="J15" s="2035">
        <v>21420088.649</v>
      </c>
      <c r="K15" s="2034">
        <v>3.9647999999999999</v>
      </c>
      <c r="L15" s="2035">
        <v>3424194.074</v>
      </c>
      <c r="M15" s="2034">
        <v>-0.58750000000000002</v>
      </c>
      <c r="N15" s="2035">
        <v>9789953.1659999993</v>
      </c>
      <c r="O15" s="2036">
        <v>-3.6606000000000001</v>
      </c>
      <c r="P15" s="2037">
        <v>547932742.21300006</v>
      </c>
      <c r="Q15" s="2036">
        <v>2.7185999999999999</v>
      </c>
    </row>
    <row r="16" spans="1:17" s="2038" customFormat="1" ht="24.95" customHeight="1">
      <c r="A16" s="1805" t="s">
        <v>777</v>
      </c>
      <c r="B16" s="2040">
        <v>20376501.555</v>
      </c>
      <c r="C16" s="2041">
        <v>1.9056999999999999</v>
      </c>
      <c r="D16" s="2042">
        <v>33416526.074000001</v>
      </c>
      <c r="E16" s="2041">
        <v>6.9861000000000004</v>
      </c>
      <c r="F16" s="2042">
        <v>2714283.628</v>
      </c>
      <c r="G16" s="2041">
        <v>7.1843000000000004</v>
      </c>
      <c r="H16" s="2042">
        <v>74976850.380999997</v>
      </c>
      <c r="I16" s="2041">
        <v>4.3064</v>
      </c>
      <c r="J16" s="2042">
        <v>6211830.3739999998</v>
      </c>
      <c r="K16" s="2041">
        <v>7.9175000000000004</v>
      </c>
      <c r="L16" s="2042">
        <v>925638.21600000001</v>
      </c>
      <c r="M16" s="2041">
        <v>-0.56930000000000003</v>
      </c>
      <c r="N16" s="2042">
        <v>4558866.2259999998</v>
      </c>
      <c r="O16" s="2043">
        <v>-2.7393999999999998</v>
      </c>
      <c r="P16" s="2044">
        <v>143180496.454</v>
      </c>
      <c r="Q16" s="2043">
        <v>4.4977</v>
      </c>
    </row>
    <row r="17" spans="1:19" s="2038" customFormat="1" ht="24.95" customHeight="1">
      <c r="A17" s="629">
        <v>2022.03</v>
      </c>
      <c r="B17" s="2033">
        <v>6223157.4129999997</v>
      </c>
      <c r="C17" s="2034">
        <v>4.9394999999999998</v>
      </c>
      <c r="D17" s="2035">
        <v>10164688.282</v>
      </c>
      <c r="E17" s="2034">
        <v>11.835100000000001</v>
      </c>
      <c r="F17" s="2035">
        <v>828257.21200000006</v>
      </c>
      <c r="G17" s="2034">
        <v>12.6411</v>
      </c>
      <c r="H17" s="2035">
        <v>25171140.818999998</v>
      </c>
      <c r="I17" s="2034">
        <v>4.3733000000000004</v>
      </c>
      <c r="J17" s="2035">
        <v>1872358.28</v>
      </c>
      <c r="K17" s="2034">
        <v>11.6097</v>
      </c>
      <c r="L17" s="2035">
        <v>286558.64899999998</v>
      </c>
      <c r="M17" s="2034">
        <v>-0.50109999999999999</v>
      </c>
      <c r="N17" s="2035">
        <v>1290645.844</v>
      </c>
      <c r="O17" s="2036">
        <v>4.2713999999999999</v>
      </c>
      <c r="P17" s="2037">
        <v>45836806.498999998</v>
      </c>
      <c r="Q17" s="2036">
        <v>6.4131999999999998</v>
      </c>
    </row>
    <row r="18" spans="1:19" s="2038" customFormat="1" ht="24.95" customHeight="1">
      <c r="A18" s="629">
        <v>2022.04</v>
      </c>
      <c r="B18" s="2033">
        <v>6285886.0959999999</v>
      </c>
      <c r="C18" s="2034">
        <v>3.2745000000000002</v>
      </c>
      <c r="D18" s="2035">
        <v>9389482.4240000006</v>
      </c>
      <c r="E18" s="2034">
        <v>8.5967000000000002</v>
      </c>
      <c r="F18" s="2035">
        <v>710421.57200000004</v>
      </c>
      <c r="G18" s="2034">
        <v>12.600199999999999</v>
      </c>
      <c r="H18" s="2035">
        <v>24455290.186999999</v>
      </c>
      <c r="I18" s="2034">
        <v>2.8652000000000002</v>
      </c>
      <c r="J18" s="2035">
        <v>1655504.78</v>
      </c>
      <c r="K18" s="2034">
        <v>7.5651000000000002</v>
      </c>
      <c r="L18" s="2035">
        <v>282644.22200000001</v>
      </c>
      <c r="M18" s="2034">
        <v>-0.98299999999999998</v>
      </c>
      <c r="N18" s="2035">
        <v>979051.16899999999</v>
      </c>
      <c r="O18" s="2036">
        <v>4.4489999999999998</v>
      </c>
      <c r="P18" s="2037">
        <v>43758280.450000003</v>
      </c>
      <c r="Q18" s="2036">
        <v>4.4358000000000004</v>
      </c>
    </row>
    <row r="19" spans="1:19" s="2038" customFormat="1" ht="24.95" customHeight="1">
      <c r="A19" s="629">
        <v>2022.05</v>
      </c>
      <c r="B19" s="2033">
        <v>5779665.068</v>
      </c>
      <c r="C19" s="2034">
        <v>0.3029</v>
      </c>
      <c r="D19" s="2035">
        <v>9001666.7909999993</v>
      </c>
      <c r="E19" s="2034">
        <v>8.3560999999999996</v>
      </c>
      <c r="F19" s="2035">
        <v>553398.40599999996</v>
      </c>
      <c r="G19" s="2034">
        <v>6.7878999999999996</v>
      </c>
      <c r="H19" s="2035">
        <v>24585743.421</v>
      </c>
      <c r="I19" s="2034">
        <v>2.4851000000000001</v>
      </c>
      <c r="J19" s="2035">
        <v>1445037.112</v>
      </c>
      <c r="K19" s="2034">
        <v>6.7557999999999998</v>
      </c>
      <c r="L19" s="2035">
        <v>264707.51199999999</v>
      </c>
      <c r="M19" s="2034">
        <v>-0.52839999999999998</v>
      </c>
      <c r="N19" s="2035">
        <v>574775.696</v>
      </c>
      <c r="O19" s="2036">
        <v>-10.898199999999999</v>
      </c>
      <c r="P19" s="2037">
        <v>42204994.005999997</v>
      </c>
      <c r="Q19" s="2036">
        <v>3.3365</v>
      </c>
    </row>
    <row r="20" spans="1:19" s="2038" customFormat="1" ht="24.95" customHeight="1">
      <c r="A20" s="629">
        <v>2022.06</v>
      </c>
      <c r="B20" s="2033">
        <v>5993498.04</v>
      </c>
      <c r="C20" s="2034">
        <v>-0.37180000000000002</v>
      </c>
      <c r="D20" s="2035">
        <v>9977973.9910000004</v>
      </c>
      <c r="E20" s="2034">
        <v>7.8864000000000001</v>
      </c>
      <c r="F20" s="2035">
        <v>641665.88199999998</v>
      </c>
      <c r="G20" s="2034">
        <v>7.9439000000000002</v>
      </c>
      <c r="H20" s="2035">
        <v>24160800.088</v>
      </c>
      <c r="I20" s="2034">
        <v>0.57320000000000004</v>
      </c>
      <c r="J20" s="2035">
        <v>1569950.4950000001</v>
      </c>
      <c r="K20" s="2034">
        <v>11.4367</v>
      </c>
      <c r="L20" s="2035">
        <v>253635.76699999999</v>
      </c>
      <c r="M20" s="2034">
        <v>0.1484</v>
      </c>
      <c r="N20" s="2035">
        <v>417536.43800000002</v>
      </c>
      <c r="O20" s="2036">
        <v>-14.401400000000001</v>
      </c>
      <c r="P20" s="2037">
        <v>43015060.700999998</v>
      </c>
      <c r="Q20" s="2036">
        <v>2.3391000000000002</v>
      </c>
    </row>
    <row r="21" spans="1:19" s="2038" customFormat="1" ht="24.95" customHeight="1">
      <c r="A21" s="629">
        <v>2022.07</v>
      </c>
      <c r="B21" s="2033">
        <v>7548911.6639999999</v>
      </c>
      <c r="C21" s="2034">
        <v>8.3824000000000005</v>
      </c>
      <c r="D21" s="2035">
        <v>11827253.157</v>
      </c>
      <c r="E21" s="2034">
        <v>10.728</v>
      </c>
      <c r="F21" s="2035">
        <v>790307.58200000005</v>
      </c>
      <c r="G21" s="2034">
        <v>14.012</v>
      </c>
      <c r="H21" s="2035">
        <v>26117511.355999999</v>
      </c>
      <c r="I21" s="2034">
        <v>2.5573999999999999</v>
      </c>
      <c r="J21" s="2035">
        <v>1631193.2320000001</v>
      </c>
      <c r="K21" s="2034">
        <v>7.0507999999999997</v>
      </c>
      <c r="L21" s="2035">
        <v>246922.965</v>
      </c>
      <c r="M21" s="2034">
        <v>-1.2558</v>
      </c>
      <c r="N21" s="2035">
        <v>371026.49200000003</v>
      </c>
      <c r="O21" s="2036">
        <v>-5.3841999999999999</v>
      </c>
      <c r="P21" s="2037">
        <v>48533126.447999999</v>
      </c>
      <c r="Q21" s="2036">
        <v>5.5715000000000003</v>
      </c>
    </row>
    <row r="22" spans="1:19" s="2038" customFormat="1" ht="24.95" customHeight="1">
      <c r="A22" s="629">
        <v>2022.08</v>
      </c>
      <c r="B22" s="2033">
        <v>8961596.6999999993</v>
      </c>
      <c r="C22" s="2034">
        <v>-3.3168000000000002</v>
      </c>
      <c r="D22" s="2035">
        <v>12767780.714</v>
      </c>
      <c r="E22" s="2034">
        <v>6.7775999999999996</v>
      </c>
      <c r="F22" s="2035">
        <v>698462.82200000004</v>
      </c>
      <c r="G22" s="2034">
        <v>10.669600000000001</v>
      </c>
      <c r="H22" s="2035">
        <v>25223463.397999998</v>
      </c>
      <c r="I22" s="2034">
        <v>3.0474999999999999</v>
      </c>
      <c r="J22" s="2035">
        <v>1909301.6040000001</v>
      </c>
      <c r="K22" s="2034">
        <v>-4.1485000000000003</v>
      </c>
      <c r="L22" s="2035">
        <v>258650.33600000001</v>
      </c>
      <c r="M22" s="2034">
        <v>-2.5026000000000002</v>
      </c>
      <c r="N22" s="2035">
        <v>342810.696</v>
      </c>
      <c r="O22" s="2036">
        <v>1.5123</v>
      </c>
      <c r="P22" s="2037">
        <v>50162066.270000003</v>
      </c>
      <c r="Q22" s="2036">
        <v>2.5181</v>
      </c>
    </row>
    <row r="23" spans="1:19" s="2038" customFormat="1" ht="24.95" customHeight="1">
      <c r="A23" s="629">
        <v>2022.09</v>
      </c>
      <c r="B23" s="2033">
        <v>7393628.7539999997</v>
      </c>
      <c r="C23" s="2034">
        <v>3.5667</v>
      </c>
      <c r="D23" s="2035">
        <v>11060663.312000001</v>
      </c>
      <c r="E23" s="2034">
        <v>7.7846000000000002</v>
      </c>
      <c r="F23" s="2035">
        <v>700476.15399999998</v>
      </c>
      <c r="G23" s="2034">
        <v>7.7461000000000002</v>
      </c>
      <c r="H23" s="2035">
        <v>23795731.671</v>
      </c>
      <c r="I23" s="2034">
        <v>-2.2475999999999998</v>
      </c>
      <c r="J23" s="2035">
        <v>1774514.6129999999</v>
      </c>
      <c r="K23" s="2034">
        <v>-2.8012999999999999</v>
      </c>
      <c r="L23" s="2035">
        <v>272130.03999999998</v>
      </c>
      <c r="M23" s="2034">
        <v>-0.38740000000000002</v>
      </c>
      <c r="N23" s="2035">
        <v>319650.92700000003</v>
      </c>
      <c r="O23" s="2036">
        <v>-2.0173999999999999</v>
      </c>
      <c r="P23" s="2037">
        <v>45316795.471000001</v>
      </c>
      <c r="Q23" s="2036">
        <v>1.1109</v>
      </c>
    </row>
    <row r="24" spans="1:19" s="2038" customFormat="1" ht="24.95" customHeight="1">
      <c r="A24" s="629">
        <v>2022.1</v>
      </c>
      <c r="B24" s="2033">
        <v>6045030.6919999998</v>
      </c>
      <c r="C24" s="2034">
        <v>-0.70989999999999998</v>
      </c>
      <c r="D24" s="2035">
        <v>9429989.6439999994</v>
      </c>
      <c r="E24" s="2034">
        <v>3.8319999999999999</v>
      </c>
      <c r="F24" s="2035">
        <v>603645.55299999996</v>
      </c>
      <c r="G24" s="2034">
        <v>4.9496000000000002</v>
      </c>
      <c r="H24" s="2035">
        <v>24134111.169</v>
      </c>
      <c r="I24" s="2034">
        <v>0.73319999999999996</v>
      </c>
      <c r="J24" s="2035">
        <v>1462488.443</v>
      </c>
      <c r="K24" s="2034">
        <v>-1.5827</v>
      </c>
      <c r="L24" s="2035">
        <v>290578.61099999998</v>
      </c>
      <c r="M24" s="2034">
        <v>-7.3999999999999996E-2</v>
      </c>
      <c r="N24" s="2035">
        <v>377080.69300000003</v>
      </c>
      <c r="O24" s="2036">
        <v>5.4519000000000002</v>
      </c>
      <c r="P24" s="2037">
        <v>42342924.805</v>
      </c>
      <c r="Q24" s="2036">
        <v>1.2062999999999999</v>
      </c>
    </row>
    <row r="25" spans="1:19" s="2038" customFormat="1" ht="24.95" customHeight="1">
      <c r="A25" s="629">
        <v>2022.11</v>
      </c>
      <c r="B25" s="2033">
        <v>6107645.4179999996</v>
      </c>
      <c r="C25" s="2034">
        <v>-1.0753999999999999</v>
      </c>
      <c r="D25" s="2035">
        <v>9263092.5050000008</v>
      </c>
      <c r="E25" s="2034">
        <v>2.2393999999999998</v>
      </c>
      <c r="F25" s="2035">
        <v>661805.51899999997</v>
      </c>
      <c r="G25" s="2034">
        <v>-1.4118999999999999</v>
      </c>
      <c r="H25" s="2035">
        <v>23466792.004000001</v>
      </c>
      <c r="I25" s="2034">
        <v>-1.8580000000000001</v>
      </c>
      <c r="J25" s="2035">
        <v>1960613.4820000001</v>
      </c>
      <c r="K25" s="2034">
        <v>2.0331000000000001</v>
      </c>
      <c r="L25" s="2035">
        <v>309991.038</v>
      </c>
      <c r="M25" s="2034">
        <v>0.1203</v>
      </c>
      <c r="N25" s="2035">
        <v>721148.22199999995</v>
      </c>
      <c r="O25" s="2036">
        <v>-7.766</v>
      </c>
      <c r="P25" s="2037">
        <v>42491088.188000001</v>
      </c>
      <c r="Q25" s="2036">
        <v>-0.79039999999999999</v>
      </c>
    </row>
    <row r="26" spans="1:19" s="2038" customFormat="1" ht="24.95" customHeight="1">
      <c r="A26" s="629">
        <v>2022.12</v>
      </c>
      <c r="B26" s="2033">
        <v>6503769.034</v>
      </c>
      <c r="C26" s="2034">
        <v>1.3157000000000001</v>
      </c>
      <c r="D26" s="2035">
        <v>11058463.734999999</v>
      </c>
      <c r="E26" s="2034">
        <v>-0.113</v>
      </c>
      <c r="F26" s="2035">
        <v>999507.17200000002</v>
      </c>
      <c r="G26" s="2034">
        <v>7.9634999999999998</v>
      </c>
      <c r="H26" s="2035">
        <v>25119212.991</v>
      </c>
      <c r="I26" s="2034">
        <v>-1.5286999999999999</v>
      </c>
      <c r="J26" s="2035">
        <v>1799654.514</v>
      </c>
      <c r="K26" s="2034">
        <v>0.1633</v>
      </c>
      <c r="L26" s="2035">
        <v>319295.36700000003</v>
      </c>
      <c r="M26" s="2034">
        <v>-0.1308</v>
      </c>
      <c r="N26" s="2035">
        <v>1128006.6070000001</v>
      </c>
      <c r="O26" s="2036">
        <v>-6.6943999999999999</v>
      </c>
      <c r="P26" s="2037">
        <v>46927909.420000002</v>
      </c>
      <c r="Q26" s="2036">
        <v>-0.68300000000000005</v>
      </c>
    </row>
    <row r="27" spans="1:19" s="2038" customFormat="1" ht="24.95" customHeight="1">
      <c r="A27" s="616" t="s">
        <v>778</v>
      </c>
      <c r="B27" s="2045">
        <v>20239960.374000002</v>
      </c>
      <c r="C27" s="2046">
        <v>-0.67010000000000003</v>
      </c>
      <c r="D27" s="2047">
        <v>34964993.061999999</v>
      </c>
      <c r="E27" s="2046">
        <v>4.6337999999999999</v>
      </c>
      <c r="F27" s="2047">
        <v>2725351.9350000001</v>
      </c>
      <c r="G27" s="2046">
        <v>0.4078</v>
      </c>
      <c r="H27" s="2047">
        <v>74153127.803000003</v>
      </c>
      <c r="I27" s="2046">
        <v>-1.0986</v>
      </c>
      <c r="J27" s="2047">
        <v>6026411.1619999995</v>
      </c>
      <c r="K27" s="2046">
        <v>-2.9849000000000001</v>
      </c>
      <c r="L27" s="2047">
        <v>918099.022</v>
      </c>
      <c r="M27" s="2046">
        <v>-0.8145</v>
      </c>
      <c r="N27" s="2047">
        <v>4182314.6469999999</v>
      </c>
      <c r="O27" s="2048">
        <v>-8.2598000000000003</v>
      </c>
      <c r="P27" s="2049">
        <v>143210258.005</v>
      </c>
      <c r="Q27" s="2048">
        <v>2.0799999999999999E-2</v>
      </c>
    </row>
    <row r="28" spans="1:19" s="2038" customFormat="1" ht="24.95" customHeight="1">
      <c r="A28" s="616">
        <v>2023.01</v>
      </c>
      <c r="B28" s="2045">
        <v>7236178.335</v>
      </c>
      <c r="C28" s="2046">
        <v>2.0211999999999999</v>
      </c>
      <c r="D28" s="2047">
        <v>12947643.154999999</v>
      </c>
      <c r="E28" s="2046">
        <v>12.404</v>
      </c>
      <c r="F28" s="2047">
        <v>1094770.3259999999</v>
      </c>
      <c r="G28" s="2046">
        <v>7.5822000000000003</v>
      </c>
      <c r="H28" s="2047">
        <v>25866137.210999999</v>
      </c>
      <c r="I28" s="2046">
        <v>-0.78100000000000003</v>
      </c>
      <c r="J28" s="2047">
        <v>2166778.42</v>
      </c>
      <c r="K28" s="2046">
        <v>0.42880000000000001</v>
      </c>
      <c r="L28" s="2047">
        <v>326139.989</v>
      </c>
      <c r="M28" s="2046">
        <v>-0.83189999999999997</v>
      </c>
      <c r="N28" s="2047">
        <v>1603263.1440000001</v>
      </c>
      <c r="O28" s="2048">
        <v>-0.83679999999999999</v>
      </c>
      <c r="P28" s="2049">
        <v>51240910.579999998</v>
      </c>
      <c r="Q28" s="2048">
        <v>2.8887999999999998</v>
      </c>
    </row>
    <row r="29" spans="1:19" s="2038" customFormat="1" ht="24.95" customHeight="1">
      <c r="A29" s="629">
        <v>2023.02</v>
      </c>
      <c r="B29" s="2033">
        <v>7026562.9730000002</v>
      </c>
      <c r="C29" s="2034">
        <v>-0.48110000000000003</v>
      </c>
      <c r="D29" s="2035">
        <v>12034673.880000001</v>
      </c>
      <c r="E29" s="2034">
        <v>2.5712000000000002</v>
      </c>
      <c r="F29" s="2035">
        <v>865496.00600000005</v>
      </c>
      <c r="G29" s="2034">
        <v>-0.33589999999999998</v>
      </c>
      <c r="H29" s="2035">
        <v>23993785.282000002</v>
      </c>
      <c r="I29" s="2034">
        <v>1.0862000000000001</v>
      </c>
      <c r="J29" s="2035">
        <v>2126366.0299999998</v>
      </c>
      <c r="K29" s="2034">
        <v>-2.5472000000000001</v>
      </c>
      <c r="L29" s="2035">
        <v>307073.321</v>
      </c>
      <c r="M29" s="2034">
        <v>-1.0091000000000001</v>
      </c>
      <c r="N29" s="2035">
        <v>1520788.33</v>
      </c>
      <c r="O29" s="2036">
        <v>-7.9107000000000003</v>
      </c>
      <c r="P29" s="2037">
        <v>47874745.821999997</v>
      </c>
      <c r="Q29" s="2036">
        <v>0.70099999999999996</v>
      </c>
    </row>
    <row r="30" spans="1:19" s="2038" customFormat="1" ht="24.95" customHeight="1">
      <c r="A30" s="631">
        <v>2023.03</v>
      </c>
      <c r="B30" s="2050">
        <v>5977219.0659999996</v>
      </c>
      <c r="C30" s="2051">
        <v>-3.952</v>
      </c>
      <c r="D30" s="2052">
        <v>9982676.0270000007</v>
      </c>
      <c r="E30" s="2051">
        <v>-1.7906</v>
      </c>
      <c r="F30" s="2052">
        <v>765085.603</v>
      </c>
      <c r="G30" s="2051">
        <v>-7.6271000000000004</v>
      </c>
      <c r="H30" s="2052">
        <v>24293205.309999999</v>
      </c>
      <c r="I30" s="2051">
        <v>-3.4878999999999998</v>
      </c>
      <c r="J30" s="2052">
        <v>1733266.7120000001</v>
      </c>
      <c r="K30" s="2051">
        <v>-7.4287000000000001</v>
      </c>
      <c r="L30" s="2052">
        <v>284885.712</v>
      </c>
      <c r="M30" s="2051">
        <v>-0.58379999999999999</v>
      </c>
      <c r="N30" s="2052">
        <v>1058263.173</v>
      </c>
      <c r="O30" s="2053">
        <v>-18.005099999999999</v>
      </c>
      <c r="P30" s="2054">
        <v>44094601.603</v>
      </c>
      <c r="Q30" s="2053">
        <v>-3.8008999999999999</v>
      </c>
      <c r="S30" s="2055"/>
    </row>
    <row r="31" spans="1:19" s="2038" customFormat="1" ht="3" customHeight="1">
      <c r="A31" s="2056"/>
      <c r="B31" s="2057"/>
      <c r="C31" s="2058"/>
      <c r="D31" s="2057"/>
      <c r="E31" s="2058"/>
      <c r="F31" s="2057"/>
      <c r="G31" s="2058"/>
      <c r="H31" s="2057"/>
      <c r="I31" s="2058"/>
      <c r="J31" s="2057"/>
      <c r="K31" s="2058"/>
      <c r="L31" s="2057"/>
      <c r="M31" s="2058"/>
      <c r="N31" s="2057"/>
      <c r="O31" s="2058"/>
      <c r="P31" s="2057"/>
      <c r="Q31" s="2058"/>
    </row>
    <row r="32" spans="1:19" s="1564" customFormat="1" ht="13.5" customHeight="1">
      <c r="A32" s="2059" t="s">
        <v>1120</v>
      </c>
      <c r="B32" s="2060"/>
      <c r="C32" s="2061"/>
      <c r="D32" s="2062"/>
      <c r="E32" s="2061"/>
      <c r="F32" s="2060"/>
      <c r="G32" s="2061"/>
      <c r="H32" s="2060"/>
      <c r="I32" s="2063"/>
      <c r="J32" s="2063"/>
      <c r="K32" s="2061"/>
      <c r="L32" s="2060"/>
      <c r="M32" s="2063"/>
      <c r="O32" s="2063"/>
      <c r="P32" s="2064"/>
      <c r="Q32" s="2065"/>
    </row>
    <row r="33" spans="1:35" s="1564" customFormat="1" ht="2.25" hidden="1" customHeight="1">
      <c r="A33" s="2066"/>
      <c r="B33" s="2060"/>
      <c r="C33" s="2061"/>
      <c r="D33" s="2062"/>
      <c r="E33" s="2061"/>
      <c r="F33" s="2060"/>
      <c r="G33" s="2061"/>
      <c r="H33" s="2060"/>
      <c r="I33" s="2063"/>
      <c r="J33" s="2063"/>
      <c r="K33" s="2061"/>
      <c r="L33" s="2060"/>
      <c r="M33" s="2063"/>
      <c r="O33" s="2063"/>
      <c r="P33" s="2064"/>
      <c r="Q33" s="2065"/>
    </row>
    <row r="34" spans="1:35" ht="12" customHeight="1">
      <c r="A34" s="2067"/>
      <c r="B34" s="265"/>
      <c r="C34" s="2068"/>
      <c r="D34" s="2069"/>
      <c r="E34" s="2068"/>
      <c r="F34" s="265"/>
      <c r="G34" s="2068"/>
      <c r="H34" s="265"/>
      <c r="I34" s="2068"/>
      <c r="J34" s="272"/>
      <c r="K34" s="2068"/>
      <c r="L34" s="328"/>
      <c r="M34" s="328"/>
      <c r="N34" s="328"/>
      <c r="O34" s="328"/>
      <c r="P34" s="578"/>
      <c r="Q34" s="2070"/>
      <c r="R34" s="1564"/>
      <c r="S34" s="1564"/>
      <c r="T34" s="1564"/>
      <c r="U34" s="1564"/>
      <c r="V34" s="1564"/>
      <c r="W34" s="1564"/>
      <c r="X34" s="1564"/>
      <c r="Y34" s="1564"/>
      <c r="Z34" s="1564"/>
      <c r="AA34" s="1564"/>
      <c r="AB34" s="1564"/>
      <c r="AC34" s="1564"/>
      <c r="AD34" s="1564"/>
      <c r="AE34" s="1564"/>
      <c r="AF34" s="1564"/>
      <c r="AG34" s="1564"/>
      <c r="AH34" s="1564"/>
      <c r="AI34" s="1564"/>
    </row>
    <row r="35" spans="1:35" s="2030" customFormat="1" ht="12.75" customHeight="1">
      <c r="A35" s="2071"/>
      <c r="B35" s="2072"/>
      <c r="C35" s="2073"/>
      <c r="D35" s="2072"/>
      <c r="E35" s="2073"/>
      <c r="F35" s="2072"/>
      <c r="G35" s="2073"/>
      <c r="H35" s="2072"/>
      <c r="I35" s="2016"/>
      <c r="J35" s="2072"/>
      <c r="K35" s="2016"/>
      <c r="L35" s="2072"/>
      <c r="M35" s="2073"/>
      <c r="N35" s="2072"/>
      <c r="O35" s="2073"/>
      <c r="P35" s="2074"/>
      <c r="Q35" s="2073"/>
      <c r="R35" s="2075"/>
      <c r="S35" s="2076"/>
      <c r="T35" s="2077"/>
      <c r="U35" s="2076"/>
      <c r="V35" s="2077"/>
      <c r="W35" s="2076"/>
      <c r="X35" s="2077"/>
      <c r="Y35" s="2076"/>
      <c r="Z35" s="2077"/>
      <c r="AA35" s="2076"/>
      <c r="AB35" s="2077"/>
    </row>
    <row r="36" spans="1:35" s="2030" customFormat="1" ht="12.75" customHeight="1">
      <c r="A36" s="2071"/>
      <c r="B36" s="2072"/>
      <c r="C36" s="2073"/>
      <c r="D36" s="2072"/>
      <c r="E36" s="2073"/>
      <c r="F36" s="2072"/>
      <c r="G36" s="2073"/>
      <c r="H36" s="2072"/>
      <c r="I36" s="2016"/>
      <c r="J36" s="2072"/>
      <c r="K36" s="2016"/>
      <c r="L36" s="2072"/>
      <c r="M36" s="2073"/>
      <c r="N36" s="2072"/>
      <c r="O36" s="2073"/>
      <c r="P36" s="2074"/>
      <c r="Q36" s="2073"/>
      <c r="R36" s="2075"/>
      <c r="S36" s="2076"/>
      <c r="T36" s="2077"/>
      <c r="U36" s="2076"/>
      <c r="V36" s="2077"/>
      <c r="W36" s="2076"/>
      <c r="X36" s="2077"/>
      <c r="Y36" s="2076"/>
      <c r="Z36" s="2077"/>
      <c r="AA36" s="2078"/>
      <c r="AB36" s="2077"/>
    </row>
    <row r="37" spans="1:35" ht="12" customHeight="1">
      <c r="A37" s="2071"/>
      <c r="B37" s="2072"/>
      <c r="C37" s="2073"/>
      <c r="D37" s="2072"/>
      <c r="E37" s="2073"/>
      <c r="F37" s="2072"/>
      <c r="G37" s="2073"/>
      <c r="H37" s="2072"/>
      <c r="I37" s="2016"/>
      <c r="J37" s="2072"/>
      <c r="K37" s="2016"/>
      <c r="L37" s="2072"/>
      <c r="M37" s="2073"/>
      <c r="N37" s="2072"/>
      <c r="O37" s="2073"/>
      <c r="P37" s="2074"/>
      <c r="Q37" s="2073"/>
      <c r="R37" s="1564"/>
      <c r="S37" s="2076"/>
      <c r="T37" s="2077"/>
      <c r="U37" s="2076"/>
      <c r="V37" s="2077"/>
      <c r="W37" s="2076"/>
      <c r="X37" s="2077"/>
      <c r="Y37" s="2076"/>
      <c r="Z37" s="2077"/>
      <c r="AA37" s="2079"/>
      <c r="AB37" s="1564"/>
    </row>
    <row r="38" spans="1:35">
      <c r="S38" s="1564"/>
      <c r="T38" s="1564"/>
      <c r="U38" s="1564"/>
      <c r="V38" s="1564"/>
      <c r="W38" s="1564"/>
      <c r="X38" s="1564"/>
      <c r="Y38" s="1564"/>
      <c r="Z38" s="1564"/>
    </row>
  </sheetData>
  <phoneticPr fontId="2" type="noConversion"/>
  <printOptions horizontalCentered="1"/>
  <pageMargins left="0.94488188976377963" right="0.94488188976377963" top="1.1811023622047245" bottom="0.78740157480314965" header="0" footer="0"/>
  <pageSetup paperSize="9" scale="80" firstPageNumber="50" orientation="portrait" useFirstPageNumber="1" r:id="rId1"/>
  <headerFooter differentOddEven="1" scaleWithDoc="0" alignWithMargins="0"/>
  <colBreaks count="1" manualBreakCount="1">
    <brk id="9" max="35" man="1"/>
  </col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34"/>
  <sheetViews>
    <sheetView showGridLines="0" view="pageBreakPreview" zoomScaleNormal="100" zoomScaleSheetLayoutView="10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1" width="13.625" style="12" customWidth="1"/>
    <col min="2" max="2" width="13" style="12" customWidth="1"/>
    <col min="3" max="3" width="7" style="2080" customWidth="1"/>
    <col min="4" max="4" width="13" style="12" customWidth="1"/>
    <col min="5" max="5" width="7" style="2080" customWidth="1"/>
    <col min="6" max="6" width="13" style="12" customWidth="1"/>
    <col min="7" max="7" width="7" style="2080" customWidth="1"/>
    <col min="8" max="8" width="13" style="12" customWidth="1"/>
    <col min="9" max="9" width="7" style="2080" customWidth="1"/>
    <col min="10" max="10" width="15.5" style="12" customWidth="1"/>
    <col min="11" max="11" width="7.625" style="2080" customWidth="1"/>
    <col min="12" max="12" width="15.5" style="12" customWidth="1"/>
    <col min="13" max="13" width="7.625" style="2080" customWidth="1"/>
    <col min="14" max="14" width="15.5" style="12" customWidth="1"/>
    <col min="15" max="15" width="7.625" style="2080" customWidth="1"/>
    <col min="16" max="16" width="15.75" style="1679" customWidth="1"/>
    <col min="17" max="17" width="8.5" style="2081" customWidth="1"/>
    <col min="18" max="18" width="16" style="12" hidden="1" customWidth="1"/>
    <col min="19" max="19" width="14.125" style="12" hidden="1" customWidth="1"/>
    <col min="20" max="20" width="12.25" style="12" hidden="1" customWidth="1"/>
    <col min="21" max="21" width="8.75" style="12" customWidth="1"/>
    <col min="22" max="22" width="9.5" style="12" customWidth="1"/>
    <col min="23" max="23" width="7.625" style="12" customWidth="1"/>
    <col min="24" max="24" width="14.875" style="12" bestFit="1" customWidth="1"/>
    <col min="25" max="25" width="7.625" style="12" customWidth="1"/>
    <col min="26" max="26" width="6.625" style="12" customWidth="1"/>
    <col min="27" max="27" width="7.625" style="12" customWidth="1"/>
    <col min="28" max="28" width="5.875" style="12" customWidth="1"/>
    <col min="29" max="29" width="7.625" style="12" customWidth="1"/>
    <col min="30" max="30" width="5.875" style="12" customWidth="1"/>
    <col min="31" max="31" width="7" style="12" bestFit="1" customWidth="1"/>
    <col min="32" max="32" width="5.875" style="12" customWidth="1"/>
    <col min="33" max="33" width="9" style="12" bestFit="1" customWidth="1"/>
    <col min="34" max="34" width="11" style="12" customWidth="1"/>
    <col min="35" max="35" width="6" style="12" bestFit="1" customWidth="1"/>
    <col min="36" max="36" width="7" style="12" bestFit="1" customWidth="1"/>
    <col min="37" max="37" width="5.875" style="12" bestFit="1" customWidth="1"/>
    <col min="38" max="38" width="6.75" style="12" bestFit="1" customWidth="1"/>
    <col min="39" max="39" width="5.875" style="12" bestFit="1" customWidth="1"/>
    <col min="40" max="40" width="6.75" style="12" bestFit="1" customWidth="1"/>
    <col min="41" max="41" width="5.875" style="12" bestFit="1" customWidth="1"/>
    <col min="42" max="16384" width="10" style="12"/>
  </cols>
  <sheetData>
    <row r="1" spans="1:27" s="264" customFormat="1" ht="20.25">
      <c r="A1" s="2082" t="s">
        <v>1121</v>
      </c>
      <c r="C1" s="2012"/>
      <c r="E1" s="2012"/>
      <c r="G1" s="2012"/>
      <c r="I1" s="2012"/>
      <c r="K1" s="2012"/>
      <c r="M1" s="2012"/>
      <c r="O1" s="2012"/>
      <c r="P1" s="1283"/>
      <c r="Q1" s="2013"/>
    </row>
    <row r="2" spans="1:27" s="267" customFormat="1" ht="17.25">
      <c r="A2" s="267" t="s">
        <v>1122</v>
      </c>
      <c r="C2" s="2015"/>
      <c r="E2" s="2015"/>
      <c r="G2" s="2015"/>
      <c r="I2" s="2015"/>
      <c r="K2" s="2015"/>
      <c r="L2" s="1967"/>
      <c r="M2" s="2016"/>
      <c r="N2" s="1967"/>
      <c r="O2" s="2015"/>
      <c r="P2" s="1286"/>
      <c r="Q2" s="2017"/>
    </row>
    <row r="3" spans="1:27" s="1289" customFormat="1" ht="16.5" customHeight="1">
      <c r="A3" s="326"/>
      <c r="C3" s="2019"/>
      <c r="E3" s="2019"/>
      <c r="G3" s="2019"/>
      <c r="I3" s="2020"/>
      <c r="J3" s="2021"/>
      <c r="K3" s="2020"/>
      <c r="L3" s="2021"/>
      <c r="M3" s="2020"/>
      <c r="N3" s="2021"/>
      <c r="O3" s="2020"/>
      <c r="Q3" s="660" t="s">
        <v>1123</v>
      </c>
    </row>
    <row r="4" spans="1:27" s="326" customFormat="1" ht="35.1" customHeight="1">
      <c r="A4" s="2022" t="s">
        <v>999</v>
      </c>
      <c r="B4" s="2023" t="s">
        <v>1113</v>
      </c>
      <c r="C4" s="2024" t="s">
        <v>28</v>
      </c>
      <c r="D4" s="2025" t="s">
        <v>1114</v>
      </c>
      <c r="E4" s="2024" t="s">
        <v>28</v>
      </c>
      <c r="F4" s="2025" t="s">
        <v>1115</v>
      </c>
      <c r="G4" s="2024" t="s">
        <v>28</v>
      </c>
      <c r="H4" s="2025" t="s">
        <v>1116</v>
      </c>
      <c r="I4" s="2024" t="s">
        <v>28</v>
      </c>
      <c r="J4" s="2025" t="s">
        <v>1117</v>
      </c>
      <c r="K4" s="2024" t="s">
        <v>28</v>
      </c>
      <c r="L4" s="2025" t="s">
        <v>1118</v>
      </c>
      <c r="M4" s="2024" t="s">
        <v>28</v>
      </c>
      <c r="N4" s="2025" t="s">
        <v>1119</v>
      </c>
      <c r="O4" s="2024" t="s">
        <v>28</v>
      </c>
      <c r="P4" s="2023" t="s">
        <v>160</v>
      </c>
      <c r="Q4" s="2026" t="s">
        <v>28</v>
      </c>
    </row>
    <row r="5" spans="1:27" s="2030" customFormat="1" ht="27" customHeight="1">
      <c r="A5" s="1684">
        <v>2012</v>
      </c>
      <c r="B5" s="2027">
        <v>13514464</v>
      </c>
      <c r="C5" s="1975">
        <v>2.5270000000000001</v>
      </c>
      <c r="D5" s="1974">
        <v>2817597</v>
      </c>
      <c r="E5" s="1975">
        <v>3.9356</v>
      </c>
      <c r="F5" s="1974">
        <v>34788</v>
      </c>
      <c r="G5" s="1975">
        <v>0.4708</v>
      </c>
      <c r="H5" s="1974">
        <v>367888</v>
      </c>
      <c r="I5" s="1975">
        <v>2.6989000000000001</v>
      </c>
      <c r="J5" s="1974">
        <v>1432599</v>
      </c>
      <c r="K5" s="1975">
        <v>7.2507000000000001</v>
      </c>
      <c r="L5" s="1974">
        <v>1398414</v>
      </c>
      <c r="M5" s="1975">
        <v>9.9457000000000004</v>
      </c>
      <c r="N5" s="1974">
        <v>910149</v>
      </c>
      <c r="O5" s="1975">
        <v>-1.2941</v>
      </c>
      <c r="P5" s="2032">
        <v>20475899</v>
      </c>
      <c r="Q5" s="2029">
        <v>3.3359999999999999</v>
      </c>
      <c r="R5" s="2030" t="e">
        <f>#REF!</f>
        <v>#REF!</v>
      </c>
    </row>
    <row r="6" spans="1:27" s="2030" customFormat="1" ht="27" customHeight="1">
      <c r="A6" s="1684">
        <v>2013</v>
      </c>
      <c r="B6" s="2027">
        <v>13822791</v>
      </c>
      <c r="C6" s="1975">
        <v>2.2814999999999999</v>
      </c>
      <c r="D6" s="1974">
        <v>2893935</v>
      </c>
      <c r="E6" s="1975">
        <v>2.7092999999999998</v>
      </c>
      <c r="F6" s="1974">
        <v>19912</v>
      </c>
      <c r="G6" s="1975">
        <v>-42.761899999999997</v>
      </c>
      <c r="H6" s="1974">
        <v>377411</v>
      </c>
      <c r="I6" s="1975">
        <v>2.5886</v>
      </c>
      <c r="J6" s="1974">
        <v>1495113</v>
      </c>
      <c r="K6" s="1975">
        <v>4.3636999999999997</v>
      </c>
      <c r="L6" s="1974">
        <v>1511494</v>
      </c>
      <c r="M6" s="1975">
        <v>8.0862999999999996</v>
      </c>
      <c r="N6" s="1974">
        <v>897037</v>
      </c>
      <c r="O6" s="1975">
        <v>-1.4406000000000001</v>
      </c>
      <c r="P6" s="2032">
        <v>21017693</v>
      </c>
      <c r="Q6" s="2029">
        <v>2.6459999999999999</v>
      </c>
    </row>
    <row r="7" spans="1:27" s="2030" customFormat="1" ht="27" customHeight="1">
      <c r="A7" s="1684">
        <v>2014</v>
      </c>
      <c r="B7" s="2027">
        <v>14117408</v>
      </c>
      <c r="C7" s="1975">
        <v>2.1314000000000002</v>
      </c>
      <c r="D7" s="1974">
        <v>2954628</v>
      </c>
      <c r="E7" s="1975">
        <v>2.0972</v>
      </c>
      <c r="F7" s="1974">
        <v>20217</v>
      </c>
      <c r="G7" s="1975">
        <v>1.5317000000000001</v>
      </c>
      <c r="H7" s="1974">
        <v>387533</v>
      </c>
      <c r="I7" s="1975">
        <v>2.6819999999999999</v>
      </c>
      <c r="J7" s="1974">
        <v>1565503</v>
      </c>
      <c r="K7" s="1975">
        <v>4.7080000000000002</v>
      </c>
      <c r="L7" s="1974">
        <v>1604510</v>
      </c>
      <c r="M7" s="1975">
        <v>6.1539000000000001</v>
      </c>
      <c r="N7" s="1974">
        <v>882470</v>
      </c>
      <c r="O7" s="1975">
        <v>-1.6238999999999999</v>
      </c>
      <c r="P7" s="2032">
        <v>21532269</v>
      </c>
      <c r="Q7" s="2029">
        <v>2.4483000000000001</v>
      </c>
    </row>
    <row r="8" spans="1:27" s="2030" customFormat="1" ht="27" customHeight="1">
      <c r="A8" s="1684">
        <v>2015</v>
      </c>
      <c r="B8" s="2031">
        <v>14419050</v>
      </c>
      <c r="C8" s="1975">
        <v>2.1366999999999998</v>
      </c>
      <c r="D8" s="1974">
        <v>3016678</v>
      </c>
      <c r="E8" s="1975">
        <v>2.1000999999999999</v>
      </c>
      <c r="F8" s="1974">
        <v>20489</v>
      </c>
      <c r="G8" s="1975">
        <v>1.3453999999999999</v>
      </c>
      <c r="H8" s="1974">
        <v>396862</v>
      </c>
      <c r="I8" s="1975">
        <v>2.4073000000000002</v>
      </c>
      <c r="J8" s="1974">
        <v>1638132</v>
      </c>
      <c r="K8" s="1975">
        <v>4.6393000000000004</v>
      </c>
      <c r="L8" s="1974">
        <v>1672745</v>
      </c>
      <c r="M8" s="1975">
        <v>4.2526999999999999</v>
      </c>
      <c r="N8" s="1974">
        <v>866259</v>
      </c>
      <c r="O8" s="1975">
        <v>-1.837</v>
      </c>
      <c r="P8" s="2032">
        <v>22030215</v>
      </c>
      <c r="Q8" s="2029">
        <v>2.3126000000000002</v>
      </c>
    </row>
    <row r="9" spans="1:27" s="2030" customFormat="1" ht="27" customHeight="1">
      <c r="A9" s="1684">
        <v>2016</v>
      </c>
      <c r="B9" s="2031">
        <v>14728391</v>
      </c>
      <c r="C9" s="1975">
        <v>2.1454</v>
      </c>
      <c r="D9" s="1974">
        <v>3088632</v>
      </c>
      <c r="E9" s="1975">
        <v>2.3852000000000002</v>
      </c>
      <c r="F9" s="1974">
        <v>20663</v>
      </c>
      <c r="G9" s="1975">
        <v>0.84919999999999995</v>
      </c>
      <c r="H9" s="1974">
        <v>405771</v>
      </c>
      <c r="I9" s="1975">
        <v>2.2448999999999999</v>
      </c>
      <c r="J9" s="1974">
        <v>1710781</v>
      </c>
      <c r="K9" s="1975">
        <v>4.4348999999999998</v>
      </c>
      <c r="L9" s="1974">
        <v>1751669</v>
      </c>
      <c r="M9" s="1975">
        <v>4.7182000000000004</v>
      </c>
      <c r="N9" s="1974">
        <v>846812</v>
      </c>
      <c r="O9" s="1975">
        <v>-2.2448999999999999</v>
      </c>
      <c r="P9" s="2032">
        <v>22552719</v>
      </c>
      <c r="Q9" s="2029">
        <v>2.3717999999999999</v>
      </c>
    </row>
    <row r="10" spans="1:27" s="2030" customFormat="1" ht="27" customHeight="1">
      <c r="A10" s="1684">
        <v>2017</v>
      </c>
      <c r="B10" s="2032">
        <v>15085547</v>
      </c>
      <c r="C10" s="1975">
        <v>2.4249000000000001</v>
      </c>
      <c r="D10" s="1974">
        <v>3115221</v>
      </c>
      <c r="E10" s="1975">
        <v>0.8609</v>
      </c>
      <c r="F10" s="1974">
        <v>20972</v>
      </c>
      <c r="G10" s="1975">
        <v>1.4954000000000001</v>
      </c>
      <c r="H10" s="1974">
        <v>413877</v>
      </c>
      <c r="I10" s="1975">
        <v>1.9977</v>
      </c>
      <c r="J10" s="1974">
        <v>1784191</v>
      </c>
      <c r="K10" s="1975">
        <v>4.2910000000000004</v>
      </c>
      <c r="L10" s="1974">
        <v>1830973</v>
      </c>
      <c r="M10" s="1975">
        <v>4.5273000000000003</v>
      </c>
      <c r="N10" s="1974">
        <v>826242</v>
      </c>
      <c r="O10" s="1975">
        <v>-2.4291</v>
      </c>
      <c r="P10" s="2032">
        <v>23077023</v>
      </c>
      <c r="Q10" s="2029">
        <v>2.3248000000000002</v>
      </c>
    </row>
    <row r="11" spans="1:27" s="2030" customFormat="1" ht="27" customHeight="1">
      <c r="A11" s="1684">
        <v>2018</v>
      </c>
      <c r="B11" s="2027">
        <v>15317045</v>
      </c>
      <c r="C11" s="2083">
        <v>1.5346</v>
      </c>
      <c r="D11" s="2084">
        <v>3173093</v>
      </c>
      <c r="E11" s="1975">
        <v>1.8576999999999999</v>
      </c>
      <c r="F11" s="2031">
        <v>20992</v>
      </c>
      <c r="G11" s="1975">
        <v>9.5399999999999999E-2</v>
      </c>
      <c r="H11" s="2031">
        <v>420999</v>
      </c>
      <c r="I11" s="1975">
        <v>1.7208000000000001</v>
      </c>
      <c r="J11" s="2084">
        <v>1849453</v>
      </c>
      <c r="K11" s="2083">
        <v>3.6577999999999999</v>
      </c>
      <c r="L11" s="2084">
        <v>1918848</v>
      </c>
      <c r="M11" s="1975">
        <v>4.7994000000000003</v>
      </c>
      <c r="N11" s="2031">
        <v>801112</v>
      </c>
      <c r="O11" s="1975">
        <v>-3.0415000000000001</v>
      </c>
      <c r="P11" s="2027">
        <v>23501543</v>
      </c>
      <c r="Q11" s="2029">
        <v>1.8395999999999999</v>
      </c>
      <c r="R11" s="2085"/>
      <c r="S11" s="2085"/>
      <c r="T11" s="2085"/>
      <c r="V11" s="2038"/>
      <c r="W11" s="2038"/>
      <c r="X11" s="2038"/>
      <c r="Y11" s="2038"/>
      <c r="Z11" s="2038"/>
      <c r="AA11" s="2038"/>
    </row>
    <row r="12" spans="1:27" s="2030" customFormat="1" ht="27" customHeight="1">
      <c r="A12" s="1684">
        <v>2019</v>
      </c>
      <c r="B12" s="2027">
        <v>15487494</v>
      </c>
      <c r="C12" s="2083">
        <v>1.1128</v>
      </c>
      <c r="D12" s="2084">
        <v>3231261</v>
      </c>
      <c r="E12" s="1975">
        <v>1.8331999999999999</v>
      </c>
      <c r="F12" s="2031">
        <v>21057</v>
      </c>
      <c r="G12" s="1975">
        <v>0.30959999999999999</v>
      </c>
      <c r="H12" s="2031">
        <v>425249</v>
      </c>
      <c r="I12" s="1975">
        <v>1.0095000000000001</v>
      </c>
      <c r="J12" s="2084">
        <v>1907398</v>
      </c>
      <c r="K12" s="2083">
        <v>3.1331000000000002</v>
      </c>
      <c r="L12" s="2084">
        <v>2010103</v>
      </c>
      <c r="M12" s="1975">
        <v>4.7557</v>
      </c>
      <c r="N12" s="2031">
        <v>777470</v>
      </c>
      <c r="O12" s="1975">
        <v>-2.9510999999999998</v>
      </c>
      <c r="P12" s="2027">
        <v>23860032</v>
      </c>
      <c r="Q12" s="2029">
        <v>1.5254000000000001</v>
      </c>
      <c r="R12" s="2085"/>
      <c r="S12" s="2085"/>
      <c r="T12" s="2085"/>
      <c r="V12" s="2038"/>
      <c r="W12" s="2038"/>
      <c r="X12" s="2038"/>
      <c r="Y12" s="2038"/>
      <c r="Z12" s="2038"/>
      <c r="AA12" s="2038"/>
    </row>
    <row r="13" spans="1:27" s="2030" customFormat="1" ht="27" customHeight="1">
      <c r="A13" s="1684">
        <v>2020</v>
      </c>
      <c r="B13" s="2027">
        <v>15609631</v>
      </c>
      <c r="C13" s="2083">
        <v>0.78859999999999997</v>
      </c>
      <c r="D13" s="2084">
        <v>3278071</v>
      </c>
      <c r="E13" s="1975">
        <v>1.4487000000000001</v>
      </c>
      <c r="F13" s="2031">
        <v>20996</v>
      </c>
      <c r="G13" s="1975">
        <v>-0.28970000000000001</v>
      </c>
      <c r="H13" s="2031">
        <v>429973</v>
      </c>
      <c r="I13" s="1975">
        <v>1.1109</v>
      </c>
      <c r="J13" s="2084">
        <v>1977365</v>
      </c>
      <c r="K13" s="2083">
        <v>3.6682000000000001</v>
      </c>
      <c r="L13" s="2084">
        <v>2130215</v>
      </c>
      <c r="M13" s="1975">
        <v>5.9753999999999996</v>
      </c>
      <c r="N13" s="2031">
        <v>752053</v>
      </c>
      <c r="O13" s="1975">
        <v>-3.2692000000000001</v>
      </c>
      <c r="P13" s="2027">
        <v>24198304</v>
      </c>
      <c r="Q13" s="2029">
        <v>1.4177</v>
      </c>
      <c r="R13" s="2085"/>
      <c r="S13" s="2085"/>
      <c r="T13" s="2085"/>
      <c r="V13" s="2038"/>
      <c r="W13" s="2038"/>
      <c r="X13" s="2038"/>
      <c r="Y13" s="2038"/>
      <c r="Z13" s="2038"/>
      <c r="AA13" s="2038"/>
    </row>
    <row r="14" spans="1:27" s="2038" customFormat="1" ht="27" customHeight="1">
      <c r="A14" s="1684">
        <v>2021</v>
      </c>
      <c r="B14" s="2027">
        <v>15728358</v>
      </c>
      <c r="C14" s="2083">
        <v>0.76060000000000005</v>
      </c>
      <c r="D14" s="2084">
        <v>3358143</v>
      </c>
      <c r="E14" s="1975">
        <v>2.4426999999999999</v>
      </c>
      <c r="F14" s="2031">
        <v>20971</v>
      </c>
      <c r="G14" s="1975">
        <v>-0.1191</v>
      </c>
      <c r="H14" s="2031">
        <v>434174</v>
      </c>
      <c r="I14" s="1975">
        <v>0.97699999999999998</v>
      </c>
      <c r="J14" s="2084">
        <v>2051417</v>
      </c>
      <c r="K14" s="2083">
        <v>3.7450000000000001</v>
      </c>
      <c r="L14" s="2084">
        <v>2206425</v>
      </c>
      <c r="M14" s="1975">
        <v>3.5775999999999999</v>
      </c>
      <c r="N14" s="2031">
        <v>723816</v>
      </c>
      <c r="O14" s="1975">
        <v>-3.7547000000000001</v>
      </c>
      <c r="P14" s="2027">
        <v>24523304</v>
      </c>
      <c r="Q14" s="2029">
        <v>1.3431</v>
      </c>
      <c r="R14" s="2086"/>
      <c r="S14" s="2086"/>
      <c r="T14" s="2086"/>
      <c r="V14" s="1564"/>
      <c r="W14" s="1564"/>
      <c r="X14" s="1564"/>
      <c r="Y14" s="1564"/>
      <c r="Z14" s="1564"/>
      <c r="AA14" s="1564"/>
    </row>
    <row r="15" spans="1:27" s="2038" customFormat="1" ht="27" customHeight="1">
      <c r="A15" s="2087">
        <v>2022</v>
      </c>
      <c r="B15" s="2088">
        <v>15811248</v>
      </c>
      <c r="C15" s="2089">
        <v>0.52700000000000002</v>
      </c>
      <c r="D15" s="2090">
        <v>3478752</v>
      </c>
      <c r="E15" s="2091">
        <v>3.5914999999999999</v>
      </c>
      <c r="F15" s="2092">
        <v>20833</v>
      </c>
      <c r="G15" s="2091">
        <v>-0.65810000000000002</v>
      </c>
      <c r="H15" s="2092">
        <v>437670</v>
      </c>
      <c r="I15" s="2091">
        <v>0.80520000000000003</v>
      </c>
      <c r="J15" s="2090">
        <v>2122727</v>
      </c>
      <c r="K15" s="2089">
        <v>3.4761000000000002</v>
      </c>
      <c r="L15" s="2090">
        <v>2293016</v>
      </c>
      <c r="M15" s="2091">
        <v>3.9245000000000001</v>
      </c>
      <c r="N15" s="2092">
        <v>702128</v>
      </c>
      <c r="O15" s="2091">
        <v>-2.9963000000000002</v>
      </c>
      <c r="P15" s="2088">
        <v>24866375</v>
      </c>
      <c r="Q15" s="2093">
        <v>1.399</v>
      </c>
      <c r="R15" s="2086"/>
      <c r="S15" s="2086"/>
      <c r="T15" s="2086"/>
      <c r="V15" s="1564"/>
      <c r="W15" s="1564"/>
      <c r="X15" s="1564"/>
      <c r="Y15" s="1564"/>
      <c r="Z15" s="1564"/>
      <c r="AA15" s="1564"/>
    </row>
    <row r="16" spans="1:27" s="2038" customFormat="1" ht="27" customHeight="1">
      <c r="A16" s="1705">
        <v>2022.03</v>
      </c>
      <c r="B16" s="2094">
        <v>15747870</v>
      </c>
      <c r="C16" s="2095">
        <v>0.70689999999999997</v>
      </c>
      <c r="D16" s="2096">
        <v>3385729</v>
      </c>
      <c r="E16" s="1991">
        <v>2.9396</v>
      </c>
      <c r="F16" s="2097">
        <v>21007</v>
      </c>
      <c r="G16" s="1991">
        <v>-0.19950000000000001</v>
      </c>
      <c r="H16" s="2097">
        <v>434864</v>
      </c>
      <c r="I16" s="1991">
        <v>1.0034000000000001</v>
      </c>
      <c r="J16" s="2096">
        <v>2528524</v>
      </c>
      <c r="K16" s="2095">
        <v>2.8250999999999999</v>
      </c>
      <c r="L16" s="2096">
        <v>2221968</v>
      </c>
      <c r="M16" s="1991">
        <v>3.2810999999999999</v>
      </c>
      <c r="N16" s="2097">
        <v>717845</v>
      </c>
      <c r="O16" s="1991">
        <v>-3.6324999999999998</v>
      </c>
      <c r="P16" s="2094">
        <v>25057808</v>
      </c>
      <c r="Q16" s="2098">
        <v>1.3120000000000001</v>
      </c>
      <c r="R16" s="2086"/>
      <c r="S16" s="2086"/>
      <c r="T16" s="2086"/>
      <c r="V16" s="1564"/>
      <c r="W16" s="1564"/>
      <c r="X16" s="1564"/>
      <c r="Y16" s="1564"/>
      <c r="Z16" s="1564"/>
      <c r="AA16" s="1564"/>
    </row>
    <row r="17" spans="1:41" s="2038" customFormat="1" ht="27" customHeight="1">
      <c r="A17" s="1502">
        <v>2022.04</v>
      </c>
      <c r="B17" s="2027">
        <v>15757790</v>
      </c>
      <c r="C17" s="2083">
        <v>0.64510000000000001</v>
      </c>
      <c r="D17" s="2084">
        <v>3395531</v>
      </c>
      <c r="E17" s="1975">
        <v>3.0682</v>
      </c>
      <c r="F17" s="2031">
        <v>20981</v>
      </c>
      <c r="G17" s="1975">
        <v>-0.21879999999999999</v>
      </c>
      <c r="H17" s="2031">
        <v>435332</v>
      </c>
      <c r="I17" s="1975">
        <v>0.99780000000000002</v>
      </c>
      <c r="J17" s="2084">
        <v>2076246</v>
      </c>
      <c r="K17" s="2083">
        <v>3.9519000000000002</v>
      </c>
      <c r="L17" s="2084">
        <v>2241266</v>
      </c>
      <c r="M17" s="1975">
        <v>3.9573999999999998</v>
      </c>
      <c r="N17" s="2031">
        <v>716163</v>
      </c>
      <c r="O17" s="1975">
        <v>-3.5623999999999998</v>
      </c>
      <c r="P17" s="2027">
        <v>24643310</v>
      </c>
      <c r="Q17" s="2029">
        <v>1.4161999999999999</v>
      </c>
      <c r="R17" s="2086"/>
      <c r="S17" s="2086"/>
      <c r="T17" s="2086"/>
      <c r="V17" s="1564"/>
      <c r="W17" s="1564"/>
      <c r="X17" s="1564"/>
      <c r="Y17" s="1564"/>
      <c r="Z17" s="1564"/>
      <c r="AA17" s="1564"/>
    </row>
    <row r="18" spans="1:41" s="2038" customFormat="1" ht="27" customHeight="1">
      <c r="A18" s="1502">
        <v>2022.05</v>
      </c>
      <c r="B18" s="2032">
        <v>15761570</v>
      </c>
      <c r="C18" s="1975">
        <v>0.61</v>
      </c>
      <c r="D18" s="1974">
        <v>3403432</v>
      </c>
      <c r="E18" s="1975">
        <v>3.1758000000000002</v>
      </c>
      <c r="F18" s="1974">
        <v>20964</v>
      </c>
      <c r="G18" s="1975">
        <v>-0.1762</v>
      </c>
      <c r="H18" s="1974">
        <v>435785</v>
      </c>
      <c r="I18" s="1975">
        <v>1.0043</v>
      </c>
      <c r="J18" s="1974">
        <v>2004355</v>
      </c>
      <c r="K18" s="1975">
        <v>3.6575000000000002</v>
      </c>
      <c r="L18" s="1974">
        <v>2251185</v>
      </c>
      <c r="M18" s="1975">
        <v>4.0974000000000004</v>
      </c>
      <c r="N18" s="1974">
        <v>714168</v>
      </c>
      <c r="O18" s="2029">
        <v>-3.4390000000000001</v>
      </c>
      <c r="P18" s="2032">
        <v>24591460</v>
      </c>
      <c r="Q18" s="2029">
        <v>1.3957999999999999</v>
      </c>
      <c r="R18" s="2086"/>
      <c r="S18" s="2086"/>
      <c r="T18" s="2086"/>
      <c r="V18" s="1564"/>
      <c r="W18" s="1564"/>
      <c r="X18" s="1564"/>
      <c r="Y18" s="1564"/>
      <c r="Z18" s="1564"/>
      <c r="AA18" s="1564"/>
    </row>
    <row r="19" spans="1:41" s="2038" customFormat="1" ht="27" customHeight="1">
      <c r="A19" s="1502">
        <v>2022.06</v>
      </c>
      <c r="B19" s="2027">
        <v>15767787</v>
      </c>
      <c r="C19" s="2083">
        <v>0.58579999999999999</v>
      </c>
      <c r="D19" s="2084">
        <v>3414083</v>
      </c>
      <c r="E19" s="1975">
        <v>3.2663000000000002</v>
      </c>
      <c r="F19" s="2031">
        <v>20939</v>
      </c>
      <c r="G19" s="1975">
        <v>-0.19070000000000001</v>
      </c>
      <c r="H19" s="2031">
        <v>436158</v>
      </c>
      <c r="I19" s="1975">
        <v>0.99219999999999997</v>
      </c>
      <c r="J19" s="2084">
        <v>2013678</v>
      </c>
      <c r="K19" s="2083">
        <v>3.6530999999999998</v>
      </c>
      <c r="L19" s="2084">
        <v>2267516</v>
      </c>
      <c r="M19" s="1975">
        <v>4.2065999999999999</v>
      </c>
      <c r="N19" s="2031">
        <v>712095</v>
      </c>
      <c r="O19" s="1975">
        <v>-3.3725999999999998</v>
      </c>
      <c r="P19" s="2027">
        <v>24632257</v>
      </c>
      <c r="Q19" s="2029">
        <v>1.4068000000000001</v>
      </c>
      <c r="R19" s="2086"/>
      <c r="S19" s="2086"/>
      <c r="T19" s="2086"/>
      <c r="V19" s="1564"/>
      <c r="W19" s="1564"/>
      <c r="X19" s="1564"/>
      <c r="Y19" s="1564"/>
      <c r="Z19" s="1564"/>
      <c r="AA19" s="1564"/>
    </row>
    <row r="20" spans="1:41" s="2038" customFormat="1" ht="27" customHeight="1">
      <c r="A20" s="1502">
        <v>2022.07</v>
      </c>
      <c r="B20" s="2027">
        <v>15775115</v>
      </c>
      <c r="C20" s="2083">
        <v>0.5575</v>
      </c>
      <c r="D20" s="2084">
        <v>3424938</v>
      </c>
      <c r="E20" s="1975">
        <v>3.3336000000000001</v>
      </c>
      <c r="F20" s="2031">
        <v>20927</v>
      </c>
      <c r="G20" s="1975">
        <v>-0.16700000000000001</v>
      </c>
      <c r="H20" s="2031">
        <v>436650</v>
      </c>
      <c r="I20" s="1975">
        <v>0.9859</v>
      </c>
      <c r="J20" s="2084">
        <v>2022293</v>
      </c>
      <c r="K20" s="2083">
        <v>3.6840999999999999</v>
      </c>
      <c r="L20" s="2084">
        <v>2258604</v>
      </c>
      <c r="M20" s="1975">
        <v>3.2031000000000001</v>
      </c>
      <c r="N20" s="2031">
        <v>710071</v>
      </c>
      <c r="O20" s="1975">
        <v>-3.3130000000000002</v>
      </c>
      <c r="P20" s="2027">
        <v>24648599</v>
      </c>
      <c r="Q20" s="2029">
        <v>1.3145</v>
      </c>
      <c r="R20" s="2086"/>
      <c r="S20" s="2086"/>
      <c r="T20" s="2086"/>
      <c r="V20" s="1564"/>
      <c r="W20" s="1564"/>
      <c r="X20" s="1564"/>
      <c r="Y20" s="1564"/>
      <c r="Z20" s="1564"/>
      <c r="AA20" s="1564"/>
    </row>
    <row r="21" spans="1:41" s="2038" customFormat="1" ht="27" customHeight="1">
      <c r="A21" s="1502">
        <v>2022.08</v>
      </c>
      <c r="B21" s="2027">
        <v>15781138</v>
      </c>
      <c r="C21" s="2083">
        <v>0.57769999999999999</v>
      </c>
      <c r="D21" s="2084">
        <v>3435198</v>
      </c>
      <c r="E21" s="1975">
        <v>3.3628999999999998</v>
      </c>
      <c r="F21" s="2031">
        <v>20905</v>
      </c>
      <c r="G21" s="1975">
        <v>-0.28139999999999998</v>
      </c>
      <c r="H21" s="2031">
        <v>436995</v>
      </c>
      <c r="I21" s="1975">
        <v>0.96899999999999997</v>
      </c>
      <c r="J21" s="2084">
        <v>2030162</v>
      </c>
      <c r="K21" s="2083">
        <v>3.5882999999999998</v>
      </c>
      <c r="L21" s="2084">
        <v>2264610</v>
      </c>
      <c r="M21" s="1975">
        <v>3.6211000000000002</v>
      </c>
      <c r="N21" s="2031">
        <v>708081</v>
      </c>
      <c r="O21" s="1975">
        <v>-3.2705000000000002</v>
      </c>
      <c r="P21" s="2027">
        <v>24677090</v>
      </c>
      <c r="Q21" s="2029">
        <v>1.3640000000000001</v>
      </c>
      <c r="R21" s="2086"/>
      <c r="S21" s="2086"/>
      <c r="T21" s="2086"/>
      <c r="V21" s="1564"/>
      <c r="W21" s="1564"/>
      <c r="X21" s="1564"/>
      <c r="Y21" s="1564"/>
      <c r="Z21" s="1564"/>
      <c r="AA21" s="1564"/>
    </row>
    <row r="22" spans="1:41" s="2038" customFormat="1" ht="27" customHeight="1">
      <c r="A22" s="1502">
        <v>2022.09</v>
      </c>
      <c r="B22" s="2027">
        <v>15789088</v>
      </c>
      <c r="C22" s="2083">
        <v>0.5635</v>
      </c>
      <c r="D22" s="2084">
        <v>3444232</v>
      </c>
      <c r="E22" s="1975">
        <v>3.4319000000000002</v>
      </c>
      <c r="F22" s="2031">
        <v>20896</v>
      </c>
      <c r="G22" s="1975">
        <v>-0.3861</v>
      </c>
      <c r="H22" s="2031">
        <v>437312</v>
      </c>
      <c r="I22" s="1975">
        <v>0.95109999999999995</v>
      </c>
      <c r="J22" s="2084">
        <v>2036049</v>
      </c>
      <c r="K22" s="2083">
        <v>3.3668</v>
      </c>
      <c r="L22" s="2084">
        <v>2277576</v>
      </c>
      <c r="M22" s="1975">
        <v>3.9864000000000002</v>
      </c>
      <c r="N22" s="2031">
        <v>706561</v>
      </c>
      <c r="O22" s="1975">
        <v>-3.1894999999999998</v>
      </c>
      <c r="P22" s="2027">
        <v>24711715</v>
      </c>
      <c r="Q22" s="2029">
        <v>1.3832</v>
      </c>
      <c r="R22" s="2086"/>
      <c r="S22" s="2086"/>
      <c r="T22" s="2086"/>
      <c r="V22" s="1564"/>
      <c r="W22" s="1564"/>
      <c r="X22" s="1564"/>
      <c r="Y22" s="1564"/>
      <c r="Z22" s="1564"/>
      <c r="AA22" s="1564"/>
    </row>
    <row r="23" spans="1:41" s="2038" customFormat="1" ht="27" customHeight="1">
      <c r="A23" s="1502">
        <v>2022.1</v>
      </c>
      <c r="B23" s="2027">
        <v>15796930</v>
      </c>
      <c r="C23" s="2083">
        <v>0.56889999999999996</v>
      </c>
      <c r="D23" s="2084">
        <v>3453257</v>
      </c>
      <c r="E23" s="1975">
        <v>3.5937000000000001</v>
      </c>
      <c r="F23" s="2031">
        <v>20892</v>
      </c>
      <c r="G23" s="1975">
        <v>-0.36720000000000003</v>
      </c>
      <c r="H23" s="2031">
        <v>437498</v>
      </c>
      <c r="I23" s="1975">
        <v>0.92900000000000005</v>
      </c>
      <c r="J23" s="2084">
        <v>2040262</v>
      </c>
      <c r="K23" s="2083">
        <v>3.286</v>
      </c>
      <c r="L23" s="2084">
        <v>2274775</v>
      </c>
      <c r="M23" s="1975">
        <v>3.5594999999999999</v>
      </c>
      <c r="N23" s="2031">
        <v>705264</v>
      </c>
      <c r="O23" s="1975">
        <v>-3.1006</v>
      </c>
      <c r="P23" s="2027">
        <v>24728879</v>
      </c>
      <c r="Q23" s="2029">
        <v>1.3675999999999999</v>
      </c>
      <c r="R23" s="2086"/>
      <c r="S23" s="2086"/>
      <c r="T23" s="2086"/>
      <c r="V23" s="1564"/>
      <c r="W23" s="1564"/>
      <c r="X23" s="1564"/>
      <c r="Y23" s="1564"/>
      <c r="Z23" s="1564"/>
      <c r="AA23" s="1564"/>
    </row>
    <row r="24" spans="1:41" s="2038" customFormat="1" ht="27" customHeight="1">
      <c r="A24" s="1502">
        <v>2022.11</v>
      </c>
      <c r="B24" s="2027">
        <v>15807311</v>
      </c>
      <c r="C24" s="2083">
        <v>0.54700000000000004</v>
      </c>
      <c r="D24" s="2084">
        <v>3465358</v>
      </c>
      <c r="E24" s="1975">
        <v>3.6097999999999999</v>
      </c>
      <c r="F24" s="2031">
        <v>20863</v>
      </c>
      <c r="G24" s="1975">
        <v>-0.50080000000000002</v>
      </c>
      <c r="H24" s="2031">
        <v>437574</v>
      </c>
      <c r="I24" s="1975">
        <v>0.8579</v>
      </c>
      <c r="J24" s="2084">
        <v>2593647</v>
      </c>
      <c r="K24" s="2083">
        <v>2.3784999999999998</v>
      </c>
      <c r="L24" s="2084">
        <v>2287338</v>
      </c>
      <c r="M24" s="1975">
        <v>3.9171</v>
      </c>
      <c r="N24" s="2031">
        <v>703806</v>
      </c>
      <c r="O24" s="1975">
        <v>-3.0779999999999998</v>
      </c>
      <c r="P24" s="2027">
        <v>25315898</v>
      </c>
      <c r="Q24" s="2029">
        <v>1.3389</v>
      </c>
      <c r="R24" s="2086"/>
      <c r="S24" s="2086"/>
      <c r="T24" s="2086"/>
      <c r="V24" s="1564"/>
      <c r="W24" s="1564"/>
      <c r="X24" s="1564"/>
      <c r="Y24" s="1564"/>
      <c r="Z24" s="1564"/>
      <c r="AA24" s="1564"/>
    </row>
    <row r="25" spans="1:41" s="2038" customFormat="1" ht="27" customHeight="1">
      <c r="A25" s="1502">
        <v>2022.12</v>
      </c>
      <c r="B25" s="2027">
        <v>15811248</v>
      </c>
      <c r="C25" s="2083">
        <v>0.52700000000000002</v>
      </c>
      <c r="D25" s="2084">
        <v>3478752</v>
      </c>
      <c r="E25" s="1975">
        <v>3.5914999999999999</v>
      </c>
      <c r="F25" s="2031">
        <v>20833</v>
      </c>
      <c r="G25" s="1975">
        <v>-0.65810000000000002</v>
      </c>
      <c r="H25" s="2031">
        <v>437670</v>
      </c>
      <c r="I25" s="1975">
        <v>0.80520000000000003</v>
      </c>
      <c r="J25" s="2084">
        <v>2122727</v>
      </c>
      <c r="K25" s="2083">
        <v>3.4761000000000002</v>
      </c>
      <c r="L25" s="2084">
        <v>2293016</v>
      </c>
      <c r="M25" s="1975">
        <v>3.9245000000000001</v>
      </c>
      <c r="N25" s="2031">
        <v>702128</v>
      </c>
      <c r="O25" s="1975">
        <v>-2.9963000000000002</v>
      </c>
      <c r="P25" s="2027">
        <v>24866375</v>
      </c>
      <c r="Q25" s="2029">
        <v>1.399</v>
      </c>
      <c r="R25" s="2086"/>
      <c r="S25" s="2086"/>
      <c r="T25" s="2086"/>
      <c r="V25" s="1564"/>
      <c r="W25" s="1564"/>
      <c r="X25" s="1564"/>
      <c r="Y25" s="1564"/>
      <c r="Z25" s="1564"/>
      <c r="AA25" s="1564"/>
    </row>
    <row r="26" spans="1:41" s="2038" customFormat="1" ht="27" customHeight="1">
      <c r="A26" s="1705">
        <v>2023.01</v>
      </c>
      <c r="B26" s="2094">
        <v>15814695</v>
      </c>
      <c r="C26" s="2095">
        <v>0.48870000000000002</v>
      </c>
      <c r="D26" s="2096">
        <v>3491568</v>
      </c>
      <c r="E26" s="1991">
        <v>3.4861</v>
      </c>
      <c r="F26" s="2097">
        <v>20830</v>
      </c>
      <c r="G26" s="1991">
        <v>-0.79059999999999997</v>
      </c>
      <c r="H26" s="2097">
        <v>438010</v>
      </c>
      <c r="I26" s="1991">
        <v>0.80430000000000001</v>
      </c>
      <c r="J26" s="2096">
        <v>2038736</v>
      </c>
      <c r="K26" s="2095">
        <v>3.1402000000000001</v>
      </c>
      <c r="L26" s="2096">
        <v>2301227</v>
      </c>
      <c r="M26" s="1991">
        <v>3.9079000000000002</v>
      </c>
      <c r="N26" s="2097">
        <v>700848</v>
      </c>
      <c r="O26" s="1991">
        <v>-2.9100999999999999</v>
      </c>
      <c r="P26" s="2094">
        <v>24805915</v>
      </c>
      <c r="Q26" s="2098">
        <v>1.3294999999999999</v>
      </c>
      <c r="R26" s="2086"/>
      <c r="S26" s="2086"/>
      <c r="T26" s="2086"/>
      <c r="V26" s="1564"/>
      <c r="W26" s="1564"/>
      <c r="X26" s="1564"/>
      <c r="Y26" s="1564"/>
      <c r="Z26" s="1564"/>
      <c r="AA26" s="1564"/>
    </row>
    <row r="27" spans="1:41" s="2038" customFormat="1" ht="27" customHeight="1">
      <c r="A27" s="1502">
        <v>2023.02</v>
      </c>
      <c r="B27" s="2027">
        <v>15817363</v>
      </c>
      <c r="C27" s="2083">
        <v>0.48459999999999998</v>
      </c>
      <c r="D27" s="2084">
        <v>3497698</v>
      </c>
      <c r="E27" s="1975">
        <v>3.4792999999999998</v>
      </c>
      <c r="F27" s="2031">
        <v>20849</v>
      </c>
      <c r="G27" s="1975">
        <v>-0.77100000000000002</v>
      </c>
      <c r="H27" s="2031">
        <v>438276</v>
      </c>
      <c r="I27" s="1975">
        <v>0.80710000000000004</v>
      </c>
      <c r="J27" s="2084">
        <v>2038246</v>
      </c>
      <c r="K27" s="2083">
        <v>3.0916999999999999</v>
      </c>
      <c r="L27" s="2084">
        <v>2314106</v>
      </c>
      <c r="M27" s="1975">
        <v>4.3071000000000002</v>
      </c>
      <c r="N27" s="2031">
        <v>699045</v>
      </c>
      <c r="O27" s="1975">
        <v>-2.8605999999999998</v>
      </c>
      <c r="P27" s="2027">
        <v>24825584</v>
      </c>
      <c r="Q27" s="2029">
        <v>1.361</v>
      </c>
      <c r="R27" s="2086"/>
      <c r="S27" s="2086"/>
      <c r="T27" s="2086"/>
      <c r="V27" s="1564"/>
      <c r="W27" s="1564"/>
      <c r="X27" s="1564"/>
      <c r="Y27" s="1564"/>
      <c r="Z27" s="1564"/>
      <c r="AA27" s="1564"/>
    </row>
    <row r="28" spans="1:41" s="2038" customFormat="1" ht="27" customHeight="1">
      <c r="A28" s="1733">
        <v>2023.03</v>
      </c>
      <c r="B28" s="2099">
        <v>15825769</v>
      </c>
      <c r="C28" s="2100">
        <v>0.49469999999999997</v>
      </c>
      <c r="D28" s="2101">
        <v>3501858</v>
      </c>
      <c r="E28" s="1997">
        <v>3.43</v>
      </c>
      <c r="F28" s="2102">
        <v>20855</v>
      </c>
      <c r="G28" s="1997">
        <v>-0.72360000000000002</v>
      </c>
      <c r="H28" s="2102">
        <v>438433</v>
      </c>
      <c r="I28" s="1997">
        <v>0.82069999999999999</v>
      </c>
      <c r="J28" s="2101">
        <v>2590489</v>
      </c>
      <c r="K28" s="2100">
        <v>2.4506000000000001</v>
      </c>
      <c r="L28" s="2101">
        <v>2313558</v>
      </c>
      <c r="M28" s="1997">
        <v>4.1219999999999999</v>
      </c>
      <c r="N28" s="2102">
        <v>697023</v>
      </c>
      <c r="O28" s="1997">
        <v>-2.9005999999999998</v>
      </c>
      <c r="P28" s="2099">
        <v>25387986</v>
      </c>
      <c r="Q28" s="2103">
        <v>1.3177000000000001</v>
      </c>
      <c r="R28" s="2086"/>
      <c r="S28" s="2086"/>
      <c r="T28" s="2086"/>
      <c r="V28" s="1564"/>
      <c r="W28" s="1564"/>
      <c r="X28" s="1564"/>
      <c r="Y28" s="1564"/>
      <c r="Z28" s="1564"/>
      <c r="AA28" s="1564"/>
    </row>
    <row r="29" spans="1:41" s="2038" customFormat="1" ht="3" customHeight="1">
      <c r="A29" s="2104"/>
      <c r="B29" s="2031"/>
      <c r="C29" s="2105"/>
      <c r="D29" s="2031"/>
      <c r="E29" s="2105"/>
      <c r="F29" s="2031"/>
      <c r="G29" s="2105"/>
      <c r="H29" s="2031"/>
      <c r="I29" s="2105"/>
      <c r="J29" s="2031"/>
      <c r="K29" s="2105"/>
      <c r="L29" s="2031"/>
      <c r="M29" s="2105"/>
      <c r="N29" s="2031"/>
      <c r="O29" s="2105"/>
      <c r="P29" s="2031"/>
      <c r="Q29" s="2105"/>
      <c r="R29" s="2086"/>
      <c r="S29" s="2086"/>
      <c r="T29" s="2086"/>
      <c r="V29" s="1564"/>
      <c r="W29" s="1564"/>
      <c r="X29" s="1564"/>
      <c r="Y29" s="1564"/>
      <c r="Z29" s="1564"/>
      <c r="AA29" s="1564"/>
    </row>
    <row r="30" spans="1:41" s="1564" customFormat="1" ht="13.5" customHeight="1">
      <c r="A30" s="1396" t="s">
        <v>1120</v>
      </c>
      <c r="B30" s="2060"/>
      <c r="C30" s="2061"/>
      <c r="D30" s="2062"/>
      <c r="E30" s="2061"/>
      <c r="F30" s="2060"/>
      <c r="G30" s="2061"/>
      <c r="H30" s="2060"/>
      <c r="I30" s="2063"/>
      <c r="J30" s="2063"/>
      <c r="K30" s="2061"/>
      <c r="L30" s="2060"/>
      <c r="M30" s="2063"/>
      <c r="O30" s="2063"/>
      <c r="P30" s="2064"/>
      <c r="Q30" s="2065"/>
    </row>
    <row r="31" spans="1:41" s="1564" customFormat="1" ht="7.5" hidden="1" customHeight="1">
      <c r="A31" s="1396"/>
      <c r="B31" s="2060"/>
      <c r="C31" s="2061"/>
      <c r="D31" s="2062"/>
      <c r="E31" s="2061"/>
      <c r="F31" s="2060"/>
      <c r="G31" s="2061"/>
      <c r="H31" s="2060"/>
      <c r="I31" s="2063"/>
      <c r="J31" s="2063"/>
      <c r="K31" s="2061"/>
      <c r="L31" s="2060"/>
      <c r="M31" s="2063"/>
      <c r="O31" s="2063"/>
      <c r="P31" s="2064"/>
      <c r="Q31" s="2065"/>
    </row>
    <row r="32" spans="1:41" ht="12" customHeight="1">
      <c r="A32" s="658"/>
      <c r="B32" s="324"/>
      <c r="C32" s="2106"/>
      <c r="D32" s="2107"/>
      <c r="E32" s="2106"/>
      <c r="F32" s="324"/>
      <c r="G32" s="2106"/>
      <c r="H32" s="324"/>
      <c r="I32" s="2106"/>
      <c r="J32" s="653"/>
      <c r="K32" s="2106"/>
      <c r="L32" s="655"/>
      <c r="M32" s="2108"/>
      <c r="N32" s="655"/>
      <c r="O32" s="655"/>
      <c r="P32" s="2109"/>
      <c r="Q32" s="660"/>
      <c r="U32" s="1564"/>
      <c r="V32" s="1564"/>
      <c r="W32" s="1564"/>
      <c r="X32" s="1564"/>
      <c r="Y32" s="1564"/>
      <c r="Z32" s="1564"/>
      <c r="AA32" s="1564"/>
      <c r="AB32" s="1564"/>
      <c r="AC32" s="1564"/>
      <c r="AD32" s="1564"/>
      <c r="AE32" s="1564"/>
      <c r="AF32" s="1564"/>
      <c r="AG32" s="1564"/>
      <c r="AH32" s="1564"/>
      <c r="AI32" s="1564"/>
      <c r="AJ32" s="1564"/>
      <c r="AK32" s="1564"/>
      <c r="AL32" s="1564"/>
      <c r="AM32" s="1564"/>
      <c r="AN32" s="1564"/>
      <c r="AO32" s="1564"/>
    </row>
    <row r="33" spans="1:41" ht="12" customHeight="1">
      <c r="A33" s="328"/>
      <c r="B33" s="265"/>
      <c r="C33" s="2068"/>
      <c r="D33" s="2069"/>
      <c r="E33" s="2068"/>
      <c r="F33" s="265"/>
      <c r="G33" s="2068"/>
      <c r="H33" s="265"/>
      <c r="I33" s="2068"/>
      <c r="J33" s="272"/>
      <c r="K33" s="2068"/>
      <c r="L33" s="328"/>
      <c r="M33" s="328"/>
      <c r="N33" s="328"/>
      <c r="O33" s="328"/>
      <c r="P33" s="578"/>
      <c r="Q33" s="2070"/>
      <c r="U33" s="1564"/>
      <c r="V33" s="1564"/>
      <c r="W33" s="1564"/>
      <c r="X33" s="1564"/>
      <c r="Y33" s="1564"/>
      <c r="Z33" s="1564"/>
      <c r="AA33" s="1564"/>
      <c r="AB33" s="1564"/>
      <c r="AC33" s="1564"/>
      <c r="AD33" s="1564"/>
      <c r="AE33" s="1564"/>
      <c r="AF33" s="1564"/>
      <c r="AG33" s="1564"/>
      <c r="AH33" s="1564"/>
      <c r="AI33" s="1564"/>
      <c r="AJ33" s="1564"/>
      <c r="AK33" s="1564"/>
      <c r="AL33" s="1564"/>
      <c r="AM33" s="1564"/>
      <c r="AN33" s="1564"/>
      <c r="AO33" s="1564"/>
    </row>
    <row r="34" spans="1:41" ht="12" customHeight="1">
      <c r="A34" s="328"/>
      <c r="B34" s="265"/>
      <c r="C34" s="2068"/>
      <c r="D34" s="2069"/>
      <c r="E34" s="2068"/>
      <c r="F34" s="265"/>
      <c r="G34" s="2068"/>
      <c r="H34" s="265"/>
      <c r="I34" s="2068"/>
      <c r="J34" s="265"/>
      <c r="K34" s="2068"/>
      <c r="L34" s="328"/>
      <c r="M34" s="328"/>
      <c r="N34" s="328"/>
      <c r="O34" s="328"/>
      <c r="P34" s="578"/>
      <c r="Q34" s="2070"/>
      <c r="U34" s="1564"/>
      <c r="V34" s="1564"/>
      <c r="W34" s="1564"/>
      <c r="X34" s="1564"/>
      <c r="Y34" s="1564"/>
      <c r="Z34" s="1564"/>
      <c r="AA34" s="1564"/>
      <c r="AB34" s="1564"/>
      <c r="AC34" s="1564"/>
      <c r="AD34" s="1564"/>
      <c r="AE34" s="1564"/>
      <c r="AF34" s="1564"/>
      <c r="AG34" s="1564"/>
      <c r="AH34" s="1564"/>
      <c r="AI34" s="1564"/>
      <c r="AJ34" s="1564"/>
      <c r="AK34" s="1564"/>
      <c r="AL34" s="1564"/>
      <c r="AM34" s="1564"/>
      <c r="AN34" s="1564"/>
      <c r="AO34" s="1564"/>
    </row>
  </sheetData>
  <phoneticPr fontId="2" type="noConversion"/>
  <printOptions horizontalCentered="1"/>
  <pageMargins left="0.94488188976377963" right="0.94488188976377963" top="1.1811023622047245" bottom="0.78740157480314965" header="0" footer="0"/>
  <pageSetup paperSize="9" scale="80" firstPageNumber="52" orientation="portrait" useFirstPageNumber="1" r:id="rId1"/>
  <headerFooter differentOddEven="1" scaleWithDoc="0" alignWithMargins="0"/>
  <colBreaks count="1" manualBreakCount="1">
    <brk id="9" max="35" man="1"/>
  </col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36"/>
  <sheetViews>
    <sheetView showGridLines="0" view="pageBreakPreview" zoomScaleNormal="100" zoomScaleSheetLayoutView="10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1" width="13.625" style="12" customWidth="1"/>
    <col min="2" max="2" width="13" style="12" customWidth="1"/>
    <col min="3" max="3" width="7" style="2080" customWidth="1"/>
    <col min="4" max="4" width="13" style="12" customWidth="1"/>
    <col min="5" max="5" width="7" style="2080" customWidth="1"/>
    <col min="6" max="6" width="13" style="12" customWidth="1"/>
    <col min="7" max="7" width="7" style="2080" customWidth="1"/>
    <col min="8" max="8" width="13" style="12" customWidth="1"/>
    <col min="9" max="9" width="7" style="2080" customWidth="1"/>
    <col min="10" max="10" width="15.5" style="12" customWidth="1"/>
    <col min="11" max="11" width="7.75" style="2080" customWidth="1"/>
    <col min="12" max="12" width="15.5" style="12" customWidth="1"/>
    <col min="13" max="13" width="7.75" style="2080" customWidth="1"/>
    <col min="14" max="14" width="15.5" style="12" customWidth="1"/>
    <col min="15" max="15" width="7.75" style="2080" customWidth="1"/>
    <col min="16" max="16" width="16.125" style="12" customWidth="1"/>
    <col min="17" max="17" width="7.75" style="2080" customWidth="1"/>
    <col min="18" max="18" width="10" style="12"/>
    <col min="19" max="20" width="12.25" style="2152" customWidth="1"/>
    <col min="21" max="16384" width="10" style="12"/>
  </cols>
  <sheetData>
    <row r="1" spans="1:20" s="264" customFormat="1" ht="20.25">
      <c r="A1" s="2082" t="s">
        <v>1124</v>
      </c>
      <c r="C1" s="2012"/>
      <c r="E1" s="2110"/>
      <c r="G1" s="2012"/>
      <c r="I1" s="2012"/>
      <c r="K1" s="2012"/>
      <c r="M1" s="2012"/>
      <c r="O1" s="2012"/>
      <c r="Q1" s="2012"/>
      <c r="S1" s="329"/>
      <c r="T1" s="329"/>
    </row>
    <row r="2" spans="1:20" s="267" customFormat="1" ht="17.25">
      <c r="A2" s="267" t="s">
        <v>1125</v>
      </c>
      <c r="C2" s="2015"/>
      <c r="E2" s="2015"/>
      <c r="G2" s="2015"/>
      <c r="I2" s="2015"/>
      <c r="K2" s="2015"/>
      <c r="M2" s="2015"/>
      <c r="O2" s="2015"/>
      <c r="Q2" s="2015"/>
      <c r="S2" s="268"/>
      <c r="T2" s="268"/>
    </row>
    <row r="3" spans="1:20" s="655" customFormat="1" ht="15" customHeight="1">
      <c r="C3" s="2111"/>
      <c r="E3" s="2111"/>
      <c r="G3" s="2111"/>
      <c r="H3" s="2112"/>
      <c r="I3" s="2111"/>
      <c r="K3" s="2113"/>
      <c r="M3" s="2111"/>
      <c r="O3" s="2111"/>
      <c r="Q3" s="2114" t="s">
        <v>1126</v>
      </c>
      <c r="S3" s="1521"/>
      <c r="T3" s="1521"/>
    </row>
    <row r="4" spans="1:20" s="326" customFormat="1" ht="35.1" customHeight="1">
      <c r="A4" s="2022" t="s">
        <v>999</v>
      </c>
      <c r="B4" s="2023" t="s">
        <v>1113</v>
      </c>
      <c r="C4" s="2024" t="s">
        <v>28</v>
      </c>
      <c r="D4" s="2025" t="s">
        <v>1114</v>
      </c>
      <c r="E4" s="2024" t="s">
        <v>28</v>
      </c>
      <c r="F4" s="2025" t="s">
        <v>1115</v>
      </c>
      <c r="G4" s="2024" t="s">
        <v>28</v>
      </c>
      <c r="H4" s="2115" t="s">
        <v>1127</v>
      </c>
      <c r="I4" s="2116" t="s">
        <v>28</v>
      </c>
      <c r="J4" s="1645" t="s">
        <v>1117</v>
      </c>
      <c r="K4" s="2024" t="s">
        <v>28</v>
      </c>
      <c r="L4" s="2025" t="s">
        <v>1118</v>
      </c>
      <c r="M4" s="2024" t="s">
        <v>28</v>
      </c>
      <c r="N4" s="2025" t="s">
        <v>1119</v>
      </c>
      <c r="O4" s="2024" t="s">
        <v>28</v>
      </c>
      <c r="P4" s="2023" t="s">
        <v>160</v>
      </c>
      <c r="Q4" s="2117" t="s">
        <v>28</v>
      </c>
      <c r="S4" s="2118"/>
      <c r="T4" s="2118"/>
    </row>
    <row r="5" spans="1:20" s="2030" customFormat="1" ht="24.95" customHeight="1">
      <c r="A5" s="1684">
        <v>2012</v>
      </c>
      <c r="B5" s="1475">
        <v>8099666.2240000004</v>
      </c>
      <c r="C5" s="1975">
        <v>6.2674000000000003</v>
      </c>
      <c r="D5" s="457">
        <v>11428849.503</v>
      </c>
      <c r="E5" s="1975">
        <v>12.947100000000001</v>
      </c>
      <c r="F5" s="457">
        <v>855546.88300000003</v>
      </c>
      <c r="G5" s="1975">
        <v>20.034500000000001</v>
      </c>
      <c r="H5" s="457">
        <v>23959881.861000001</v>
      </c>
      <c r="I5" s="1975">
        <v>17.287800000000001</v>
      </c>
      <c r="J5" s="457">
        <v>548102.42700000003</v>
      </c>
      <c r="K5" s="1975">
        <v>14.2234</v>
      </c>
      <c r="L5" s="457">
        <v>312298.56699999998</v>
      </c>
      <c r="M5" s="1975">
        <v>13.878399999999999</v>
      </c>
      <c r="N5" s="457">
        <v>1033474.501</v>
      </c>
      <c r="O5" s="2083">
        <v>2.2025000000000001</v>
      </c>
      <c r="P5" s="2119">
        <v>46237819.965000004</v>
      </c>
      <c r="Q5" s="2029">
        <v>13.7544</v>
      </c>
    </row>
    <row r="6" spans="1:20" s="2030" customFormat="1" ht="24.95" customHeight="1">
      <c r="A6" s="1684">
        <v>2013</v>
      </c>
      <c r="B6" s="1475">
        <v>8359482.1430000002</v>
      </c>
      <c r="C6" s="1975">
        <v>3.2077</v>
      </c>
      <c r="D6" s="457">
        <v>12466201.558</v>
      </c>
      <c r="E6" s="1975">
        <v>9.0765999999999991</v>
      </c>
      <c r="F6" s="457">
        <v>921824.18599999999</v>
      </c>
      <c r="G6" s="1975">
        <v>7.7468000000000004</v>
      </c>
      <c r="H6" s="457">
        <v>26723313.243999999</v>
      </c>
      <c r="I6" s="1975">
        <v>11.5336</v>
      </c>
      <c r="J6" s="457">
        <v>630970.91299999994</v>
      </c>
      <c r="K6" s="1975">
        <v>15.119199999999999</v>
      </c>
      <c r="L6" s="457">
        <v>338753.96399999998</v>
      </c>
      <c r="M6" s="1975">
        <v>8.4711999999999996</v>
      </c>
      <c r="N6" s="457">
        <v>1047827.078</v>
      </c>
      <c r="O6" s="2083">
        <v>1.3888</v>
      </c>
      <c r="P6" s="2119">
        <v>50488373.086000003</v>
      </c>
      <c r="Q6" s="2029">
        <v>9.1928000000000001</v>
      </c>
    </row>
    <row r="7" spans="1:20" s="2030" customFormat="1" ht="24.95" customHeight="1">
      <c r="A7" s="1684">
        <v>2014</v>
      </c>
      <c r="B7" s="2120">
        <v>8066376.7070000004</v>
      </c>
      <c r="C7" s="1975">
        <v>-3.5063</v>
      </c>
      <c r="D7" s="457">
        <v>13073321.415999999</v>
      </c>
      <c r="E7" s="1975">
        <v>4.8700999999999999</v>
      </c>
      <c r="F7" s="457">
        <v>849078.68700000003</v>
      </c>
      <c r="G7" s="1975">
        <v>-7.8914999999999997</v>
      </c>
      <c r="H7" s="457">
        <v>29116998.686000001</v>
      </c>
      <c r="I7" s="1975">
        <v>8.9573</v>
      </c>
      <c r="J7" s="457">
        <v>686214.23300000001</v>
      </c>
      <c r="K7" s="1975">
        <v>8.7553000000000001</v>
      </c>
      <c r="L7" s="457">
        <v>365234.26199999999</v>
      </c>
      <c r="M7" s="1975">
        <v>7.8170000000000002</v>
      </c>
      <c r="N7" s="457">
        <v>986847.39899999998</v>
      </c>
      <c r="O7" s="2029">
        <v>-5.8196000000000003</v>
      </c>
      <c r="P7" s="2121">
        <v>53144071.390000001</v>
      </c>
      <c r="Q7" s="2029">
        <v>5.26</v>
      </c>
    </row>
    <row r="8" spans="1:20" s="2030" customFormat="1" ht="24.95" customHeight="1">
      <c r="A8" s="1684">
        <v>2015</v>
      </c>
      <c r="B8" s="2120">
        <v>8116164.9900000002</v>
      </c>
      <c r="C8" s="1975">
        <v>0.61719999999999997</v>
      </c>
      <c r="D8" s="457">
        <v>13526415.516000001</v>
      </c>
      <c r="E8" s="1975">
        <v>3.4658000000000002</v>
      </c>
      <c r="F8" s="457">
        <v>870691.76899999997</v>
      </c>
      <c r="G8" s="1975">
        <v>2.5455000000000001</v>
      </c>
      <c r="H8" s="457">
        <v>29382565.881000001</v>
      </c>
      <c r="I8" s="1975">
        <v>0.91210000000000002</v>
      </c>
      <c r="J8" s="457">
        <v>742907.23300000001</v>
      </c>
      <c r="K8" s="1975">
        <v>8.2616999999999994</v>
      </c>
      <c r="L8" s="457">
        <v>378803.70699999999</v>
      </c>
      <c r="M8" s="1975">
        <v>3.7153</v>
      </c>
      <c r="N8" s="457">
        <v>946136.97100000002</v>
      </c>
      <c r="O8" s="2029">
        <v>-4.1253000000000002</v>
      </c>
      <c r="P8" s="2121">
        <v>53963686.067000002</v>
      </c>
      <c r="Q8" s="2029">
        <v>1.5423</v>
      </c>
    </row>
    <row r="9" spans="1:20" s="2030" customFormat="1" ht="24.95" customHeight="1">
      <c r="A9" s="1684">
        <v>2016</v>
      </c>
      <c r="B9" s="2120">
        <v>8270443.2589999996</v>
      </c>
      <c r="C9" s="1975">
        <v>1.9009</v>
      </c>
      <c r="D9" s="457">
        <v>14164678.060000001</v>
      </c>
      <c r="E9" s="1975">
        <v>4.7186000000000003</v>
      </c>
      <c r="F9" s="457">
        <v>900914.37199999997</v>
      </c>
      <c r="G9" s="1975">
        <v>3.4710999999999999</v>
      </c>
      <c r="H9" s="457">
        <v>29866595.241999999</v>
      </c>
      <c r="I9" s="1975">
        <v>1.6473</v>
      </c>
      <c r="J9" s="457">
        <v>786031.60199999996</v>
      </c>
      <c r="K9" s="1975">
        <v>5.8048000000000002</v>
      </c>
      <c r="L9" s="457">
        <v>392456.59700000001</v>
      </c>
      <c r="M9" s="1975">
        <v>3.6042000000000001</v>
      </c>
      <c r="N9" s="457">
        <v>906403.93</v>
      </c>
      <c r="O9" s="2029">
        <v>-4.1994999999999996</v>
      </c>
      <c r="P9" s="2121">
        <v>55287523.060000002</v>
      </c>
      <c r="Q9" s="2029">
        <v>2.4531999999999998</v>
      </c>
    </row>
    <row r="10" spans="1:20" s="2030" customFormat="1" ht="24.95" customHeight="1">
      <c r="A10" s="1684">
        <v>2017</v>
      </c>
      <c r="B10" s="1475">
        <v>7437258.8269999996</v>
      </c>
      <c r="C10" s="1975">
        <v>-10.074199999999999</v>
      </c>
      <c r="D10" s="457">
        <v>14515430.182</v>
      </c>
      <c r="E10" s="1975">
        <v>2.4762</v>
      </c>
      <c r="F10" s="457">
        <v>857124.03700000001</v>
      </c>
      <c r="G10" s="1975">
        <v>-4.8606999999999996</v>
      </c>
      <c r="H10" s="457">
        <v>30715446.368000001</v>
      </c>
      <c r="I10" s="1975">
        <v>2.8420999999999998</v>
      </c>
      <c r="J10" s="457">
        <v>820634.50399999996</v>
      </c>
      <c r="K10" s="1975">
        <v>4.4021999999999997</v>
      </c>
      <c r="L10" s="457">
        <v>403630.97399999999</v>
      </c>
      <c r="M10" s="1975">
        <v>2.8473000000000002</v>
      </c>
      <c r="N10" s="457">
        <v>864485.91799999995</v>
      </c>
      <c r="O10" s="2029">
        <v>-4.6246999999999998</v>
      </c>
      <c r="P10" s="2120">
        <v>55614010.810000002</v>
      </c>
      <c r="Q10" s="2029">
        <v>0.59050000000000002</v>
      </c>
    </row>
    <row r="11" spans="1:20" s="2038" customFormat="1" ht="24.95" customHeight="1">
      <c r="A11" s="1684">
        <v>2018</v>
      </c>
      <c r="B11" s="2120">
        <v>7790409.2589999996</v>
      </c>
      <c r="C11" s="1975">
        <v>4.7484000000000002</v>
      </c>
      <c r="D11" s="457">
        <v>15198335.856000001</v>
      </c>
      <c r="E11" s="1975">
        <v>4.7046999999999999</v>
      </c>
      <c r="F11" s="457">
        <v>903498.21699999995</v>
      </c>
      <c r="G11" s="1975">
        <v>5.4104000000000001</v>
      </c>
      <c r="H11" s="457">
        <v>31191485.295000002</v>
      </c>
      <c r="I11" s="1975">
        <v>1.5498000000000001</v>
      </c>
      <c r="J11" s="457">
        <v>877588.27800000005</v>
      </c>
      <c r="K11" s="1975">
        <v>6.9401999999999999</v>
      </c>
      <c r="L11" s="457">
        <v>407555.74800000002</v>
      </c>
      <c r="M11" s="1975">
        <v>0.97240000000000004</v>
      </c>
      <c r="N11" s="457">
        <v>848713.53300000005</v>
      </c>
      <c r="O11" s="2029">
        <v>-1.8245</v>
      </c>
      <c r="P11" s="2121">
        <v>57217586.406000003</v>
      </c>
      <c r="Q11" s="2029">
        <v>2.8834</v>
      </c>
    </row>
    <row r="12" spans="1:20" s="2038" customFormat="1" ht="24.95" customHeight="1">
      <c r="A12" s="1684">
        <v>2019</v>
      </c>
      <c r="B12" s="2120">
        <v>7623684.7029999997</v>
      </c>
      <c r="C12" s="1975">
        <v>-2.1400999999999999</v>
      </c>
      <c r="D12" s="457">
        <v>15147479.418</v>
      </c>
      <c r="E12" s="1975">
        <v>-0.33460000000000001</v>
      </c>
      <c r="F12" s="457">
        <v>889053.06700000004</v>
      </c>
      <c r="G12" s="1975">
        <v>-1.5988</v>
      </c>
      <c r="H12" s="457">
        <v>30821348.916999999</v>
      </c>
      <c r="I12" s="1975">
        <v>-1.1867000000000001</v>
      </c>
      <c r="J12" s="457">
        <v>901438.826</v>
      </c>
      <c r="K12" s="1975">
        <v>2.7176999999999998</v>
      </c>
      <c r="L12" s="457">
        <v>406828.84399999998</v>
      </c>
      <c r="M12" s="1975">
        <v>-0.1784</v>
      </c>
      <c r="N12" s="457">
        <v>766666.51699999999</v>
      </c>
      <c r="O12" s="2029">
        <v>-9.6671999999999993</v>
      </c>
      <c r="P12" s="2121">
        <v>56556500.292000003</v>
      </c>
      <c r="Q12" s="2029">
        <v>-1.1554</v>
      </c>
    </row>
    <row r="13" spans="1:20" s="2038" customFormat="1" ht="24.95" customHeight="1">
      <c r="A13" s="1684">
        <v>2020</v>
      </c>
      <c r="B13" s="2120">
        <v>8232506.608</v>
      </c>
      <c r="C13" s="1975">
        <v>7.9859</v>
      </c>
      <c r="D13" s="457">
        <v>14955272.458000001</v>
      </c>
      <c r="E13" s="1975">
        <v>-1.2688999999999999</v>
      </c>
      <c r="F13" s="457">
        <v>781516.14899999998</v>
      </c>
      <c r="G13" s="1975">
        <v>-12.095700000000001</v>
      </c>
      <c r="H13" s="457">
        <v>29914726.353</v>
      </c>
      <c r="I13" s="1975">
        <v>-2.9415</v>
      </c>
      <c r="J13" s="457">
        <v>921881.23</v>
      </c>
      <c r="K13" s="1975">
        <v>2.2677999999999998</v>
      </c>
      <c r="L13" s="457">
        <v>401011.73300000001</v>
      </c>
      <c r="M13" s="1975">
        <v>-1.4298999999999999</v>
      </c>
      <c r="N13" s="457">
        <v>711663.81499999994</v>
      </c>
      <c r="O13" s="2029">
        <v>-7.1742999999999997</v>
      </c>
      <c r="P13" s="2121">
        <v>55918578.344999999</v>
      </c>
      <c r="Q13" s="2029">
        <v>-1.1278999999999999</v>
      </c>
    </row>
    <row r="14" spans="1:20" s="2038" customFormat="1" ht="24.95" customHeight="1">
      <c r="A14" s="1684">
        <v>2021</v>
      </c>
      <c r="B14" s="2120">
        <v>8723165.5930000003</v>
      </c>
      <c r="C14" s="1975">
        <v>5.96</v>
      </c>
      <c r="D14" s="457">
        <v>15358188.585000001</v>
      </c>
      <c r="E14" s="1975">
        <v>2.6941000000000002</v>
      </c>
      <c r="F14" s="457">
        <v>856494.47600000002</v>
      </c>
      <c r="G14" s="1975">
        <v>9.5939999999999994</v>
      </c>
      <c r="H14" s="457">
        <v>30730573.149</v>
      </c>
      <c r="I14" s="1975">
        <v>2.7271999999999998</v>
      </c>
      <c r="J14" s="457">
        <v>946732.375</v>
      </c>
      <c r="K14" s="1975">
        <v>2.6957</v>
      </c>
      <c r="L14" s="457">
        <v>389133.67700000003</v>
      </c>
      <c r="M14" s="1975">
        <v>-2.9620000000000002</v>
      </c>
      <c r="N14" s="457">
        <v>667199.674</v>
      </c>
      <c r="O14" s="2029">
        <v>-6.2478999999999996</v>
      </c>
      <c r="P14" s="2121">
        <v>57671487.527999997</v>
      </c>
      <c r="Q14" s="2029">
        <v>3.1347999999999998</v>
      </c>
    </row>
    <row r="15" spans="1:20" s="2038" customFormat="1" ht="24.95" customHeight="1">
      <c r="A15" s="1801">
        <v>2022</v>
      </c>
      <c r="B15" s="2122">
        <v>9826366.4120000005</v>
      </c>
      <c r="C15" s="2091">
        <v>12.646800000000001</v>
      </c>
      <c r="D15" s="2123">
        <v>17692429.103</v>
      </c>
      <c r="E15" s="2091">
        <v>15.198700000000001</v>
      </c>
      <c r="F15" s="2123">
        <v>1012042.827</v>
      </c>
      <c r="G15" s="2091">
        <v>18.161000000000001</v>
      </c>
      <c r="H15" s="2123">
        <v>35127215.030000001</v>
      </c>
      <c r="I15" s="2091">
        <v>14.3071</v>
      </c>
      <c r="J15" s="2123">
        <v>1218629.254</v>
      </c>
      <c r="K15" s="2091">
        <v>28.7195</v>
      </c>
      <c r="L15" s="2123">
        <v>426407.864</v>
      </c>
      <c r="M15" s="2091">
        <v>9.5787999999999993</v>
      </c>
      <c r="N15" s="2123">
        <v>726993.69</v>
      </c>
      <c r="O15" s="2093">
        <v>8.9619</v>
      </c>
      <c r="P15" s="2124">
        <v>66030084.284999996</v>
      </c>
      <c r="Q15" s="2093">
        <v>14.493499999999999</v>
      </c>
    </row>
    <row r="16" spans="1:20" s="2038" customFormat="1" ht="24.95" customHeight="1">
      <c r="A16" s="1805" t="s">
        <v>777</v>
      </c>
      <c r="B16" s="2125">
        <v>2364839.7080000001</v>
      </c>
      <c r="C16" s="2126">
        <v>6.4074</v>
      </c>
      <c r="D16" s="2127">
        <v>4337154.5870000003</v>
      </c>
      <c r="E16" s="2126">
        <v>8.2992000000000008</v>
      </c>
      <c r="F16" s="2127">
        <v>269268.38400000002</v>
      </c>
      <c r="G16" s="2126">
        <v>10.1639</v>
      </c>
      <c r="H16" s="2127">
        <v>8101116.8810000001</v>
      </c>
      <c r="I16" s="2126">
        <v>6.5629999999999997</v>
      </c>
      <c r="J16" s="2127">
        <v>300354.44300000003</v>
      </c>
      <c r="K16" s="2128">
        <v>14.856999999999999</v>
      </c>
      <c r="L16" s="2127">
        <v>103405.98699999999</v>
      </c>
      <c r="M16" s="2126">
        <v>2.5005999999999999</v>
      </c>
      <c r="N16" s="2127">
        <v>332524.64500000002</v>
      </c>
      <c r="O16" s="2129">
        <v>1.026</v>
      </c>
      <c r="P16" s="2125">
        <v>15808664.66</v>
      </c>
      <c r="Q16" s="2129">
        <v>7.0658000000000003</v>
      </c>
    </row>
    <row r="17" spans="1:20" s="2038" customFormat="1" ht="24.95" customHeight="1">
      <c r="A17" s="1502">
        <v>2022.03</v>
      </c>
      <c r="B17" s="2130">
        <v>680388.92299999995</v>
      </c>
      <c r="C17" s="2131">
        <v>12.797000000000001</v>
      </c>
      <c r="D17" s="1489">
        <v>1246201.3060000001</v>
      </c>
      <c r="E17" s="2131">
        <v>11.3103</v>
      </c>
      <c r="F17" s="1489">
        <v>81574.937000000005</v>
      </c>
      <c r="G17" s="2131">
        <v>14.4443</v>
      </c>
      <c r="H17" s="1489">
        <v>2395279.3969999999</v>
      </c>
      <c r="I17" s="2131">
        <v>6.8061999999999996</v>
      </c>
      <c r="J17" s="1489">
        <v>91335.145999999993</v>
      </c>
      <c r="K17" s="2132">
        <v>17.9573</v>
      </c>
      <c r="L17" s="1489">
        <v>32758.449000000001</v>
      </c>
      <c r="M17" s="2131">
        <v>2.4037999999999999</v>
      </c>
      <c r="N17" s="1489">
        <v>86340.985000000001</v>
      </c>
      <c r="O17" s="2133">
        <v>8.9616000000000007</v>
      </c>
      <c r="P17" s="2130">
        <v>4613879.1540000001</v>
      </c>
      <c r="Q17" s="2133">
        <v>9.1951999999999998</v>
      </c>
    </row>
    <row r="18" spans="1:20" s="2038" customFormat="1" ht="24.95" customHeight="1">
      <c r="A18" s="1502">
        <v>2022.04</v>
      </c>
      <c r="B18" s="2130">
        <v>709902.70600000001</v>
      </c>
      <c r="C18" s="2131">
        <v>12.2041</v>
      </c>
      <c r="D18" s="1489">
        <v>1120872.8019999999</v>
      </c>
      <c r="E18" s="2131">
        <v>12.607900000000001</v>
      </c>
      <c r="F18" s="1489">
        <v>67961.237999999998</v>
      </c>
      <c r="G18" s="2131">
        <v>21.055099999999999</v>
      </c>
      <c r="H18" s="1489">
        <v>2461663.7799999998</v>
      </c>
      <c r="I18" s="2131">
        <v>12.3986</v>
      </c>
      <c r="J18" s="1489">
        <v>86492.407000000007</v>
      </c>
      <c r="K18" s="2132">
        <v>20.792200000000001</v>
      </c>
      <c r="L18" s="1489">
        <v>34286.906999999999</v>
      </c>
      <c r="M18" s="2131">
        <v>4.7958999999999996</v>
      </c>
      <c r="N18" s="1489">
        <v>56709.216999999997</v>
      </c>
      <c r="O18" s="2133">
        <v>15.2845</v>
      </c>
      <c r="P18" s="2130">
        <v>4537889.0650000004</v>
      </c>
      <c r="Q18" s="2133">
        <v>12.6631</v>
      </c>
    </row>
    <row r="19" spans="1:20" s="2038" customFormat="1" ht="24.95" customHeight="1">
      <c r="A19" s="1502">
        <v>2022.05</v>
      </c>
      <c r="B19" s="2130">
        <v>648211.12699999998</v>
      </c>
      <c r="C19" s="2131">
        <v>12.219900000000001</v>
      </c>
      <c r="D19" s="1489">
        <v>1119359.5220000001</v>
      </c>
      <c r="E19" s="2131">
        <v>16.053899999999999</v>
      </c>
      <c r="F19" s="1489">
        <v>54796.044999999998</v>
      </c>
      <c r="G19" s="2131">
        <v>16.853999999999999</v>
      </c>
      <c r="H19" s="1489">
        <v>2480253.111</v>
      </c>
      <c r="I19" s="2131">
        <v>15.048999999999999</v>
      </c>
      <c r="J19" s="1489">
        <v>80952.622000000003</v>
      </c>
      <c r="K19" s="2132">
        <v>28.2456</v>
      </c>
      <c r="L19" s="1489">
        <v>34123.766000000003</v>
      </c>
      <c r="M19" s="2131">
        <v>8.5457000000000001</v>
      </c>
      <c r="N19" s="1489">
        <v>36569.313000000002</v>
      </c>
      <c r="O19" s="2133">
        <v>5.7695999999999996</v>
      </c>
      <c r="P19" s="2130">
        <v>4454265.5149999997</v>
      </c>
      <c r="Q19" s="2133">
        <v>14.9786</v>
      </c>
    </row>
    <row r="20" spans="1:20" s="2038" customFormat="1" ht="24.95" customHeight="1">
      <c r="A20" s="1502">
        <v>2022.06</v>
      </c>
      <c r="B20" s="2130">
        <v>689433.14399999997</v>
      </c>
      <c r="C20" s="2131">
        <v>11.3063</v>
      </c>
      <c r="D20" s="1489">
        <v>1389696.8259999999</v>
      </c>
      <c r="E20" s="2131">
        <v>12.6401</v>
      </c>
      <c r="F20" s="1489">
        <v>76141.437999999995</v>
      </c>
      <c r="G20" s="2131">
        <v>14.3111</v>
      </c>
      <c r="H20" s="1489">
        <v>2946972.4279999998</v>
      </c>
      <c r="I20" s="2131">
        <v>6.6951000000000001</v>
      </c>
      <c r="J20" s="1489">
        <v>85572.388999999996</v>
      </c>
      <c r="K20" s="2132">
        <v>33.803100000000001</v>
      </c>
      <c r="L20" s="1489">
        <v>33631.94</v>
      </c>
      <c r="M20" s="2131">
        <v>8.9339999999999993</v>
      </c>
      <c r="N20" s="1489">
        <v>27933.983</v>
      </c>
      <c r="O20" s="2133">
        <v>2.3492999999999999</v>
      </c>
      <c r="P20" s="2130">
        <v>5249382.1569999997</v>
      </c>
      <c r="Q20" s="2133">
        <v>9.2727000000000004</v>
      </c>
    </row>
    <row r="21" spans="1:20" s="2038" customFormat="1" ht="24.95" customHeight="1">
      <c r="A21" s="1502">
        <v>2022.07</v>
      </c>
      <c r="B21" s="2130">
        <v>959268.49100000004</v>
      </c>
      <c r="C21" s="2131">
        <v>27.866800000000001</v>
      </c>
      <c r="D21" s="1489">
        <v>1825567.2220000001</v>
      </c>
      <c r="E21" s="2131">
        <v>19.892399999999999</v>
      </c>
      <c r="F21" s="1489">
        <v>100603.834</v>
      </c>
      <c r="G21" s="2131">
        <v>24.183800000000002</v>
      </c>
      <c r="H21" s="1489">
        <v>3390630.7089999998</v>
      </c>
      <c r="I21" s="2131">
        <v>14.1389</v>
      </c>
      <c r="J21" s="1489">
        <v>99073.601999999999</v>
      </c>
      <c r="K21" s="2132">
        <v>42.14</v>
      </c>
      <c r="L21" s="1489">
        <v>33980.019</v>
      </c>
      <c r="M21" s="2131">
        <v>12.4549</v>
      </c>
      <c r="N21" s="1489">
        <v>28290.616000000002</v>
      </c>
      <c r="O21" s="2133">
        <v>19.679300000000001</v>
      </c>
      <c r="P21" s="2130">
        <v>6437414.5020000003</v>
      </c>
      <c r="Q21" s="2133">
        <v>18.159600000000001</v>
      </c>
    </row>
    <row r="22" spans="1:20" s="2038" customFormat="1" ht="24.95" customHeight="1">
      <c r="A22" s="1502">
        <v>2022.08</v>
      </c>
      <c r="B22" s="2130">
        <v>1161325.1950000001</v>
      </c>
      <c r="C22" s="2131">
        <v>3.3439999999999999</v>
      </c>
      <c r="D22" s="1489">
        <v>1938027.575</v>
      </c>
      <c r="E22" s="2131">
        <v>17.372900000000001</v>
      </c>
      <c r="F22" s="1489">
        <v>93345.785000000003</v>
      </c>
      <c r="G22" s="2131">
        <v>22.928699999999999</v>
      </c>
      <c r="H22" s="1489">
        <v>3295864.2209999999</v>
      </c>
      <c r="I22" s="2131">
        <v>17.4495</v>
      </c>
      <c r="J22" s="1489">
        <v>114354.469</v>
      </c>
      <c r="K22" s="2132">
        <v>30.7529</v>
      </c>
      <c r="L22" s="1489">
        <v>34501.737000000001</v>
      </c>
      <c r="M22" s="2131">
        <v>11.443</v>
      </c>
      <c r="N22" s="1489">
        <v>26660.422999999999</v>
      </c>
      <c r="O22" s="2133">
        <v>27.56</v>
      </c>
      <c r="P22" s="2130">
        <v>6664079.415</v>
      </c>
      <c r="Q22" s="2133">
        <v>14.969900000000001</v>
      </c>
    </row>
    <row r="23" spans="1:20" s="2038" customFormat="1" ht="24.95" customHeight="1">
      <c r="A23" s="1502">
        <v>2022.09</v>
      </c>
      <c r="B23" s="2130">
        <v>904150.51300000004</v>
      </c>
      <c r="C23" s="2131">
        <v>19.8598</v>
      </c>
      <c r="D23" s="1489">
        <v>1520629.3359999999</v>
      </c>
      <c r="E23" s="2131">
        <v>19.648</v>
      </c>
      <c r="F23" s="1489">
        <v>82162.47</v>
      </c>
      <c r="G23" s="2131">
        <v>23.786200000000001</v>
      </c>
      <c r="H23" s="1489">
        <v>2607949.5049999999</v>
      </c>
      <c r="I23" s="2131">
        <v>14.4208</v>
      </c>
      <c r="J23" s="1489">
        <v>107188.90700000001</v>
      </c>
      <c r="K23" s="2132">
        <v>30.945799999999998</v>
      </c>
      <c r="L23" s="1489">
        <v>35315.171000000002</v>
      </c>
      <c r="M23" s="2131">
        <v>13.241400000000001</v>
      </c>
      <c r="N23" s="1489">
        <v>23869.850999999999</v>
      </c>
      <c r="O23" s="2133">
        <v>20.734999999999999</v>
      </c>
      <c r="P23" s="2130">
        <v>5281265.7620000001</v>
      </c>
      <c r="Q23" s="2133">
        <v>17.264800000000001</v>
      </c>
    </row>
    <row r="24" spans="1:20" s="2038" customFormat="1" ht="24.95" customHeight="1">
      <c r="A24" s="1502">
        <v>2022.1</v>
      </c>
      <c r="B24" s="2130">
        <v>743711.74300000002</v>
      </c>
      <c r="C24" s="2131">
        <v>13.875999999999999</v>
      </c>
      <c r="D24" s="1489">
        <v>1260874.0900000001</v>
      </c>
      <c r="E24" s="2131">
        <v>20.901</v>
      </c>
      <c r="F24" s="1489">
        <v>66860.936000000002</v>
      </c>
      <c r="G24" s="2131">
        <v>23.3201</v>
      </c>
      <c r="H24" s="1489">
        <v>2845777.7540000002</v>
      </c>
      <c r="I24" s="2131">
        <v>28.034199999999998</v>
      </c>
      <c r="J24" s="1489">
        <v>95894.683999999994</v>
      </c>
      <c r="K24" s="2132">
        <v>29.572900000000001</v>
      </c>
      <c r="L24" s="1489">
        <v>37014.947999999997</v>
      </c>
      <c r="M24" s="2131">
        <v>13.652100000000001</v>
      </c>
      <c r="N24" s="1489">
        <v>28002.475999999999</v>
      </c>
      <c r="O24" s="2133">
        <v>34.765900000000002</v>
      </c>
      <c r="P24" s="2130">
        <v>5078136.6399999997</v>
      </c>
      <c r="Q24" s="2133">
        <v>23.85</v>
      </c>
    </row>
    <row r="25" spans="1:20" s="2038" customFormat="1" ht="24.95" customHeight="1">
      <c r="A25" s="1502">
        <v>2022.11</v>
      </c>
      <c r="B25" s="2130">
        <v>787796.08</v>
      </c>
      <c r="C25" s="2131">
        <v>17.055299999999999</v>
      </c>
      <c r="D25" s="1489">
        <v>1431452.594</v>
      </c>
      <c r="E25" s="2131">
        <v>19.831700000000001</v>
      </c>
      <c r="F25" s="1489">
        <v>82840.144</v>
      </c>
      <c r="G25" s="2131">
        <v>15.43</v>
      </c>
      <c r="H25" s="1489">
        <v>3403987.4419999998</v>
      </c>
      <c r="I25" s="2131">
        <v>22.770600000000002</v>
      </c>
      <c r="J25" s="1489">
        <v>125614.577</v>
      </c>
      <c r="K25" s="2132">
        <v>46.110500000000002</v>
      </c>
      <c r="L25" s="1489">
        <v>39943.714</v>
      </c>
      <c r="M25" s="2131">
        <v>17.6099</v>
      </c>
      <c r="N25" s="1489">
        <v>60070.521999999997</v>
      </c>
      <c r="O25" s="2133">
        <v>18.571300000000001</v>
      </c>
      <c r="P25" s="2130">
        <v>5931705.0820000004</v>
      </c>
      <c r="Q25" s="2133">
        <v>21.487400000000001</v>
      </c>
    </row>
    <row r="26" spans="1:20" s="2038" customFormat="1" ht="24.95" customHeight="1">
      <c r="A26" s="1502">
        <v>2022.12</v>
      </c>
      <c r="B26" s="2130">
        <v>857727.70400000003</v>
      </c>
      <c r="C26" s="2131">
        <v>19.692</v>
      </c>
      <c r="D26" s="1489">
        <v>1748794.5490000001</v>
      </c>
      <c r="E26" s="2131">
        <v>18.3583</v>
      </c>
      <c r="F26" s="1489">
        <v>118062.552</v>
      </c>
      <c r="G26" s="2131">
        <v>26.7836</v>
      </c>
      <c r="H26" s="1489">
        <v>3592999.2</v>
      </c>
      <c r="I26" s="2131">
        <v>21.0168</v>
      </c>
      <c r="J26" s="1489">
        <v>123131.15300000001</v>
      </c>
      <c r="K26" s="2132">
        <v>40.640500000000003</v>
      </c>
      <c r="L26" s="1489">
        <v>40203.675999999999</v>
      </c>
      <c r="M26" s="2131">
        <v>17.113700000000001</v>
      </c>
      <c r="N26" s="1489">
        <v>106362.644</v>
      </c>
      <c r="O26" s="2133">
        <v>16.569099999999999</v>
      </c>
      <c r="P26" s="2130">
        <v>6587281.4869999997</v>
      </c>
      <c r="Q26" s="2133">
        <v>20.438600000000001</v>
      </c>
    </row>
    <row r="27" spans="1:20" s="2038" customFormat="1" ht="24.95" customHeight="1">
      <c r="A27" s="1705" t="s">
        <v>778</v>
      </c>
      <c r="B27" s="2134">
        <v>2949074.98</v>
      </c>
      <c r="C27" s="2135">
        <v>24.705100000000002</v>
      </c>
      <c r="D27" s="2136">
        <v>5697052.5659999996</v>
      </c>
      <c r="E27" s="2135">
        <v>31.354600000000001</v>
      </c>
      <c r="F27" s="2136">
        <v>348865.01400000002</v>
      </c>
      <c r="G27" s="2135">
        <v>29.560300000000002</v>
      </c>
      <c r="H27" s="2136">
        <v>10993912.23</v>
      </c>
      <c r="I27" s="2135">
        <v>35.708599999999997</v>
      </c>
      <c r="J27" s="2136">
        <v>437743.717</v>
      </c>
      <c r="K27" s="2137">
        <v>45.742400000000004</v>
      </c>
      <c r="L27" s="2136">
        <v>129966.27099999999</v>
      </c>
      <c r="M27" s="2135">
        <v>25.685400000000001</v>
      </c>
      <c r="N27" s="2136">
        <v>425299.96100000001</v>
      </c>
      <c r="O27" s="2138">
        <v>27.900300000000001</v>
      </c>
      <c r="P27" s="2134">
        <v>20981914.765999999</v>
      </c>
      <c r="Q27" s="2138">
        <v>32.7241</v>
      </c>
    </row>
    <row r="28" spans="1:20" s="2038" customFormat="1" ht="24.95" customHeight="1">
      <c r="A28" s="1705">
        <v>2023.01</v>
      </c>
      <c r="B28" s="2134">
        <v>1051230.814</v>
      </c>
      <c r="C28" s="2135">
        <v>24.445799999999998</v>
      </c>
      <c r="D28" s="2136">
        <v>2068978.851</v>
      </c>
      <c r="E28" s="2135">
        <v>33.893799999999999</v>
      </c>
      <c r="F28" s="2136">
        <v>131982.08499999999</v>
      </c>
      <c r="G28" s="2135">
        <v>32.442</v>
      </c>
      <c r="H28" s="2136">
        <v>3924099.6740000001</v>
      </c>
      <c r="I28" s="2135">
        <v>32.327100000000002</v>
      </c>
      <c r="J28" s="2136">
        <v>152292.82500000001</v>
      </c>
      <c r="K28" s="2137">
        <v>46.471899999999998</v>
      </c>
      <c r="L28" s="2136">
        <v>43504.485000000001</v>
      </c>
      <c r="M28" s="2135">
        <v>22.4209</v>
      </c>
      <c r="N28" s="2136">
        <v>158916.364</v>
      </c>
      <c r="O28" s="2138">
        <v>30.4651</v>
      </c>
      <c r="P28" s="2134">
        <v>7531005.1059999997</v>
      </c>
      <c r="Q28" s="2138">
        <v>31.744</v>
      </c>
    </row>
    <row r="29" spans="1:20" s="2038" customFormat="1" ht="24.95" customHeight="1">
      <c r="A29" s="1502">
        <v>2023.02</v>
      </c>
      <c r="B29" s="2130">
        <v>1058830.4180000001</v>
      </c>
      <c r="C29" s="2131">
        <v>26.0932</v>
      </c>
      <c r="D29" s="1489">
        <v>2029119.1370000001</v>
      </c>
      <c r="E29" s="2131">
        <v>31.273800000000001</v>
      </c>
      <c r="F29" s="1489">
        <v>114418.026</v>
      </c>
      <c r="G29" s="2131">
        <v>29.9604</v>
      </c>
      <c r="H29" s="1489">
        <v>3743931.0520000001</v>
      </c>
      <c r="I29" s="2131">
        <v>36.620699999999999</v>
      </c>
      <c r="J29" s="1489">
        <v>156305.986</v>
      </c>
      <c r="K29" s="2132">
        <v>48.7988</v>
      </c>
      <c r="L29" s="1489">
        <v>44605.531999999999</v>
      </c>
      <c r="M29" s="2131">
        <v>27.0425</v>
      </c>
      <c r="N29" s="1489">
        <v>162242.272</v>
      </c>
      <c r="O29" s="2133">
        <v>30.444900000000001</v>
      </c>
      <c r="P29" s="2130">
        <v>7309452.4330000002</v>
      </c>
      <c r="Q29" s="2133">
        <v>33.423299999999998</v>
      </c>
    </row>
    <row r="30" spans="1:20" s="2038" customFormat="1" ht="24.95" customHeight="1">
      <c r="A30" s="1733">
        <v>2023.03</v>
      </c>
      <c r="B30" s="2139">
        <v>839013.74800000002</v>
      </c>
      <c r="C30" s="2140">
        <v>23.313800000000001</v>
      </c>
      <c r="D30" s="2141">
        <v>1598954.5789999999</v>
      </c>
      <c r="E30" s="2140">
        <v>28.3063</v>
      </c>
      <c r="F30" s="2141">
        <v>102464.90300000001</v>
      </c>
      <c r="G30" s="2140">
        <v>25.6083</v>
      </c>
      <c r="H30" s="2141">
        <v>3325881.503</v>
      </c>
      <c r="I30" s="2140">
        <v>38.851500000000001</v>
      </c>
      <c r="J30" s="2141">
        <v>129144.906</v>
      </c>
      <c r="K30" s="2142">
        <v>41.396700000000003</v>
      </c>
      <c r="L30" s="2141">
        <v>41856.254000000001</v>
      </c>
      <c r="M30" s="2140">
        <v>27.772400000000001</v>
      </c>
      <c r="N30" s="2141">
        <v>104141.325</v>
      </c>
      <c r="O30" s="2143">
        <v>20.616299999999999</v>
      </c>
      <c r="P30" s="2139">
        <v>6141457.227</v>
      </c>
      <c r="Q30" s="2143">
        <v>33.1083</v>
      </c>
      <c r="S30" s="2055"/>
      <c r="T30" s="2144"/>
    </row>
    <row r="31" spans="1:20" s="2038" customFormat="1" ht="3" customHeight="1">
      <c r="A31" s="2001"/>
      <c r="B31" s="1740"/>
      <c r="C31" s="2145"/>
      <c r="D31" s="1740"/>
      <c r="E31" s="2145"/>
      <c r="F31" s="1740"/>
      <c r="G31" s="2145"/>
      <c r="H31" s="1740"/>
      <c r="I31" s="2145"/>
      <c r="J31" s="1740"/>
      <c r="K31" s="2145"/>
      <c r="L31" s="1740"/>
      <c r="M31" s="2145"/>
      <c r="N31" s="1740"/>
      <c r="O31" s="2145"/>
      <c r="P31" s="1740"/>
      <c r="Q31" s="2145"/>
    </row>
    <row r="32" spans="1:20" s="1564" customFormat="1" ht="12" customHeight="1">
      <c r="A32" s="598" t="s">
        <v>1128</v>
      </c>
      <c r="B32" s="2146"/>
      <c r="C32" s="2147"/>
      <c r="D32" s="1969"/>
      <c r="E32" s="2147"/>
      <c r="F32" s="2146"/>
      <c r="G32" s="2147"/>
      <c r="H32" s="2146"/>
      <c r="I32" s="2008"/>
      <c r="J32" s="2146"/>
      <c r="K32" s="2147"/>
      <c r="L32" s="2146"/>
      <c r="M32" s="2008"/>
      <c r="N32" s="598"/>
      <c r="O32" s="2008"/>
      <c r="P32" s="2148"/>
      <c r="Q32" s="2149"/>
      <c r="S32" s="2150"/>
      <c r="T32" s="2150"/>
    </row>
    <row r="33" spans="1:27" s="1564" customFormat="1" ht="9.9499999999999993" customHeight="1">
      <c r="A33" s="655"/>
      <c r="B33" s="2146"/>
      <c r="C33" s="2147"/>
      <c r="D33" s="2146"/>
      <c r="E33" s="2147"/>
      <c r="F33" s="2146"/>
      <c r="G33" s="2147"/>
      <c r="H33" s="2146"/>
      <c r="I33" s="2147"/>
      <c r="J33" s="2146"/>
      <c r="K33" s="2147"/>
      <c r="L33" s="2146"/>
      <c r="M33" s="2147"/>
      <c r="N33" s="2146"/>
      <c r="O33" s="2147"/>
      <c r="P33" s="2148"/>
      <c r="Q33" s="2149"/>
      <c r="S33" s="2150"/>
      <c r="T33" s="2150"/>
    </row>
    <row r="34" spans="1:27" ht="6.75" hidden="1" customHeight="1">
      <c r="A34" s="655"/>
      <c r="B34" s="650"/>
      <c r="C34" s="2106"/>
      <c r="D34" s="324"/>
      <c r="E34" s="2106"/>
      <c r="F34" s="324"/>
      <c r="G34" s="2106"/>
      <c r="H34" s="324"/>
      <c r="I34" s="2106"/>
      <c r="J34" s="324"/>
      <c r="K34" s="2106"/>
      <c r="L34" s="655"/>
      <c r="M34" s="655"/>
      <c r="N34" s="655"/>
      <c r="O34" s="655"/>
      <c r="P34" s="2109"/>
      <c r="Q34" s="2151"/>
      <c r="S34" s="2150"/>
      <c r="T34" s="2150"/>
      <c r="U34" s="1564"/>
      <c r="V34" s="1564"/>
      <c r="W34" s="1564"/>
      <c r="X34" s="1564"/>
      <c r="Y34" s="1564"/>
      <c r="Z34" s="1564"/>
      <c r="AA34" s="1564"/>
    </row>
    <row r="35" spans="1:27" ht="12" customHeight="1">
      <c r="A35" s="658"/>
      <c r="B35" s="650"/>
      <c r="C35" s="2106"/>
      <c r="D35" s="324"/>
      <c r="E35" s="2106"/>
      <c r="F35" s="324"/>
      <c r="G35" s="2106"/>
      <c r="H35" s="324"/>
      <c r="I35" s="2106"/>
      <c r="J35" s="324"/>
      <c r="K35" s="2106"/>
      <c r="L35" s="655"/>
      <c r="M35" s="655"/>
      <c r="N35" s="655"/>
      <c r="O35" s="655"/>
      <c r="P35" s="2109"/>
      <c r="Q35" s="660"/>
      <c r="S35" s="2150"/>
      <c r="T35" s="2150"/>
      <c r="U35" s="1564"/>
      <c r="V35" s="1564"/>
      <c r="W35" s="1564"/>
      <c r="X35" s="1564"/>
      <c r="Y35" s="1564"/>
      <c r="Z35" s="1564"/>
      <c r="AA35" s="1564"/>
    </row>
    <row r="36" spans="1:27" ht="12" customHeight="1">
      <c r="A36" s="328"/>
      <c r="B36" s="265"/>
      <c r="C36" s="2068"/>
      <c r="D36" s="2069"/>
      <c r="E36" s="2068"/>
      <c r="F36" s="265"/>
      <c r="G36" s="2068"/>
      <c r="H36" s="265"/>
      <c r="I36" s="2068"/>
      <c r="J36" s="265"/>
      <c r="K36" s="2068"/>
      <c r="L36" s="265"/>
      <c r="M36" s="328"/>
      <c r="N36" s="265"/>
      <c r="O36" s="328"/>
      <c r="P36" s="578"/>
      <c r="Q36" s="2070"/>
      <c r="S36" s="1564"/>
      <c r="T36" s="1564"/>
      <c r="U36" s="1564"/>
      <c r="V36" s="1564"/>
      <c r="W36" s="1564"/>
      <c r="X36" s="1564"/>
      <c r="Y36" s="1564"/>
      <c r="Z36" s="1564"/>
      <c r="AA36" s="1564"/>
    </row>
  </sheetData>
  <phoneticPr fontId="2" type="noConversion"/>
  <printOptions horizontalCentered="1"/>
  <pageMargins left="0.94488188976377963" right="0.94488188976377963" top="1.1811023622047245" bottom="0.78740157480314965" header="0" footer="0"/>
  <pageSetup paperSize="9" scale="80" firstPageNumber="54" orientation="portrait" useFirstPageNumber="1" r:id="rId1"/>
  <headerFooter differentOddEven="1" scaleWithDoc="0" alignWithMargins="0"/>
  <colBreaks count="1" manualBreakCount="1">
    <brk id="9" max="1048575" man="1"/>
  </col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36"/>
  <sheetViews>
    <sheetView showGridLines="0" view="pageBreakPreview" zoomScaleNormal="100" zoomScaleSheetLayoutView="100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7.875" defaultRowHeight="16.5"/>
  <cols>
    <col min="1" max="2" width="13.25" style="1289" customWidth="1"/>
    <col min="3" max="3" width="7" style="1289" customWidth="1"/>
    <col min="4" max="4" width="13" style="1289" customWidth="1"/>
    <col min="5" max="5" width="7" style="1289" customWidth="1"/>
    <col min="6" max="6" width="13" style="1289" customWidth="1"/>
    <col min="7" max="7" width="7" style="1289" customWidth="1"/>
    <col min="8" max="8" width="13" style="1289" customWidth="1"/>
    <col min="9" max="9" width="7" style="1289" customWidth="1"/>
    <col min="10" max="10" width="12.375" style="1289" customWidth="1"/>
    <col min="11" max="11" width="6.5" style="1289" customWidth="1"/>
    <col min="12" max="12" width="12.125" style="1289" customWidth="1"/>
    <col min="13" max="13" width="6.5" style="1289" customWidth="1"/>
    <col min="14" max="14" width="12.125" style="1289" customWidth="1"/>
    <col min="15" max="15" width="6.5" style="1289" customWidth="1"/>
    <col min="16" max="16" width="12.125" style="1289" customWidth="1"/>
    <col min="17" max="17" width="6.5" style="1289" customWidth="1"/>
    <col min="18" max="18" width="12.125" style="1666" customWidth="1"/>
    <col min="19" max="19" width="6.5" style="1289" customWidth="1"/>
    <col min="20" max="20" width="10" style="1289" customWidth="1"/>
    <col min="21" max="21" width="5.875" style="1289" bestFit="1" customWidth="1"/>
    <col min="22" max="22" width="7.875" style="1289" customWidth="1"/>
    <col min="23" max="23" width="5.875" style="1289" bestFit="1" customWidth="1"/>
    <col min="24" max="24" width="7.875" style="1289" customWidth="1"/>
    <col min="25" max="25" width="5.875" style="1289" bestFit="1" customWidth="1"/>
    <col min="26" max="26" width="7.875" style="1289" customWidth="1"/>
    <col min="27" max="27" width="5.875" style="1289" bestFit="1" customWidth="1"/>
    <col min="28" max="28" width="7.875" style="1289" customWidth="1"/>
    <col min="29" max="29" width="5.875" style="1289" bestFit="1" customWidth="1"/>
    <col min="30" max="34" width="13.125" style="1289" customWidth="1"/>
    <col min="35" max="16384" width="7.875" style="1289"/>
  </cols>
  <sheetData>
    <row r="1" spans="1:31" ht="20.25">
      <c r="A1" s="1966" t="s">
        <v>1129</v>
      </c>
    </row>
    <row r="2" spans="1:31" s="1967" customFormat="1" ht="17.25">
      <c r="A2" s="1967" t="s">
        <v>1130</v>
      </c>
      <c r="R2" s="2153"/>
    </row>
    <row r="3" spans="1:31" ht="15" customHeight="1">
      <c r="A3" s="326"/>
      <c r="Q3" s="3124" t="s">
        <v>860</v>
      </c>
      <c r="R3" s="3124"/>
      <c r="S3" s="3124"/>
    </row>
    <row r="4" spans="1:31" s="326" customFormat="1" ht="20.100000000000001" customHeight="1">
      <c r="A4" s="2917" t="s">
        <v>56</v>
      </c>
      <c r="B4" s="3040" t="s">
        <v>1131</v>
      </c>
      <c r="C4" s="3045"/>
      <c r="D4" s="3047" t="s">
        <v>1132</v>
      </c>
      <c r="E4" s="3043"/>
      <c r="F4" s="3043"/>
      <c r="G4" s="3043"/>
      <c r="H4" s="3043"/>
      <c r="I4" s="3045"/>
      <c r="J4" s="3047" t="s">
        <v>1133</v>
      </c>
      <c r="K4" s="3043"/>
      <c r="L4" s="3043"/>
      <c r="M4" s="3043"/>
      <c r="N4" s="3043"/>
      <c r="O4" s="3043"/>
      <c r="P4" s="3043"/>
      <c r="Q4" s="3126"/>
      <c r="R4" s="3040" t="s">
        <v>1134</v>
      </c>
      <c r="S4" s="3127"/>
    </row>
    <row r="5" spans="1:31" s="326" customFormat="1" ht="20.100000000000001" customHeight="1">
      <c r="A5" s="2919"/>
      <c r="B5" s="3065"/>
      <c r="C5" s="3125"/>
      <c r="D5" s="3121" t="s">
        <v>1135</v>
      </c>
      <c r="E5" s="3122"/>
      <c r="F5" s="3121" t="s">
        <v>1136</v>
      </c>
      <c r="G5" s="3122"/>
      <c r="H5" s="3121" t="s">
        <v>1137</v>
      </c>
      <c r="I5" s="3122"/>
      <c r="J5" s="3121" t="s">
        <v>1138</v>
      </c>
      <c r="K5" s="3122"/>
      <c r="L5" s="3121" t="s">
        <v>1139</v>
      </c>
      <c r="M5" s="3122"/>
      <c r="N5" s="3121" t="s">
        <v>1140</v>
      </c>
      <c r="O5" s="3122"/>
      <c r="P5" s="3121" t="s">
        <v>1141</v>
      </c>
      <c r="Q5" s="3123"/>
      <c r="R5" s="3065"/>
      <c r="S5" s="3128"/>
    </row>
    <row r="6" spans="1:31" ht="24.95" customHeight="1">
      <c r="A6" s="2154">
        <v>2012</v>
      </c>
      <c r="B6" s="2155">
        <v>63536150.089000002</v>
      </c>
      <c r="C6" s="2156">
        <v>3.2</v>
      </c>
      <c r="D6" s="2157">
        <v>21422339.614999998</v>
      </c>
      <c r="E6" s="2156">
        <v>4.3</v>
      </c>
      <c r="F6" s="2155">
        <v>132498775.42</v>
      </c>
      <c r="G6" s="2156">
        <v>1.33</v>
      </c>
      <c r="H6" s="2155">
        <v>153921115.035</v>
      </c>
      <c r="I6" s="2156">
        <v>1.73</v>
      </c>
      <c r="J6" s="2158">
        <v>12074000.517999999</v>
      </c>
      <c r="K6" s="2156">
        <v>14.18</v>
      </c>
      <c r="L6" s="2155">
        <v>1616370.145</v>
      </c>
      <c r="M6" s="2156">
        <v>-16.170000000000002</v>
      </c>
      <c r="N6" s="2155">
        <v>235445312.90099999</v>
      </c>
      <c r="O6" s="2156">
        <v>2.5</v>
      </c>
      <c r="P6" s="2155">
        <v>249135683.56400001</v>
      </c>
      <c r="Q6" s="2159">
        <v>2.86</v>
      </c>
      <c r="R6" s="2160">
        <v>466592948.68800002</v>
      </c>
      <c r="S6" s="2159">
        <v>2.5320999999999998</v>
      </c>
      <c r="AD6" s="2161"/>
      <c r="AE6" s="2161"/>
    </row>
    <row r="7" spans="1:31" ht="24.95" customHeight="1">
      <c r="A7" s="2154">
        <v>2013</v>
      </c>
      <c r="B7" s="2155">
        <v>63970471.619999997</v>
      </c>
      <c r="C7" s="2156">
        <v>0.68</v>
      </c>
      <c r="D7" s="2157">
        <v>21982155.565000001</v>
      </c>
      <c r="E7" s="2156">
        <v>2.61</v>
      </c>
      <c r="F7" s="2155">
        <v>132054876.26000001</v>
      </c>
      <c r="G7" s="2156">
        <v>-0.34</v>
      </c>
      <c r="H7" s="2155">
        <v>154037031.82499999</v>
      </c>
      <c r="I7" s="2156">
        <v>0.08</v>
      </c>
      <c r="J7" s="2158">
        <v>13061607.359999999</v>
      </c>
      <c r="K7" s="2156">
        <v>8.18</v>
      </c>
      <c r="L7" s="2155">
        <v>1478042.5160000001</v>
      </c>
      <c r="M7" s="2156">
        <v>-8.56</v>
      </c>
      <c r="N7" s="2155">
        <v>242301426.789</v>
      </c>
      <c r="O7" s="2156">
        <v>2.91</v>
      </c>
      <c r="P7" s="2158">
        <v>256841076.66499999</v>
      </c>
      <c r="Q7" s="2159">
        <v>3.09</v>
      </c>
      <c r="R7" s="2160">
        <v>474848580.11000001</v>
      </c>
      <c r="S7" s="2159">
        <v>1.7693000000000001</v>
      </c>
      <c r="AD7" s="2161"/>
      <c r="AE7" s="2161"/>
    </row>
    <row r="8" spans="1:31" ht="24.95" customHeight="1">
      <c r="A8" s="2154">
        <v>2014</v>
      </c>
      <c r="B8" s="2162">
        <v>62675310.258000001</v>
      </c>
      <c r="C8" s="2163">
        <v>-2.02</v>
      </c>
      <c r="D8" s="2158">
        <v>21669253.322999999</v>
      </c>
      <c r="E8" s="2163">
        <v>-1.42</v>
      </c>
      <c r="F8" s="2158">
        <v>128629516.37800001</v>
      </c>
      <c r="G8" s="2163">
        <v>-2.59</v>
      </c>
      <c r="H8" s="2158">
        <v>150298769.70100001</v>
      </c>
      <c r="I8" s="2163">
        <v>-2.4300000000000002</v>
      </c>
      <c r="J8" s="2158">
        <v>13556457.179</v>
      </c>
      <c r="K8" s="2163">
        <v>3.79</v>
      </c>
      <c r="L8" s="2158">
        <v>1570929.2420000001</v>
      </c>
      <c r="M8" s="2163">
        <v>6.28</v>
      </c>
      <c r="N8" s="2158">
        <v>249490234.64300001</v>
      </c>
      <c r="O8" s="2163">
        <v>2.97</v>
      </c>
      <c r="P8" s="2158">
        <v>264617621.06400001</v>
      </c>
      <c r="Q8" s="2164">
        <v>3.03</v>
      </c>
      <c r="R8" s="2165">
        <v>477591701.023</v>
      </c>
      <c r="S8" s="2166">
        <v>0.57769999999999999</v>
      </c>
      <c r="AD8" s="2161"/>
      <c r="AE8" s="2161"/>
    </row>
    <row r="9" spans="1:31" ht="24.95" customHeight="1">
      <c r="A9" s="2154">
        <v>2015</v>
      </c>
      <c r="B9" s="2165">
        <v>63794044.410999998</v>
      </c>
      <c r="C9" s="2163">
        <v>1.78</v>
      </c>
      <c r="D9" s="2158">
        <v>22178571.885000002</v>
      </c>
      <c r="E9" s="2163">
        <v>2.35</v>
      </c>
      <c r="F9" s="2158">
        <v>132049196.90099999</v>
      </c>
      <c r="G9" s="2163">
        <v>2.66</v>
      </c>
      <c r="H9" s="2158">
        <v>154227768.78600001</v>
      </c>
      <c r="I9" s="2163">
        <v>2.61</v>
      </c>
      <c r="J9" s="2158">
        <v>14644964.459000001</v>
      </c>
      <c r="K9" s="2163">
        <v>8.0299999999999994</v>
      </c>
      <c r="L9" s="2158">
        <v>1630852.91</v>
      </c>
      <c r="M9" s="2163">
        <v>3.81</v>
      </c>
      <c r="N9" s="2158">
        <v>249357184.736</v>
      </c>
      <c r="O9" s="2163">
        <v>-0.05</v>
      </c>
      <c r="P9" s="2158">
        <v>265633002.10499999</v>
      </c>
      <c r="Q9" s="2164">
        <v>0.38</v>
      </c>
      <c r="R9" s="2160">
        <v>483654815.30199999</v>
      </c>
      <c r="S9" s="2164">
        <v>1.2695000000000001</v>
      </c>
      <c r="AD9" s="2161"/>
      <c r="AE9" s="2161"/>
    </row>
    <row r="10" spans="1:31" ht="24.95" customHeight="1">
      <c r="A10" s="2154">
        <v>2016</v>
      </c>
      <c r="B10" s="2165">
        <v>66173064.987000003</v>
      </c>
      <c r="C10" s="2163">
        <v>3.73</v>
      </c>
      <c r="D10" s="2158">
        <v>22908419.364</v>
      </c>
      <c r="E10" s="2163">
        <v>3.29</v>
      </c>
      <c r="F10" s="2158">
        <v>137982085.93799999</v>
      </c>
      <c r="G10" s="2163">
        <v>4.49</v>
      </c>
      <c r="H10" s="2158">
        <v>160890505.30199999</v>
      </c>
      <c r="I10" s="2163">
        <v>4.32</v>
      </c>
      <c r="J10" s="2158">
        <v>15396810.333000001</v>
      </c>
      <c r="K10" s="2163">
        <v>5.13</v>
      </c>
      <c r="L10" s="2158">
        <v>1754503.2420000001</v>
      </c>
      <c r="M10" s="2163">
        <v>7.58</v>
      </c>
      <c r="N10" s="2158">
        <v>252824020.067</v>
      </c>
      <c r="O10" s="2163">
        <v>1.39</v>
      </c>
      <c r="P10" s="2158">
        <v>269975333.64200002</v>
      </c>
      <c r="Q10" s="2164">
        <v>1.63</v>
      </c>
      <c r="R10" s="2160">
        <v>497038903.93099999</v>
      </c>
      <c r="S10" s="2164">
        <v>2.7673000000000001</v>
      </c>
      <c r="AD10" s="2161"/>
      <c r="AE10" s="2161"/>
    </row>
    <row r="11" spans="1:31" ht="24.95" customHeight="1">
      <c r="A11" s="2167">
        <v>2017</v>
      </c>
      <c r="B11" s="2160">
        <v>66517357.427000001</v>
      </c>
      <c r="C11" s="2163">
        <v>0.52</v>
      </c>
      <c r="D11" s="2158">
        <v>23604528.379999999</v>
      </c>
      <c r="E11" s="2163">
        <v>3.04</v>
      </c>
      <c r="F11" s="2158">
        <v>140952297.10299999</v>
      </c>
      <c r="G11" s="2163">
        <v>2.15</v>
      </c>
      <c r="H11" s="2158">
        <v>164556825.48300001</v>
      </c>
      <c r="I11" s="2163">
        <v>2.2799999999999998</v>
      </c>
      <c r="J11" s="2158">
        <v>15981131.086999999</v>
      </c>
      <c r="K11" s="2163">
        <v>3.8</v>
      </c>
      <c r="L11" s="2158">
        <v>1746244.2150000001</v>
      </c>
      <c r="M11" s="2163">
        <v>-0.47</v>
      </c>
      <c r="N11" s="2158">
        <v>258944827.89899999</v>
      </c>
      <c r="O11" s="2163">
        <v>2.42</v>
      </c>
      <c r="P11" s="2158">
        <v>276672203.20099998</v>
      </c>
      <c r="Q11" s="2166">
        <v>2.48</v>
      </c>
      <c r="R11" s="2162">
        <v>507746386.111</v>
      </c>
      <c r="S11" s="2166">
        <v>2.1543000000000001</v>
      </c>
      <c r="AD11" s="2161"/>
      <c r="AE11" s="2161"/>
    </row>
    <row r="12" spans="1:31" s="1980" customFormat="1" ht="24.95" customHeight="1">
      <c r="A12" s="2154">
        <v>2018</v>
      </c>
      <c r="B12" s="2165">
        <v>70687228.439999998</v>
      </c>
      <c r="C12" s="2163">
        <v>6.27</v>
      </c>
      <c r="D12" s="2158">
        <v>24568575.798999999</v>
      </c>
      <c r="E12" s="2163">
        <v>4.08</v>
      </c>
      <c r="F12" s="2158">
        <v>149983026.55500001</v>
      </c>
      <c r="G12" s="2163">
        <v>6.41</v>
      </c>
      <c r="H12" s="2158">
        <v>174551602.354</v>
      </c>
      <c r="I12" s="2163">
        <v>6.07</v>
      </c>
      <c r="J12" s="2158">
        <v>17126088.302999999</v>
      </c>
      <c r="K12" s="2163">
        <v>7.16</v>
      </c>
      <c r="L12" s="2158">
        <v>1478381.175</v>
      </c>
      <c r="M12" s="2163">
        <v>-15.34</v>
      </c>
      <c r="N12" s="2158">
        <v>262305861.45500001</v>
      </c>
      <c r="O12" s="2163">
        <v>1.3</v>
      </c>
      <c r="P12" s="2158">
        <v>280910330.93300003</v>
      </c>
      <c r="Q12" s="2164">
        <v>1.53</v>
      </c>
      <c r="R12" s="2160">
        <v>526149161.727</v>
      </c>
      <c r="S12" s="2164">
        <v>3.6244000000000001</v>
      </c>
      <c r="T12" s="2168"/>
      <c r="AD12" s="2169"/>
      <c r="AE12" s="2169"/>
    </row>
    <row r="13" spans="1:31" s="1980" customFormat="1" ht="24.95" customHeight="1">
      <c r="A13" s="2154">
        <v>2019</v>
      </c>
      <c r="B13" s="2165">
        <v>70455407.319999993</v>
      </c>
      <c r="C13" s="2163">
        <v>-0.33</v>
      </c>
      <c r="D13" s="2158">
        <v>24458147.578000002</v>
      </c>
      <c r="E13" s="2163">
        <v>-0.45</v>
      </c>
      <c r="F13" s="2158">
        <v>148310522.41999999</v>
      </c>
      <c r="G13" s="2163">
        <v>-1.1200000000000001</v>
      </c>
      <c r="H13" s="2158">
        <v>172768669.998</v>
      </c>
      <c r="I13" s="2163">
        <v>-1.02</v>
      </c>
      <c r="J13" s="2158">
        <v>17304667.783</v>
      </c>
      <c r="K13" s="2163">
        <v>1.04</v>
      </c>
      <c r="L13" s="2158">
        <v>1492516.243</v>
      </c>
      <c r="M13" s="2163">
        <v>0.96</v>
      </c>
      <c r="N13" s="2158">
        <v>258477476.382</v>
      </c>
      <c r="O13" s="2163">
        <v>-1.46</v>
      </c>
      <c r="P13" s="2158">
        <v>277274660.40799999</v>
      </c>
      <c r="Q13" s="2164">
        <v>-1.29</v>
      </c>
      <c r="R13" s="2160">
        <v>520498737.72600001</v>
      </c>
      <c r="S13" s="2164">
        <v>-1.0739000000000001</v>
      </c>
      <c r="T13" s="2168"/>
      <c r="AD13" s="2169"/>
      <c r="AE13" s="2169"/>
    </row>
    <row r="14" spans="1:31" s="1980" customFormat="1" ht="24.95" customHeight="1">
      <c r="A14" s="2154">
        <v>2020</v>
      </c>
      <c r="B14" s="2165">
        <v>74073574.145999998</v>
      </c>
      <c r="C14" s="2163">
        <v>5.14</v>
      </c>
      <c r="D14" s="2158">
        <v>23622904.795000002</v>
      </c>
      <c r="E14" s="2163">
        <v>-3.41</v>
      </c>
      <c r="F14" s="2158">
        <v>144443995.59799999</v>
      </c>
      <c r="G14" s="2163">
        <v>-2.61</v>
      </c>
      <c r="H14" s="2158">
        <v>168066900.39300001</v>
      </c>
      <c r="I14" s="2163">
        <v>-2.72</v>
      </c>
      <c r="J14" s="2158">
        <v>17036657.677000001</v>
      </c>
      <c r="K14" s="2163">
        <v>-1.55</v>
      </c>
      <c r="L14" s="2158">
        <v>1552099.5330000001</v>
      </c>
      <c r="M14" s="2163">
        <v>3.99</v>
      </c>
      <c r="N14" s="2158">
        <v>248540483.44800001</v>
      </c>
      <c r="O14" s="2163">
        <v>-3.84</v>
      </c>
      <c r="P14" s="2158">
        <v>267129240.65799999</v>
      </c>
      <c r="Q14" s="2164">
        <v>-3.66</v>
      </c>
      <c r="R14" s="2160">
        <v>509269715.19700003</v>
      </c>
      <c r="S14" s="2164">
        <v>-2.1574</v>
      </c>
      <c r="T14" s="2168"/>
      <c r="AD14" s="2169"/>
      <c r="AE14" s="2169"/>
    </row>
    <row r="15" spans="1:31" s="1980" customFormat="1" ht="24.95" customHeight="1">
      <c r="A15" s="2154">
        <v>2021</v>
      </c>
      <c r="B15" s="2165">
        <v>77558384.943000004</v>
      </c>
      <c r="C15" s="2163">
        <v>4.7</v>
      </c>
      <c r="D15" s="2158">
        <v>25025911.670000002</v>
      </c>
      <c r="E15" s="2163">
        <v>5.94</v>
      </c>
      <c r="F15" s="2158">
        <v>148181597.007</v>
      </c>
      <c r="G15" s="2163">
        <v>2.59</v>
      </c>
      <c r="H15" s="2158">
        <v>173207508.67699999</v>
      </c>
      <c r="I15" s="2163">
        <v>3.06</v>
      </c>
      <c r="J15" s="2158">
        <v>18496161.567000002</v>
      </c>
      <c r="K15" s="2163">
        <v>8.57</v>
      </c>
      <c r="L15" s="2158">
        <v>1806892.6229999999</v>
      </c>
      <c r="M15" s="2163">
        <v>16.420000000000002</v>
      </c>
      <c r="N15" s="2158">
        <v>262361863.04800001</v>
      </c>
      <c r="O15" s="2163">
        <v>5.56</v>
      </c>
      <c r="P15" s="2158">
        <v>282664917.23799998</v>
      </c>
      <c r="Q15" s="2164">
        <v>5.82</v>
      </c>
      <c r="R15" s="2160">
        <v>533430810.85799998</v>
      </c>
      <c r="S15" s="2164">
        <v>4.7443</v>
      </c>
      <c r="T15" s="2168"/>
      <c r="AD15" s="2169"/>
      <c r="AE15" s="2169"/>
    </row>
    <row r="16" spans="1:31" s="1980" customFormat="1" ht="24.95" customHeight="1">
      <c r="A16" s="2170">
        <v>2022</v>
      </c>
      <c r="B16" s="2171">
        <v>78557454.194999993</v>
      </c>
      <c r="C16" s="2172">
        <v>1.29</v>
      </c>
      <c r="D16" s="2173">
        <v>25889561.004999999</v>
      </c>
      <c r="E16" s="2172">
        <v>3.45</v>
      </c>
      <c r="F16" s="2173">
        <v>155548437.37099999</v>
      </c>
      <c r="G16" s="2172">
        <v>4.97</v>
      </c>
      <c r="H16" s="2173">
        <v>181437998.37599999</v>
      </c>
      <c r="I16" s="2172">
        <v>4.75</v>
      </c>
      <c r="J16" s="2173">
        <v>19285645.269000001</v>
      </c>
      <c r="K16" s="2172">
        <v>4.2699999999999996</v>
      </c>
      <c r="L16" s="2173">
        <v>1759071.1980000001</v>
      </c>
      <c r="M16" s="2172">
        <v>-2.65</v>
      </c>
      <c r="N16" s="2173">
        <v>266892573.17500001</v>
      </c>
      <c r="O16" s="2172">
        <v>1.73</v>
      </c>
      <c r="P16" s="2173">
        <v>287937289.64200002</v>
      </c>
      <c r="Q16" s="2174">
        <v>1.87</v>
      </c>
      <c r="R16" s="2175">
        <v>547932742.21300006</v>
      </c>
      <c r="S16" s="2174">
        <v>2.7185999999999999</v>
      </c>
      <c r="T16" s="2168"/>
      <c r="AD16" s="2169"/>
      <c r="AE16" s="2169"/>
    </row>
    <row r="17" spans="1:31" s="1980" customFormat="1" ht="24.95" customHeight="1">
      <c r="A17" s="1805" t="s">
        <v>777</v>
      </c>
      <c r="B17" s="2176">
        <v>19719091.583000001</v>
      </c>
      <c r="C17" s="2177">
        <v>1.76</v>
      </c>
      <c r="D17" s="2178">
        <v>7287472.1560000004</v>
      </c>
      <c r="E17" s="2177">
        <v>3.16</v>
      </c>
      <c r="F17" s="2178">
        <v>42235474.461000003</v>
      </c>
      <c r="G17" s="2177">
        <v>5.19</v>
      </c>
      <c r="H17" s="2178">
        <v>49522946.616999999</v>
      </c>
      <c r="I17" s="2177">
        <v>4.8899999999999997</v>
      </c>
      <c r="J17" s="2178">
        <v>5595824.4040000001</v>
      </c>
      <c r="K17" s="2177">
        <v>8</v>
      </c>
      <c r="L17" s="2178">
        <v>451760.90600000002</v>
      </c>
      <c r="M17" s="2177">
        <v>2.36</v>
      </c>
      <c r="N17" s="2178">
        <v>67890872.944000006</v>
      </c>
      <c r="O17" s="2177">
        <v>4.7699999999999996</v>
      </c>
      <c r="P17" s="2178">
        <v>73938458.253999993</v>
      </c>
      <c r="Q17" s="2179">
        <v>4.99</v>
      </c>
      <c r="R17" s="2176">
        <v>143180496.454</v>
      </c>
      <c r="S17" s="2179">
        <v>4.4977</v>
      </c>
      <c r="T17" s="2168"/>
      <c r="AD17" s="2169"/>
      <c r="AE17" s="2169"/>
    </row>
    <row r="18" spans="1:31" s="1980" customFormat="1" ht="24.95" customHeight="1">
      <c r="A18" s="313">
        <v>2022.03</v>
      </c>
      <c r="B18" s="2162">
        <v>6026908.5499999998</v>
      </c>
      <c r="C18" s="2163">
        <v>4.76</v>
      </c>
      <c r="D18" s="2158">
        <v>2243266.2069999999</v>
      </c>
      <c r="E18" s="2163">
        <v>6.4</v>
      </c>
      <c r="F18" s="2158">
        <v>12751919.351</v>
      </c>
      <c r="G18" s="2163">
        <v>8.3800000000000008</v>
      </c>
      <c r="H18" s="2158">
        <v>14995185.558</v>
      </c>
      <c r="I18" s="2163">
        <v>8.07</v>
      </c>
      <c r="J18" s="2158">
        <v>1677624.834</v>
      </c>
      <c r="K18" s="2163">
        <v>13</v>
      </c>
      <c r="L18" s="2158">
        <v>153160.22399999999</v>
      </c>
      <c r="M18" s="2163">
        <v>0.7</v>
      </c>
      <c r="N18" s="2158">
        <v>22983927.333000001</v>
      </c>
      <c r="O18" s="2163">
        <v>5.38</v>
      </c>
      <c r="P18" s="2158">
        <v>24814712.390999999</v>
      </c>
      <c r="Q18" s="2166">
        <v>5.83</v>
      </c>
      <c r="R18" s="2162">
        <v>45836806.498999998</v>
      </c>
      <c r="S18" s="2166">
        <v>6.4131999999999998</v>
      </c>
      <c r="T18" s="2168"/>
      <c r="AD18" s="2169"/>
      <c r="AE18" s="2169"/>
    </row>
    <row r="19" spans="1:31" s="1980" customFormat="1" ht="24.95" customHeight="1">
      <c r="A19" s="313">
        <v>2022.04</v>
      </c>
      <c r="B19" s="2162">
        <v>6097476.0669999998</v>
      </c>
      <c r="C19" s="2163">
        <v>3.18</v>
      </c>
      <c r="D19" s="2158">
        <v>1994621.0959999999</v>
      </c>
      <c r="E19" s="2163">
        <v>4.12</v>
      </c>
      <c r="F19" s="2158">
        <v>11893989.539999999</v>
      </c>
      <c r="G19" s="2163">
        <v>7.04</v>
      </c>
      <c r="H19" s="2158">
        <v>13888610.636</v>
      </c>
      <c r="I19" s="2163">
        <v>6.61</v>
      </c>
      <c r="J19" s="2158">
        <v>1476160.595</v>
      </c>
      <c r="K19" s="2163">
        <v>8.69</v>
      </c>
      <c r="L19" s="2158">
        <v>152036.68100000001</v>
      </c>
      <c r="M19" s="2163">
        <v>-4.54</v>
      </c>
      <c r="N19" s="2158">
        <v>22143996.471000001</v>
      </c>
      <c r="O19" s="2163">
        <v>3.26</v>
      </c>
      <c r="P19" s="2158">
        <v>23772193.747000001</v>
      </c>
      <c r="Q19" s="2166">
        <v>3.53</v>
      </c>
      <c r="R19" s="2162">
        <v>43758280.450000003</v>
      </c>
      <c r="S19" s="2166">
        <v>4.4358000000000004</v>
      </c>
      <c r="T19" s="2168"/>
      <c r="AD19" s="2169"/>
      <c r="AE19" s="2169"/>
    </row>
    <row r="20" spans="1:31" s="1980" customFormat="1" ht="24.95" customHeight="1">
      <c r="A20" s="313">
        <v>2022.05</v>
      </c>
      <c r="B20" s="2162">
        <v>5606725</v>
      </c>
      <c r="C20" s="2163">
        <v>0.21</v>
      </c>
      <c r="D20" s="2158">
        <v>1774475.2069999999</v>
      </c>
      <c r="E20" s="2163">
        <v>1.8</v>
      </c>
      <c r="F20" s="2158">
        <v>11216679.219000001</v>
      </c>
      <c r="G20" s="2163">
        <v>6.56</v>
      </c>
      <c r="H20" s="2158">
        <v>12991154.426000001</v>
      </c>
      <c r="I20" s="2163">
        <v>5.89</v>
      </c>
      <c r="J20" s="2158">
        <v>1314338.301</v>
      </c>
      <c r="K20" s="2163">
        <v>6.99</v>
      </c>
      <c r="L20" s="2158">
        <v>145967.48800000001</v>
      </c>
      <c r="M20" s="2163">
        <v>-3.55</v>
      </c>
      <c r="N20" s="2158">
        <v>22146808.791000001</v>
      </c>
      <c r="O20" s="2163">
        <v>2.54</v>
      </c>
      <c r="P20" s="2158">
        <v>23607114.579999998</v>
      </c>
      <c r="Q20" s="2166">
        <v>2.74</v>
      </c>
      <c r="R20" s="2162">
        <v>42204994.005999997</v>
      </c>
      <c r="S20" s="2166">
        <v>3.3365</v>
      </c>
      <c r="T20" s="2168"/>
      <c r="AD20" s="2169"/>
      <c r="AE20" s="2169"/>
    </row>
    <row r="21" spans="1:31" s="1980" customFormat="1" ht="24.95" customHeight="1">
      <c r="A21" s="313">
        <v>2022.06</v>
      </c>
      <c r="B21" s="2160">
        <v>5810424.5829999996</v>
      </c>
      <c r="C21" s="2163">
        <v>-0.49</v>
      </c>
      <c r="D21" s="2158">
        <v>1917742.8959999999</v>
      </c>
      <c r="E21" s="2163">
        <v>1.1299999999999999</v>
      </c>
      <c r="F21" s="2158">
        <v>11998553.218</v>
      </c>
      <c r="G21" s="2163">
        <v>6.21</v>
      </c>
      <c r="H21" s="2158">
        <v>13916296.114</v>
      </c>
      <c r="I21" s="2163">
        <v>5.48</v>
      </c>
      <c r="J21" s="2158">
        <v>1430044.2350000001</v>
      </c>
      <c r="K21" s="2163">
        <v>12.09</v>
      </c>
      <c r="L21" s="2158">
        <v>141016.27900000001</v>
      </c>
      <c r="M21" s="2163">
        <v>-7.66</v>
      </c>
      <c r="N21" s="2158">
        <v>21717279.489999998</v>
      </c>
      <c r="O21" s="2163">
        <v>0.68</v>
      </c>
      <c r="P21" s="2158">
        <v>23288340.004000001</v>
      </c>
      <c r="Q21" s="2166">
        <v>1.26</v>
      </c>
      <c r="R21" s="2160">
        <v>43015060.700999998</v>
      </c>
      <c r="S21" s="2166">
        <v>2.3391000000000002</v>
      </c>
      <c r="T21" s="2168"/>
      <c r="AD21" s="2169"/>
      <c r="AE21" s="2169"/>
    </row>
    <row r="22" spans="1:31" s="1980" customFormat="1" ht="24.95" customHeight="1">
      <c r="A22" s="313">
        <v>2022.07</v>
      </c>
      <c r="B22" s="2160">
        <v>7335045.3090000004</v>
      </c>
      <c r="C22" s="2163">
        <v>8.44</v>
      </c>
      <c r="D22" s="2158">
        <v>2256068.0099999998</v>
      </c>
      <c r="E22" s="2163">
        <v>6.59</v>
      </c>
      <c r="F22" s="2158">
        <v>13733082.103</v>
      </c>
      <c r="G22" s="2163">
        <v>8.5399999999999991</v>
      </c>
      <c r="H22" s="2158">
        <v>15989150.113</v>
      </c>
      <c r="I22" s="2163">
        <v>8.26</v>
      </c>
      <c r="J22" s="2158">
        <v>1455903.9369999999</v>
      </c>
      <c r="K22" s="2163">
        <v>7.52</v>
      </c>
      <c r="L22" s="2158">
        <v>141919.90299999999</v>
      </c>
      <c r="M22" s="2163">
        <v>-6.37</v>
      </c>
      <c r="N22" s="2158">
        <v>23611107.186000001</v>
      </c>
      <c r="O22" s="2163">
        <v>2.96</v>
      </c>
      <c r="P22" s="2158">
        <v>25208931.026000001</v>
      </c>
      <c r="Q22" s="2166">
        <v>3.15</v>
      </c>
      <c r="R22" s="2160">
        <v>48533126.447999999</v>
      </c>
      <c r="S22" s="2166">
        <v>5.5715000000000003</v>
      </c>
      <c r="T22" s="2168"/>
      <c r="AD22" s="2169"/>
      <c r="AE22" s="2169"/>
    </row>
    <row r="23" spans="1:31" s="1980" customFormat="1" ht="24.95" customHeight="1">
      <c r="A23" s="313">
        <v>2022.08</v>
      </c>
      <c r="B23" s="2162">
        <v>8720534.5610000007</v>
      </c>
      <c r="C23" s="2163">
        <v>-3.35</v>
      </c>
      <c r="D23" s="2158">
        <v>2239078.733</v>
      </c>
      <c r="E23" s="2163">
        <v>4.8</v>
      </c>
      <c r="F23" s="2158">
        <v>14682018.634</v>
      </c>
      <c r="G23" s="2163">
        <v>5.74</v>
      </c>
      <c r="H23" s="2158">
        <v>16921097.366999999</v>
      </c>
      <c r="I23" s="2163">
        <v>5.61</v>
      </c>
      <c r="J23" s="2158">
        <v>1714459.0959999999</v>
      </c>
      <c r="K23" s="2163">
        <v>-3.99</v>
      </c>
      <c r="L23" s="2158">
        <v>137370.52299999999</v>
      </c>
      <c r="M23" s="2163">
        <v>-0.5</v>
      </c>
      <c r="N23" s="2158">
        <v>22668604.723000001</v>
      </c>
      <c r="O23" s="2163">
        <v>3.22</v>
      </c>
      <c r="P23" s="2158">
        <v>24520434.342</v>
      </c>
      <c r="Q23" s="2166">
        <v>2.66</v>
      </c>
      <c r="R23" s="2162">
        <v>50162066.270000003</v>
      </c>
      <c r="S23" s="2166">
        <v>2.5181</v>
      </c>
      <c r="T23" s="2168"/>
      <c r="AD23" s="2169"/>
      <c r="AE23" s="2169"/>
    </row>
    <row r="24" spans="1:31" s="1980" customFormat="1" ht="24.95" customHeight="1">
      <c r="A24" s="313">
        <v>2022.09</v>
      </c>
      <c r="B24" s="2162">
        <v>7184446.7649999997</v>
      </c>
      <c r="C24" s="2163">
        <v>3.62</v>
      </c>
      <c r="D24" s="2158">
        <v>2063355.919</v>
      </c>
      <c r="E24" s="2163">
        <v>2.93</v>
      </c>
      <c r="F24" s="2158">
        <v>12992044.493000001</v>
      </c>
      <c r="G24" s="2163">
        <v>6.73</v>
      </c>
      <c r="H24" s="2158">
        <v>15055400.412</v>
      </c>
      <c r="I24" s="2163">
        <v>6.19</v>
      </c>
      <c r="J24" s="2158">
        <v>1591057.996</v>
      </c>
      <c r="K24" s="2163">
        <v>-2.54</v>
      </c>
      <c r="L24" s="2158">
        <v>134902.39799999999</v>
      </c>
      <c r="M24" s="2163">
        <v>-3.82</v>
      </c>
      <c r="N24" s="2158">
        <v>21350987.899999999</v>
      </c>
      <c r="O24" s="2163">
        <v>-2.66</v>
      </c>
      <c r="P24" s="2158">
        <v>23076948.294</v>
      </c>
      <c r="Q24" s="2166">
        <v>-2.66</v>
      </c>
      <c r="R24" s="2162">
        <v>45316795.471000001</v>
      </c>
      <c r="S24" s="2166">
        <v>1.1109</v>
      </c>
      <c r="T24" s="2168"/>
      <c r="AD24" s="2169"/>
      <c r="AE24" s="2169"/>
    </row>
    <row r="25" spans="1:31" s="1980" customFormat="1" ht="24.95" customHeight="1">
      <c r="A25" s="313">
        <v>2022.1</v>
      </c>
      <c r="B25" s="2162">
        <v>5863994.477</v>
      </c>
      <c r="C25" s="2163">
        <v>-0.75</v>
      </c>
      <c r="D25" s="2158">
        <v>1849955.3130000001</v>
      </c>
      <c r="E25" s="2163">
        <v>1.28</v>
      </c>
      <c r="F25" s="2158">
        <v>11477215.921</v>
      </c>
      <c r="G25" s="2163">
        <v>3.39</v>
      </c>
      <c r="H25" s="2158">
        <v>13327171.233999999</v>
      </c>
      <c r="I25" s="2163">
        <v>3.09</v>
      </c>
      <c r="J25" s="2158">
        <v>1301180.996</v>
      </c>
      <c r="K25" s="2163">
        <v>-1.19</v>
      </c>
      <c r="L25" s="2158">
        <v>143732.378</v>
      </c>
      <c r="M25" s="2163">
        <v>-0.39</v>
      </c>
      <c r="N25" s="2158">
        <v>21706845.719999999</v>
      </c>
      <c r="O25" s="2163">
        <v>0.77</v>
      </c>
      <c r="P25" s="2158">
        <v>23151759.094000001</v>
      </c>
      <c r="Q25" s="2166">
        <v>0.65</v>
      </c>
      <c r="R25" s="2162">
        <v>42342924.805</v>
      </c>
      <c r="S25" s="2166">
        <v>1.2062999999999999</v>
      </c>
      <c r="T25" s="2168"/>
      <c r="AD25" s="2169"/>
      <c r="AE25" s="2169"/>
    </row>
    <row r="26" spans="1:31" s="1980" customFormat="1" ht="24.95" customHeight="1">
      <c r="A26" s="313">
        <v>2022.11</v>
      </c>
      <c r="B26" s="2162">
        <v>5922540.5760000004</v>
      </c>
      <c r="C26" s="2163">
        <v>-1.1200000000000001</v>
      </c>
      <c r="D26" s="2158">
        <v>1958715.138</v>
      </c>
      <c r="E26" s="2163">
        <v>1.1000000000000001</v>
      </c>
      <c r="F26" s="2158">
        <v>11602313.932</v>
      </c>
      <c r="G26" s="2163">
        <v>1.02</v>
      </c>
      <c r="H26" s="2158">
        <v>13561029.07</v>
      </c>
      <c r="I26" s="2163">
        <v>1.03</v>
      </c>
      <c r="J26" s="2158">
        <v>1781885.817</v>
      </c>
      <c r="K26" s="2163">
        <v>1.78</v>
      </c>
      <c r="L26" s="2158">
        <v>156062.51500000001</v>
      </c>
      <c r="M26" s="2163">
        <v>-3.59</v>
      </c>
      <c r="N26" s="2158">
        <v>21069570.210000001</v>
      </c>
      <c r="O26" s="2163">
        <v>-2.0299999999999998</v>
      </c>
      <c r="P26" s="2158">
        <v>23007518.541999999</v>
      </c>
      <c r="Q26" s="2166">
        <v>-1.75</v>
      </c>
      <c r="R26" s="2162">
        <v>42491088.188000001</v>
      </c>
      <c r="S26" s="2166">
        <v>-0.79039999999999999</v>
      </c>
      <c r="T26" s="2168"/>
      <c r="AD26" s="2169"/>
      <c r="AE26" s="2169"/>
    </row>
    <row r="27" spans="1:31" s="1980" customFormat="1" ht="24.95" customHeight="1">
      <c r="A27" s="313">
        <v>2022.12</v>
      </c>
      <c r="B27" s="2162">
        <v>6297175.2740000002</v>
      </c>
      <c r="C27" s="2163">
        <v>1.27</v>
      </c>
      <c r="D27" s="2158">
        <v>2548076.537</v>
      </c>
      <c r="E27" s="2163">
        <v>6.84</v>
      </c>
      <c r="F27" s="2158">
        <v>13717065.85</v>
      </c>
      <c r="G27" s="2163">
        <v>-0.6</v>
      </c>
      <c r="H27" s="2158">
        <v>16265142.387</v>
      </c>
      <c r="I27" s="2163">
        <v>0.5</v>
      </c>
      <c r="J27" s="2158">
        <v>1624789.892</v>
      </c>
      <c r="K27" s="2163">
        <v>0.75</v>
      </c>
      <c r="L27" s="2158">
        <v>154302.12700000001</v>
      </c>
      <c r="M27" s="2163">
        <v>-7.15</v>
      </c>
      <c r="N27" s="2158">
        <v>22586499.739999998</v>
      </c>
      <c r="O27" s="2163">
        <v>-2.09</v>
      </c>
      <c r="P27" s="2158">
        <v>24365591.759</v>
      </c>
      <c r="Q27" s="2166">
        <v>-1.94</v>
      </c>
      <c r="R27" s="2162">
        <v>46927909.420000002</v>
      </c>
      <c r="S27" s="2166">
        <v>-0.68300000000000005</v>
      </c>
      <c r="T27" s="2168"/>
      <c r="AD27" s="2169"/>
      <c r="AE27" s="2169"/>
    </row>
    <row r="28" spans="1:31" s="1980" customFormat="1" ht="24.95" customHeight="1">
      <c r="A28" s="306" t="s">
        <v>778</v>
      </c>
      <c r="B28" s="2180">
        <v>19575654.633000001</v>
      </c>
      <c r="C28" s="2181">
        <v>-0.73</v>
      </c>
      <c r="D28" s="2182">
        <v>7457957.0080000004</v>
      </c>
      <c r="E28" s="2181">
        <v>2.34</v>
      </c>
      <c r="F28" s="2182">
        <v>43392076.762000002</v>
      </c>
      <c r="G28" s="2181">
        <v>2.74</v>
      </c>
      <c r="H28" s="2182">
        <v>50850033.770000003</v>
      </c>
      <c r="I28" s="2181">
        <v>2.68</v>
      </c>
      <c r="J28" s="2182">
        <v>5490403.2510000002</v>
      </c>
      <c r="K28" s="2181">
        <v>-1.88</v>
      </c>
      <c r="L28" s="2182">
        <v>440641.26199999999</v>
      </c>
      <c r="M28" s="2181">
        <v>-2.46</v>
      </c>
      <c r="N28" s="2182">
        <v>66853525.089000002</v>
      </c>
      <c r="O28" s="2181">
        <v>-1.53</v>
      </c>
      <c r="P28" s="2182">
        <v>72784569.601999998</v>
      </c>
      <c r="Q28" s="2183">
        <v>-1.56</v>
      </c>
      <c r="R28" s="2180">
        <v>143210258.005</v>
      </c>
      <c r="S28" s="2183">
        <v>2.0799999999999999E-2</v>
      </c>
      <c r="T28" s="2168"/>
      <c r="AD28" s="2169"/>
      <c r="AE28" s="2169"/>
    </row>
    <row r="29" spans="1:31" s="1980" customFormat="1" ht="24.95" customHeight="1">
      <c r="A29" s="306">
        <v>2023.01</v>
      </c>
      <c r="B29" s="2180">
        <v>6991985.932</v>
      </c>
      <c r="C29" s="2181">
        <v>1.93</v>
      </c>
      <c r="D29" s="2182">
        <v>2822474.3689999999</v>
      </c>
      <c r="E29" s="2181">
        <v>6.94</v>
      </c>
      <c r="F29" s="2182">
        <v>16016230.215</v>
      </c>
      <c r="G29" s="2181">
        <v>9.48</v>
      </c>
      <c r="H29" s="2182">
        <v>18838704.583999999</v>
      </c>
      <c r="I29" s="2181">
        <v>9.09</v>
      </c>
      <c r="J29" s="2182">
        <v>1990536.4820000001</v>
      </c>
      <c r="K29" s="2181">
        <v>2.13</v>
      </c>
      <c r="L29" s="2182">
        <v>145149.171</v>
      </c>
      <c r="M29" s="2181">
        <v>-8.3800000000000008</v>
      </c>
      <c r="N29" s="2182">
        <v>23274534.410999998</v>
      </c>
      <c r="O29" s="2181">
        <v>-1.24</v>
      </c>
      <c r="P29" s="2182">
        <v>25410220.063999999</v>
      </c>
      <c r="Q29" s="2183">
        <v>-1.03</v>
      </c>
      <c r="R29" s="2180">
        <v>51240910.579999998</v>
      </c>
      <c r="S29" s="2183">
        <v>2.8887999999999998</v>
      </c>
      <c r="T29" s="2168"/>
      <c r="AD29" s="2169"/>
      <c r="AE29" s="2169"/>
    </row>
    <row r="30" spans="1:31" s="1980" customFormat="1" ht="24.95" customHeight="1">
      <c r="A30" s="313">
        <v>2023.02</v>
      </c>
      <c r="B30" s="2162">
        <v>6795831.0970000001</v>
      </c>
      <c r="C30" s="2163">
        <v>-0.54</v>
      </c>
      <c r="D30" s="2158">
        <v>2435407.6710000001</v>
      </c>
      <c r="E30" s="2163">
        <v>1.26</v>
      </c>
      <c r="F30" s="2158">
        <v>14949691.859999999</v>
      </c>
      <c r="G30" s="2163">
        <v>0.64</v>
      </c>
      <c r="H30" s="2158">
        <v>17385099.530999999</v>
      </c>
      <c r="I30" s="2163">
        <v>0.73</v>
      </c>
      <c r="J30" s="2158">
        <v>1945150.9029999999</v>
      </c>
      <c r="K30" s="2163">
        <v>-1.22</v>
      </c>
      <c r="L30" s="2158">
        <v>145788.791</v>
      </c>
      <c r="M30" s="2163">
        <v>4.01</v>
      </c>
      <c r="N30" s="2158">
        <v>21602875.5</v>
      </c>
      <c r="O30" s="2163">
        <v>1.23</v>
      </c>
      <c r="P30" s="2158">
        <v>23693815.193999998</v>
      </c>
      <c r="Q30" s="2166">
        <v>1.04</v>
      </c>
      <c r="R30" s="2162">
        <v>47874745.821999997</v>
      </c>
      <c r="S30" s="2166">
        <v>0.70099999999999996</v>
      </c>
      <c r="T30" s="2168"/>
      <c r="AD30" s="2169"/>
      <c r="AE30" s="2169"/>
    </row>
    <row r="31" spans="1:31" s="1980" customFormat="1" ht="24.95" customHeight="1">
      <c r="A31" s="316">
        <v>2023.03</v>
      </c>
      <c r="B31" s="2184">
        <v>5787837.6040000003</v>
      </c>
      <c r="C31" s="2185">
        <v>-3.97</v>
      </c>
      <c r="D31" s="2186">
        <v>2200074.9679999999</v>
      </c>
      <c r="E31" s="2185">
        <v>-1.93</v>
      </c>
      <c r="F31" s="2186">
        <v>12426154.687000001</v>
      </c>
      <c r="G31" s="2185">
        <v>-2.5499999999999998</v>
      </c>
      <c r="H31" s="2186">
        <v>14626229.654999999</v>
      </c>
      <c r="I31" s="2185">
        <v>-2.46</v>
      </c>
      <c r="J31" s="2186">
        <v>1554715.8659999999</v>
      </c>
      <c r="K31" s="2185">
        <v>-7.33</v>
      </c>
      <c r="L31" s="2186">
        <v>149703.29999999999</v>
      </c>
      <c r="M31" s="2185">
        <v>-2.2599999999999998</v>
      </c>
      <c r="N31" s="2186">
        <v>21976115.177999999</v>
      </c>
      <c r="O31" s="2185">
        <v>-4.38</v>
      </c>
      <c r="P31" s="2186">
        <v>23680534.344000001</v>
      </c>
      <c r="Q31" s="2187">
        <v>-4.57</v>
      </c>
      <c r="R31" s="2184">
        <v>44094601.603</v>
      </c>
      <c r="S31" s="2187">
        <v>-3.8008999999999999</v>
      </c>
      <c r="T31" s="2168"/>
      <c r="AD31" s="2169"/>
      <c r="AE31" s="2169"/>
    </row>
    <row r="32" spans="1:31" ht="3.75" customHeight="1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26"/>
      <c r="N32" s="326"/>
      <c r="O32" s="326"/>
      <c r="P32" s="326"/>
      <c r="Q32" s="326"/>
      <c r="R32" s="2018"/>
      <c r="AD32" s="2161"/>
      <c r="AE32" s="2161"/>
    </row>
    <row r="33" spans="1:19" ht="12" customHeight="1">
      <c r="A33" s="1969" t="s">
        <v>1142</v>
      </c>
      <c r="J33" s="1969" t="s">
        <v>1143</v>
      </c>
    </row>
    <row r="34" spans="1:19" ht="8.1" customHeight="1">
      <c r="A34" s="2062"/>
    </row>
    <row r="35" spans="1:19" s="328" customFormat="1" ht="11.25" customHeight="1">
      <c r="A35" s="655"/>
      <c r="B35" s="1289"/>
      <c r="C35" s="1289"/>
      <c r="D35" s="1289"/>
      <c r="E35" s="1289"/>
      <c r="F35" s="2188"/>
      <c r="G35" s="1289"/>
      <c r="H35" s="2188"/>
      <c r="I35" s="1289"/>
      <c r="J35" s="1289"/>
      <c r="K35" s="1289"/>
      <c r="L35" s="1289"/>
      <c r="M35" s="1289"/>
      <c r="N35" s="2188"/>
      <c r="P35" s="2188"/>
      <c r="Q35" s="1289"/>
      <c r="R35" s="2067"/>
      <c r="S35" s="660"/>
    </row>
    <row r="36" spans="1:19" s="328" customFormat="1" ht="13.5" customHeight="1">
      <c r="B36" s="1289"/>
      <c r="C36" s="1289"/>
      <c r="D36" s="1289"/>
      <c r="E36" s="1289"/>
      <c r="F36" s="1289"/>
      <c r="G36" s="1289"/>
      <c r="H36" s="1289"/>
      <c r="I36" s="1289"/>
      <c r="J36" s="1289"/>
      <c r="K36" s="1289"/>
      <c r="L36" s="1289"/>
      <c r="M36" s="1289"/>
      <c r="P36" s="1289"/>
      <c r="Q36" s="1289"/>
      <c r="R36" s="2067"/>
    </row>
  </sheetData>
  <mergeCells count="13">
    <mergeCell ref="L5:M5"/>
    <mergeCell ref="N5:O5"/>
    <mergeCell ref="P5:Q5"/>
    <mergeCell ref="Q3:S3"/>
    <mergeCell ref="A4:A5"/>
    <mergeCell ref="B4:C5"/>
    <mergeCell ref="D4:I4"/>
    <mergeCell ref="J4:Q4"/>
    <mergeCell ref="R4:S5"/>
    <mergeCell ref="D5:E5"/>
    <mergeCell ref="F5:G5"/>
    <mergeCell ref="H5:I5"/>
    <mergeCell ref="J5:K5"/>
  </mergeCells>
  <phoneticPr fontId="2" type="noConversion"/>
  <printOptions horizontalCentered="1"/>
  <pageMargins left="0.94488188976377963" right="0.94488188976377963" top="1.1811023622047245" bottom="0.78740157480314965" header="0" footer="0"/>
  <pageSetup paperSize="9" scale="80" firstPageNumber="56" orientation="portrait" useFirstPageNumber="1" r:id="rId1"/>
  <headerFooter differentOddEven="1" scaleWithDoc="0" alignWithMargins="0"/>
  <colBreaks count="1" manualBreakCount="1">
    <brk id="9" max="1048575" man="1"/>
  </col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34"/>
  <sheetViews>
    <sheetView showGridLines="0" view="pageBreakPreview" zoomScaleNormal="100" zoomScaleSheetLayoutView="100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7.875" defaultRowHeight="16.5"/>
  <cols>
    <col min="1" max="1" width="13.25" style="1289" customWidth="1"/>
    <col min="2" max="2" width="13.375" style="1289" customWidth="1"/>
    <col min="3" max="3" width="7" style="1289" customWidth="1"/>
    <col min="4" max="4" width="13" style="1289" customWidth="1"/>
    <col min="5" max="5" width="7" style="1289" customWidth="1"/>
    <col min="6" max="6" width="13" style="1289" customWidth="1"/>
    <col min="7" max="7" width="7" style="1289" customWidth="1"/>
    <col min="8" max="8" width="13" style="1289" customWidth="1"/>
    <col min="9" max="9" width="7" style="1289" customWidth="1"/>
    <col min="10" max="10" width="12.375" style="1289" customWidth="1"/>
    <col min="11" max="11" width="6.5" style="1289" customWidth="1"/>
    <col min="12" max="12" width="12.125" style="1289" customWidth="1"/>
    <col min="13" max="13" width="6.5" style="1289" customWidth="1"/>
    <col min="14" max="14" width="12.125" style="1289" customWidth="1"/>
    <col min="15" max="15" width="6.5" style="1289" customWidth="1"/>
    <col min="16" max="16" width="12.125" style="1289" customWidth="1"/>
    <col min="17" max="17" width="6.5" style="1289" customWidth="1"/>
    <col min="18" max="18" width="12.125" style="1666" customWidth="1"/>
    <col min="19" max="19" width="6.5" style="1289" customWidth="1"/>
    <col min="20" max="22" width="13.125" style="1289" customWidth="1"/>
    <col min="23" max="16384" width="7.875" style="1289"/>
  </cols>
  <sheetData>
    <row r="1" spans="1:19" ht="20.25">
      <c r="A1" s="1966" t="s">
        <v>1144</v>
      </c>
    </row>
    <row r="2" spans="1:19" s="1967" customFormat="1" ht="17.25">
      <c r="A2" s="1967" t="s">
        <v>1145</v>
      </c>
      <c r="R2" s="2153"/>
    </row>
    <row r="3" spans="1:19" ht="15" customHeight="1">
      <c r="A3" s="326"/>
      <c r="Q3" s="3124" t="s">
        <v>1146</v>
      </c>
      <c r="R3" s="3124"/>
      <c r="S3" s="3124"/>
    </row>
    <row r="4" spans="1:19" s="326" customFormat="1" ht="21" customHeight="1">
      <c r="A4" s="2917" t="s">
        <v>56</v>
      </c>
      <c r="B4" s="3040" t="s">
        <v>1131</v>
      </c>
      <c r="C4" s="3045"/>
      <c r="D4" s="3047" t="s">
        <v>1132</v>
      </c>
      <c r="E4" s="3043"/>
      <c r="F4" s="3043"/>
      <c r="G4" s="3043"/>
      <c r="H4" s="3043"/>
      <c r="I4" s="3045"/>
      <c r="J4" s="3047" t="s">
        <v>1133</v>
      </c>
      <c r="K4" s="3043"/>
      <c r="L4" s="3043"/>
      <c r="M4" s="3043"/>
      <c r="N4" s="3043"/>
      <c r="O4" s="3043"/>
      <c r="P4" s="3043"/>
      <c r="Q4" s="3126"/>
      <c r="R4" s="3040" t="s">
        <v>1134</v>
      </c>
      <c r="S4" s="3127"/>
    </row>
    <row r="5" spans="1:19" s="326" customFormat="1" ht="21" customHeight="1">
      <c r="A5" s="2919"/>
      <c r="B5" s="3065"/>
      <c r="C5" s="3125"/>
      <c r="D5" s="3121" t="s">
        <v>1135</v>
      </c>
      <c r="E5" s="3122"/>
      <c r="F5" s="3121" t="s">
        <v>1136</v>
      </c>
      <c r="G5" s="3122"/>
      <c r="H5" s="3121" t="s">
        <v>1137</v>
      </c>
      <c r="I5" s="3122"/>
      <c r="J5" s="3121" t="s">
        <v>1138</v>
      </c>
      <c r="K5" s="3122"/>
      <c r="L5" s="3121" t="s">
        <v>1139</v>
      </c>
      <c r="M5" s="3122"/>
      <c r="N5" s="3121" t="s">
        <v>1140</v>
      </c>
      <c r="O5" s="3122"/>
      <c r="P5" s="3121" t="s">
        <v>1141</v>
      </c>
      <c r="Q5" s="3123"/>
      <c r="R5" s="3065"/>
      <c r="S5" s="3128"/>
    </row>
    <row r="6" spans="1:19" ht="24.95" customHeight="1">
      <c r="A6" s="2189">
        <v>2012</v>
      </c>
      <c r="B6" s="2190">
        <v>12170299</v>
      </c>
      <c r="C6" s="2191">
        <v>3.65</v>
      </c>
      <c r="D6" s="2192">
        <v>172056</v>
      </c>
      <c r="E6" s="2191">
        <v>2.3199999999999998</v>
      </c>
      <c r="F6" s="2192">
        <v>6465907</v>
      </c>
      <c r="G6" s="2191">
        <v>2.0270000000000001</v>
      </c>
      <c r="H6" s="2193">
        <v>6637963</v>
      </c>
      <c r="I6" s="2191">
        <v>2.0350000000000001</v>
      </c>
      <c r="J6" s="2192">
        <v>1391907</v>
      </c>
      <c r="K6" s="2191">
        <v>7.04</v>
      </c>
      <c r="L6" s="2192">
        <v>3194</v>
      </c>
      <c r="M6" s="2191">
        <v>8.82</v>
      </c>
      <c r="N6" s="2192">
        <v>272536</v>
      </c>
      <c r="O6" s="2191">
        <v>3.3069999999999999</v>
      </c>
      <c r="P6" s="2192">
        <v>1667637</v>
      </c>
      <c r="Q6" s="2191">
        <v>6.4189999999999996</v>
      </c>
      <c r="R6" s="2194">
        <v>20475899</v>
      </c>
      <c r="S6" s="2195">
        <v>3.3359999999999999</v>
      </c>
    </row>
    <row r="7" spans="1:19" ht="27" customHeight="1">
      <c r="A7" s="2189">
        <v>2013</v>
      </c>
      <c r="B7" s="2190">
        <v>12468753</v>
      </c>
      <c r="C7" s="2191">
        <v>2.4500000000000002</v>
      </c>
      <c r="D7" s="2192">
        <v>178004</v>
      </c>
      <c r="E7" s="2191">
        <v>3.46</v>
      </c>
      <c r="F7" s="2192">
        <v>6636398</v>
      </c>
      <c r="G7" s="2191">
        <v>2.637</v>
      </c>
      <c r="H7" s="2193">
        <v>6814402</v>
      </c>
      <c r="I7" s="2191">
        <v>2.6579999999999999</v>
      </c>
      <c r="J7" s="2192">
        <v>1450139</v>
      </c>
      <c r="K7" s="2191">
        <v>4.18</v>
      </c>
      <c r="L7" s="2192">
        <v>3432</v>
      </c>
      <c r="M7" s="2191">
        <v>7.45</v>
      </c>
      <c r="N7" s="2192">
        <v>280967</v>
      </c>
      <c r="O7" s="2191">
        <v>3.0939999999999999</v>
      </c>
      <c r="P7" s="2192">
        <v>1734538</v>
      </c>
      <c r="Q7" s="2191">
        <v>4.0119999999999996</v>
      </c>
      <c r="R7" s="2194">
        <v>21017693</v>
      </c>
      <c r="S7" s="2195">
        <v>2.6459999999999999</v>
      </c>
    </row>
    <row r="8" spans="1:19" ht="27" customHeight="1">
      <c r="A8" s="2189">
        <v>2014</v>
      </c>
      <c r="B8" s="2190">
        <v>12721502</v>
      </c>
      <c r="C8" s="2191">
        <v>2.0299999999999998</v>
      </c>
      <c r="D8" s="2192">
        <v>186288</v>
      </c>
      <c r="E8" s="2191">
        <v>4.6500000000000004</v>
      </c>
      <c r="F8" s="2192">
        <v>6818303</v>
      </c>
      <c r="G8" s="2191">
        <v>2.7410000000000001</v>
      </c>
      <c r="H8" s="2193">
        <v>7004591</v>
      </c>
      <c r="I8" s="2191">
        <v>2.7909999999999999</v>
      </c>
      <c r="J8" s="2192">
        <v>1513711</v>
      </c>
      <c r="K8" s="2191">
        <v>4.38</v>
      </c>
      <c r="L8" s="2192">
        <v>3633</v>
      </c>
      <c r="M8" s="2191">
        <v>5.86</v>
      </c>
      <c r="N8" s="2192">
        <v>288832</v>
      </c>
      <c r="O8" s="2191">
        <v>2.7989999999999999</v>
      </c>
      <c r="P8" s="2192">
        <v>1806176</v>
      </c>
      <c r="Q8" s="2191">
        <v>4.13</v>
      </c>
      <c r="R8" s="2194">
        <v>21532269</v>
      </c>
      <c r="S8" s="2195">
        <v>2.4483000000000001</v>
      </c>
    </row>
    <row r="9" spans="1:19" ht="27" customHeight="1">
      <c r="A9" s="2189">
        <v>2015</v>
      </c>
      <c r="B9" s="2190">
        <v>12969708</v>
      </c>
      <c r="C9" s="2191">
        <v>1.95</v>
      </c>
      <c r="D9" s="2192">
        <v>196858</v>
      </c>
      <c r="E9" s="2191">
        <v>5.67</v>
      </c>
      <c r="F9" s="2192">
        <v>6987499</v>
      </c>
      <c r="G9" s="2191">
        <v>2.4809999999999999</v>
      </c>
      <c r="H9" s="2193">
        <v>7184357</v>
      </c>
      <c r="I9" s="2191">
        <v>2.5659999999999998</v>
      </c>
      <c r="J9" s="2192">
        <v>1576983</v>
      </c>
      <c r="K9" s="2191">
        <v>4.18</v>
      </c>
      <c r="L9" s="2192">
        <v>3738</v>
      </c>
      <c r="M9" s="2191">
        <v>2.89</v>
      </c>
      <c r="N9" s="2192">
        <v>295429</v>
      </c>
      <c r="O9" s="2191">
        <v>2.2839999999999998</v>
      </c>
      <c r="P9" s="2192">
        <v>1876150</v>
      </c>
      <c r="Q9" s="2191">
        <v>3.8740000000000001</v>
      </c>
      <c r="R9" s="2194">
        <v>22030215</v>
      </c>
      <c r="S9" s="2195">
        <v>2.3126000000000002</v>
      </c>
    </row>
    <row r="10" spans="1:19" ht="27" customHeight="1">
      <c r="A10" s="2189">
        <v>2016</v>
      </c>
      <c r="B10" s="2190">
        <v>13226162</v>
      </c>
      <c r="C10" s="2191">
        <v>1.98</v>
      </c>
      <c r="D10" s="2192">
        <v>210088</v>
      </c>
      <c r="E10" s="2191">
        <v>6.72</v>
      </c>
      <c r="F10" s="2192">
        <v>7170567</v>
      </c>
      <c r="G10" s="2191">
        <v>2.62</v>
      </c>
      <c r="H10" s="2193">
        <v>7380655</v>
      </c>
      <c r="I10" s="2191">
        <v>2.7320000000000002</v>
      </c>
      <c r="J10" s="2192">
        <v>1640563</v>
      </c>
      <c r="K10" s="2191">
        <v>4.03</v>
      </c>
      <c r="L10" s="2192">
        <v>3857</v>
      </c>
      <c r="M10" s="2191">
        <v>3.18</v>
      </c>
      <c r="N10" s="2192">
        <v>301482</v>
      </c>
      <c r="O10" s="2191">
        <v>2.0489999999999999</v>
      </c>
      <c r="P10" s="2192">
        <v>1945902</v>
      </c>
      <c r="Q10" s="2191">
        <v>3.718</v>
      </c>
      <c r="R10" s="2194">
        <v>22552719</v>
      </c>
      <c r="S10" s="2195">
        <v>2.3717999999999999</v>
      </c>
    </row>
    <row r="11" spans="1:19" ht="27" customHeight="1">
      <c r="A11" s="2196">
        <v>2017</v>
      </c>
      <c r="B11" s="2190">
        <v>13479459</v>
      </c>
      <c r="C11" s="2191">
        <v>1.92</v>
      </c>
      <c r="D11" s="2192">
        <v>208780</v>
      </c>
      <c r="E11" s="2191">
        <v>-0.62</v>
      </c>
      <c r="F11" s="2192">
        <v>7373260</v>
      </c>
      <c r="G11" s="2191">
        <v>2.827</v>
      </c>
      <c r="H11" s="2193">
        <v>7582040</v>
      </c>
      <c r="I11" s="2191">
        <v>2.7290000000000001</v>
      </c>
      <c r="J11" s="2192">
        <v>1705589</v>
      </c>
      <c r="K11" s="2191">
        <v>3.96</v>
      </c>
      <c r="L11" s="2192">
        <v>3044</v>
      </c>
      <c r="M11" s="2191">
        <v>-21.08</v>
      </c>
      <c r="N11" s="2192">
        <v>306891</v>
      </c>
      <c r="O11" s="2191">
        <v>1.794</v>
      </c>
      <c r="P11" s="2192">
        <v>2015524</v>
      </c>
      <c r="Q11" s="2191">
        <v>3.5779999999999998</v>
      </c>
      <c r="R11" s="2194">
        <v>23077023</v>
      </c>
      <c r="S11" s="2195">
        <v>2.3248000000000002</v>
      </c>
    </row>
    <row r="12" spans="1:19" s="1980" customFormat="1" ht="27" customHeight="1">
      <c r="A12" s="2196">
        <v>2018</v>
      </c>
      <c r="B12" s="2190">
        <v>13623300</v>
      </c>
      <c r="C12" s="2191">
        <v>1.07</v>
      </c>
      <c r="D12" s="2192">
        <v>219083</v>
      </c>
      <c r="E12" s="2191">
        <v>4.93</v>
      </c>
      <c r="F12" s="2192">
        <v>7548865</v>
      </c>
      <c r="G12" s="2191">
        <v>2.3820000000000001</v>
      </c>
      <c r="H12" s="2193">
        <v>7767948</v>
      </c>
      <c r="I12" s="2191">
        <v>2.452</v>
      </c>
      <c r="J12" s="2192">
        <v>1763247</v>
      </c>
      <c r="K12" s="2191">
        <v>3.38</v>
      </c>
      <c r="L12" s="2192">
        <v>2980</v>
      </c>
      <c r="M12" s="2191">
        <v>-2.1</v>
      </c>
      <c r="N12" s="2192">
        <v>344068</v>
      </c>
      <c r="O12" s="2191">
        <v>12.114000000000001</v>
      </c>
      <c r="P12" s="2192">
        <v>2110295</v>
      </c>
      <c r="Q12" s="2191">
        <v>4.702</v>
      </c>
      <c r="R12" s="2194">
        <v>23501543</v>
      </c>
      <c r="S12" s="2195">
        <v>1.8395999999999999</v>
      </c>
    </row>
    <row r="13" spans="1:19" s="1980" customFormat="1" ht="27" customHeight="1">
      <c r="A13" s="2196">
        <v>2019</v>
      </c>
      <c r="B13" s="2190">
        <v>13721737</v>
      </c>
      <c r="C13" s="2191">
        <v>0.72</v>
      </c>
      <c r="D13" s="2192">
        <v>231882</v>
      </c>
      <c r="E13" s="2191">
        <v>5.84</v>
      </c>
      <c r="F13" s="2192">
        <v>7739923</v>
      </c>
      <c r="G13" s="2191">
        <v>2.5310000000000001</v>
      </c>
      <c r="H13" s="2193">
        <v>7971805</v>
      </c>
      <c r="I13" s="2191">
        <v>2.6240000000000001</v>
      </c>
      <c r="J13" s="2192">
        <v>1813907</v>
      </c>
      <c r="K13" s="2191">
        <v>2.87</v>
      </c>
      <c r="L13" s="2192">
        <v>2952</v>
      </c>
      <c r="M13" s="2191">
        <v>-0.94</v>
      </c>
      <c r="N13" s="2192">
        <v>349631</v>
      </c>
      <c r="O13" s="2191">
        <v>1.617</v>
      </c>
      <c r="P13" s="2192">
        <v>2166490</v>
      </c>
      <c r="Q13" s="2191">
        <v>2.6629999999999998</v>
      </c>
      <c r="R13" s="2194">
        <v>23860032</v>
      </c>
      <c r="S13" s="2195">
        <v>1.5254000000000001</v>
      </c>
    </row>
    <row r="14" spans="1:19" s="1980" customFormat="1" ht="27" customHeight="1">
      <c r="A14" s="2196">
        <v>2020</v>
      </c>
      <c r="B14" s="2190">
        <v>13762259</v>
      </c>
      <c r="C14" s="2191">
        <v>0.3</v>
      </c>
      <c r="D14" s="2192">
        <v>231748</v>
      </c>
      <c r="E14" s="2191">
        <v>-0.06</v>
      </c>
      <c r="F14" s="2192">
        <v>7966470</v>
      </c>
      <c r="G14" s="2191">
        <v>2.927</v>
      </c>
      <c r="H14" s="2193">
        <v>8198218</v>
      </c>
      <c r="I14" s="2191">
        <v>2.84</v>
      </c>
      <c r="J14" s="2192">
        <v>1876277</v>
      </c>
      <c r="K14" s="2191">
        <v>3.44</v>
      </c>
      <c r="L14" s="2192">
        <v>3251</v>
      </c>
      <c r="M14" s="2191">
        <v>10.130000000000001</v>
      </c>
      <c r="N14" s="2192">
        <v>358299</v>
      </c>
      <c r="O14" s="2191">
        <v>2.4790000000000001</v>
      </c>
      <c r="P14" s="2192">
        <v>2237827</v>
      </c>
      <c r="Q14" s="2191">
        <v>3.2930000000000001</v>
      </c>
      <c r="R14" s="2194">
        <v>24198304</v>
      </c>
      <c r="S14" s="2195">
        <v>1.4177</v>
      </c>
    </row>
    <row r="15" spans="1:19" s="1980" customFormat="1" ht="27" customHeight="1">
      <c r="A15" s="2196">
        <v>2021</v>
      </c>
      <c r="B15" s="2190">
        <v>13810969</v>
      </c>
      <c r="C15" s="2191">
        <v>0.35</v>
      </c>
      <c r="D15" s="2192">
        <v>180585</v>
      </c>
      <c r="E15" s="2191">
        <v>-22.08</v>
      </c>
      <c r="F15" s="2192">
        <v>8221112</v>
      </c>
      <c r="G15" s="2191">
        <v>3.1960000000000002</v>
      </c>
      <c r="H15" s="2193">
        <v>8401697</v>
      </c>
      <c r="I15" s="2191">
        <v>2.4820000000000002</v>
      </c>
      <c r="J15" s="2192">
        <v>1943570</v>
      </c>
      <c r="K15" s="2191">
        <v>3.59</v>
      </c>
      <c r="L15" s="2192">
        <v>3218</v>
      </c>
      <c r="M15" s="2191">
        <v>-1.02</v>
      </c>
      <c r="N15" s="2192">
        <v>363850</v>
      </c>
      <c r="O15" s="2191">
        <v>1.5489999999999999</v>
      </c>
      <c r="P15" s="2192">
        <v>2310638</v>
      </c>
      <c r="Q15" s="2191">
        <v>3.254</v>
      </c>
      <c r="R15" s="2194">
        <v>24523304</v>
      </c>
      <c r="S15" s="2195">
        <v>1.3431</v>
      </c>
    </row>
    <row r="16" spans="1:19" s="1980" customFormat="1" ht="27" customHeight="1">
      <c r="A16" s="2197">
        <v>2022</v>
      </c>
      <c r="B16" s="2198">
        <v>13846501</v>
      </c>
      <c r="C16" s="2199">
        <v>0.26</v>
      </c>
      <c r="D16" s="2200">
        <v>306058</v>
      </c>
      <c r="E16" s="2199">
        <v>69.48</v>
      </c>
      <c r="F16" s="2200">
        <v>8335115</v>
      </c>
      <c r="G16" s="2199">
        <v>1.387</v>
      </c>
      <c r="H16" s="2201">
        <v>8641173</v>
      </c>
      <c r="I16" s="2199">
        <v>2.85</v>
      </c>
      <c r="J16" s="2200">
        <v>2008599</v>
      </c>
      <c r="K16" s="2199">
        <v>3.35</v>
      </c>
      <c r="L16" s="2200">
        <v>3165</v>
      </c>
      <c r="M16" s="2199">
        <v>-1.65</v>
      </c>
      <c r="N16" s="2200">
        <v>366937</v>
      </c>
      <c r="O16" s="2199">
        <v>0.84799999999999998</v>
      </c>
      <c r="P16" s="2200">
        <v>2378701</v>
      </c>
      <c r="Q16" s="2199">
        <v>2.9460000000000002</v>
      </c>
      <c r="R16" s="2202">
        <v>24866375</v>
      </c>
      <c r="S16" s="2203">
        <v>1.399</v>
      </c>
    </row>
    <row r="17" spans="1:19" s="1980" customFormat="1" ht="27" customHeight="1">
      <c r="A17" s="2204">
        <v>2022.03</v>
      </c>
      <c r="B17" s="2205">
        <v>13821920</v>
      </c>
      <c r="C17" s="2206">
        <v>0.37</v>
      </c>
      <c r="D17" s="2207">
        <v>149410</v>
      </c>
      <c r="E17" s="2206">
        <v>-36.57</v>
      </c>
      <c r="F17" s="2207">
        <v>8298426</v>
      </c>
      <c r="G17" s="2206">
        <v>3.6440000000000001</v>
      </c>
      <c r="H17" s="2208">
        <v>8447836</v>
      </c>
      <c r="I17" s="2206">
        <v>2.4950000000000001</v>
      </c>
      <c r="J17" s="2207">
        <v>2419817</v>
      </c>
      <c r="K17" s="2206">
        <v>2.66</v>
      </c>
      <c r="L17" s="2207">
        <v>3212</v>
      </c>
      <c r="M17" s="2206">
        <v>-0.89</v>
      </c>
      <c r="N17" s="2207">
        <v>365023</v>
      </c>
      <c r="O17" s="2206">
        <v>1.41</v>
      </c>
      <c r="P17" s="2207">
        <v>2788052</v>
      </c>
      <c r="Q17" s="2206">
        <v>2.488</v>
      </c>
      <c r="R17" s="2209">
        <v>25057808</v>
      </c>
      <c r="S17" s="2210">
        <v>1.3120000000000001</v>
      </c>
    </row>
    <row r="18" spans="1:19" s="1980" customFormat="1" ht="27" customHeight="1">
      <c r="A18" s="1378">
        <v>2022.04</v>
      </c>
      <c r="B18" s="2190">
        <v>13825967</v>
      </c>
      <c r="C18" s="2191">
        <v>0.34</v>
      </c>
      <c r="D18" s="2192">
        <v>116765</v>
      </c>
      <c r="E18" s="2191">
        <v>-50.67</v>
      </c>
      <c r="F18" s="2192">
        <v>8364706</v>
      </c>
      <c r="G18" s="2191">
        <v>4.2469999999999999</v>
      </c>
      <c r="H18" s="2193">
        <v>8481471</v>
      </c>
      <c r="I18" s="2191">
        <v>2.673</v>
      </c>
      <c r="J18" s="2192">
        <v>1967312</v>
      </c>
      <c r="K18" s="2191">
        <v>3.81</v>
      </c>
      <c r="L18" s="2192">
        <v>3214</v>
      </c>
      <c r="M18" s="2191">
        <v>-0.68</v>
      </c>
      <c r="N18" s="2192">
        <v>365346</v>
      </c>
      <c r="O18" s="2191">
        <v>1.349</v>
      </c>
      <c r="P18" s="2192">
        <v>2335872</v>
      </c>
      <c r="Q18" s="2191">
        <v>3.4119999999999999</v>
      </c>
      <c r="R18" s="2194">
        <v>24643310</v>
      </c>
      <c r="S18" s="2195">
        <v>1.4161999999999999</v>
      </c>
    </row>
    <row r="19" spans="1:19" s="1980" customFormat="1" ht="27" customHeight="1">
      <c r="A19" s="1378">
        <v>2022.05</v>
      </c>
      <c r="B19" s="2190">
        <v>13827037</v>
      </c>
      <c r="C19" s="2191">
        <v>0.32</v>
      </c>
      <c r="D19" s="2192">
        <v>117098</v>
      </c>
      <c r="E19" s="2191">
        <v>-50.75</v>
      </c>
      <c r="F19" s="2192">
        <v>8383681</v>
      </c>
      <c r="G19" s="2191">
        <v>4.2990000000000004</v>
      </c>
      <c r="H19" s="2193">
        <v>8500779</v>
      </c>
      <c r="I19" s="2191">
        <v>2.7170000000000001</v>
      </c>
      <c r="J19" s="2192">
        <v>1895074</v>
      </c>
      <c r="K19" s="2191">
        <v>3.5</v>
      </c>
      <c r="L19" s="2192">
        <v>3213</v>
      </c>
      <c r="M19" s="2191">
        <v>-0.5</v>
      </c>
      <c r="N19" s="2192">
        <v>365357</v>
      </c>
      <c r="O19" s="2191">
        <v>1.3180000000000001</v>
      </c>
      <c r="P19" s="2192">
        <v>2263644</v>
      </c>
      <c r="Q19" s="2191">
        <v>3.1389999999999998</v>
      </c>
      <c r="R19" s="2194">
        <v>24591460</v>
      </c>
      <c r="S19" s="2195">
        <v>1.3957999999999999</v>
      </c>
    </row>
    <row r="20" spans="1:19" s="1980" customFormat="1" ht="27" customHeight="1">
      <c r="A20" s="1378">
        <v>2022.06</v>
      </c>
      <c r="B20" s="2211">
        <v>13830329</v>
      </c>
      <c r="C20" s="2191">
        <v>0.32</v>
      </c>
      <c r="D20" s="2192">
        <v>117563</v>
      </c>
      <c r="E20" s="2191">
        <v>-50.81</v>
      </c>
      <c r="F20" s="2192">
        <v>8411945</v>
      </c>
      <c r="G20" s="2191">
        <v>4.3360000000000003</v>
      </c>
      <c r="H20" s="2212">
        <v>8529508</v>
      </c>
      <c r="I20" s="2191">
        <v>2.7490000000000001</v>
      </c>
      <c r="J20" s="2192">
        <v>1903778</v>
      </c>
      <c r="K20" s="2191">
        <v>3.51</v>
      </c>
      <c r="L20" s="2192">
        <v>3205</v>
      </c>
      <c r="M20" s="2191">
        <v>-0.68</v>
      </c>
      <c r="N20" s="2192">
        <v>365437</v>
      </c>
      <c r="O20" s="2191">
        <v>1.244</v>
      </c>
      <c r="P20" s="2192">
        <v>2272420</v>
      </c>
      <c r="Q20" s="2195">
        <v>3.13</v>
      </c>
      <c r="R20" s="2194">
        <v>24632257</v>
      </c>
      <c r="S20" s="2195">
        <v>1.4068000000000001</v>
      </c>
    </row>
    <row r="21" spans="1:19" s="1980" customFormat="1" ht="27" customHeight="1">
      <c r="A21" s="1378">
        <v>2022.07</v>
      </c>
      <c r="B21" s="2190">
        <v>13834007</v>
      </c>
      <c r="C21" s="2191">
        <v>0.3</v>
      </c>
      <c r="D21" s="2192">
        <v>117886</v>
      </c>
      <c r="E21" s="2191">
        <v>-41.4</v>
      </c>
      <c r="F21" s="2192">
        <v>8416079</v>
      </c>
      <c r="G21" s="2191">
        <v>3.5960000000000001</v>
      </c>
      <c r="H21" s="2193">
        <v>8533965</v>
      </c>
      <c r="I21" s="2191">
        <v>2.508</v>
      </c>
      <c r="J21" s="2192">
        <v>1911672</v>
      </c>
      <c r="K21" s="2191">
        <v>3.54</v>
      </c>
      <c r="L21" s="2192">
        <v>3188</v>
      </c>
      <c r="M21" s="2191">
        <v>-1.27</v>
      </c>
      <c r="N21" s="2192">
        <v>365767</v>
      </c>
      <c r="O21" s="2191">
        <v>1.1459999999999999</v>
      </c>
      <c r="P21" s="2192">
        <v>2280627</v>
      </c>
      <c r="Q21" s="2191">
        <v>3.14</v>
      </c>
      <c r="R21" s="2194">
        <v>24648599</v>
      </c>
      <c r="S21" s="2195">
        <v>1.3145</v>
      </c>
    </row>
    <row r="22" spans="1:19" s="1980" customFormat="1" ht="27" customHeight="1">
      <c r="A22" s="1378">
        <v>2022.08</v>
      </c>
      <c r="B22" s="2190">
        <v>13836716</v>
      </c>
      <c r="C22" s="2191">
        <v>0.31</v>
      </c>
      <c r="D22" s="2192">
        <v>117951</v>
      </c>
      <c r="E22" s="2191">
        <v>-41.61</v>
      </c>
      <c r="F22" s="2192">
        <v>8434349</v>
      </c>
      <c r="G22" s="2191">
        <v>3.76</v>
      </c>
      <c r="H22" s="2193">
        <v>8552300</v>
      </c>
      <c r="I22" s="2191">
        <v>2.66</v>
      </c>
      <c r="J22" s="2192">
        <v>1918933</v>
      </c>
      <c r="K22" s="2191">
        <v>3.44</v>
      </c>
      <c r="L22" s="2192">
        <v>3187</v>
      </c>
      <c r="M22" s="2191">
        <v>-1.45</v>
      </c>
      <c r="N22" s="2192">
        <v>365954</v>
      </c>
      <c r="O22" s="2191">
        <v>1.071</v>
      </c>
      <c r="P22" s="2192">
        <v>2288074</v>
      </c>
      <c r="Q22" s="2191">
        <v>3.0470000000000002</v>
      </c>
      <c r="R22" s="2194">
        <v>24677090</v>
      </c>
      <c r="S22" s="2195">
        <v>1.3640000000000001</v>
      </c>
    </row>
    <row r="23" spans="1:19" s="1980" customFormat="1" ht="27" customHeight="1">
      <c r="A23" s="1378">
        <v>2022.09</v>
      </c>
      <c r="B23" s="2190">
        <v>13840212</v>
      </c>
      <c r="C23" s="2191">
        <v>0.3</v>
      </c>
      <c r="D23" s="2192">
        <v>118191</v>
      </c>
      <c r="E23" s="2191">
        <v>-41.69</v>
      </c>
      <c r="F23" s="2192">
        <v>8459823</v>
      </c>
      <c r="G23" s="2191">
        <v>3.8849999999999998</v>
      </c>
      <c r="H23" s="2193">
        <v>8578014</v>
      </c>
      <c r="I23" s="2191">
        <v>2.778</v>
      </c>
      <c r="J23" s="2192">
        <v>1924097</v>
      </c>
      <c r="K23" s="2191">
        <v>3.21</v>
      </c>
      <c r="L23" s="2192">
        <v>3179</v>
      </c>
      <c r="M23" s="2191">
        <v>-1.58</v>
      </c>
      <c r="N23" s="2192">
        <v>366213</v>
      </c>
      <c r="O23" s="2191">
        <v>1.0289999999999999</v>
      </c>
      <c r="P23" s="2192">
        <v>2293489</v>
      </c>
      <c r="Q23" s="2191">
        <v>2.8460000000000001</v>
      </c>
      <c r="R23" s="2194">
        <v>24711715</v>
      </c>
      <c r="S23" s="2195">
        <v>1.3832</v>
      </c>
    </row>
    <row r="24" spans="1:19" s="1980" customFormat="1" ht="27" customHeight="1">
      <c r="A24" s="1378">
        <v>2022.1</v>
      </c>
      <c r="B24" s="2190">
        <v>13841912</v>
      </c>
      <c r="C24" s="2191">
        <v>0.31</v>
      </c>
      <c r="D24" s="2192">
        <v>118568</v>
      </c>
      <c r="E24" s="2191">
        <v>-41.7</v>
      </c>
      <c r="F24" s="2192">
        <v>8471258</v>
      </c>
      <c r="G24" s="2191">
        <v>3.8490000000000002</v>
      </c>
      <c r="H24" s="2193">
        <v>8589826</v>
      </c>
      <c r="I24" s="2191">
        <v>2.7410000000000001</v>
      </c>
      <c r="J24" s="2192">
        <v>1927647</v>
      </c>
      <c r="K24" s="2191">
        <v>3.13</v>
      </c>
      <c r="L24" s="2192">
        <v>3171</v>
      </c>
      <c r="M24" s="2191">
        <v>-1.55</v>
      </c>
      <c r="N24" s="2192">
        <v>366323</v>
      </c>
      <c r="O24" s="2191">
        <v>0.97399999999999998</v>
      </c>
      <c r="P24" s="2192">
        <v>2297141</v>
      </c>
      <c r="Q24" s="2191">
        <v>2.774</v>
      </c>
      <c r="R24" s="2194">
        <v>24728879</v>
      </c>
      <c r="S24" s="2195">
        <v>1.3675999999999999</v>
      </c>
    </row>
    <row r="25" spans="1:19" s="1980" customFormat="1" ht="27" customHeight="1">
      <c r="A25" s="1378">
        <v>2022.11</v>
      </c>
      <c r="B25" s="2190">
        <v>13845603</v>
      </c>
      <c r="C25" s="2191">
        <v>0.28000000000000003</v>
      </c>
      <c r="D25" s="2192">
        <v>206162</v>
      </c>
      <c r="E25" s="2191">
        <v>0.91</v>
      </c>
      <c r="F25" s="2192">
        <v>8414223</v>
      </c>
      <c r="G25" s="2191">
        <v>2.8879999999999999</v>
      </c>
      <c r="H25" s="2193">
        <v>8620385</v>
      </c>
      <c r="I25" s="2191">
        <v>2.84</v>
      </c>
      <c r="J25" s="2192">
        <v>2480108</v>
      </c>
      <c r="K25" s="2191">
        <v>2.2200000000000002</v>
      </c>
      <c r="L25" s="2192">
        <v>3163</v>
      </c>
      <c r="M25" s="2191">
        <v>-1.74</v>
      </c>
      <c r="N25" s="2192">
        <v>366639</v>
      </c>
      <c r="O25" s="2191">
        <v>0.91200000000000003</v>
      </c>
      <c r="P25" s="2192">
        <v>2849910</v>
      </c>
      <c r="Q25" s="2191">
        <v>2.0489999999999999</v>
      </c>
      <c r="R25" s="2194">
        <v>25315898</v>
      </c>
      <c r="S25" s="2195">
        <v>1.3389</v>
      </c>
    </row>
    <row r="26" spans="1:19" s="1980" customFormat="1" ht="27" customHeight="1">
      <c r="A26" s="1378">
        <v>2022.12</v>
      </c>
      <c r="B26" s="2190">
        <v>13846501</v>
      </c>
      <c r="C26" s="2191">
        <v>0.26</v>
      </c>
      <c r="D26" s="2192">
        <v>306058</v>
      </c>
      <c r="E26" s="2191">
        <v>69.48</v>
      </c>
      <c r="F26" s="2192">
        <v>8335115</v>
      </c>
      <c r="G26" s="2191">
        <v>1.387</v>
      </c>
      <c r="H26" s="2193">
        <v>8641173</v>
      </c>
      <c r="I26" s="2191">
        <v>2.85</v>
      </c>
      <c r="J26" s="2192">
        <v>2008599</v>
      </c>
      <c r="K26" s="2191">
        <v>3.35</v>
      </c>
      <c r="L26" s="2192">
        <v>3165</v>
      </c>
      <c r="M26" s="2191">
        <v>-1.65</v>
      </c>
      <c r="N26" s="2192">
        <v>366937</v>
      </c>
      <c r="O26" s="2191">
        <v>0.84799999999999998</v>
      </c>
      <c r="P26" s="2192">
        <v>2378701</v>
      </c>
      <c r="Q26" s="2191">
        <v>2.9460000000000002</v>
      </c>
      <c r="R26" s="2194">
        <v>24866375</v>
      </c>
      <c r="S26" s="2195">
        <v>1.399</v>
      </c>
    </row>
    <row r="27" spans="1:19" s="1980" customFormat="1" ht="27" customHeight="1">
      <c r="A27" s="2204">
        <v>2023.01</v>
      </c>
      <c r="B27" s="2205">
        <v>13847837</v>
      </c>
      <c r="C27" s="2206">
        <v>0.22</v>
      </c>
      <c r="D27" s="2207">
        <v>308622</v>
      </c>
      <c r="E27" s="2206">
        <v>69.58</v>
      </c>
      <c r="F27" s="2207">
        <v>8354583</v>
      </c>
      <c r="G27" s="2206">
        <v>1.333</v>
      </c>
      <c r="H27" s="2208">
        <v>8663205</v>
      </c>
      <c r="I27" s="2206">
        <v>2.8069999999999999</v>
      </c>
      <c r="J27" s="2207">
        <v>1924435</v>
      </c>
      <c r="K27" s="2206">
        <v>3</v>
      </c>
      <c r="L27" s="2207">
        <v>3161</v>
      </c>
      <c r="M27" s="2206">
        <v>-1.65</v>
      </c>
      <c r="N27" s="2207">
        <v>367277</v>
      </c>
      <c r="O27" s="2206">
        <v>0.79400000000000004</v>
      </c>
      <c r="P27" s="2207">
        <v>2294873</v>
      </c>
      <c r="Q27" s="2206">
        <v>2.6360000000000001</v>
      </c>
      <c r="R27" s="2209">
        <v>24805915</v>
      </c>
      <c r="S27" s="2210">
        <v>1.3294999999999999</v>
      </c>
    </row>
    <row r="28" spans="1:19" s="1980" customFormat="1" ht="27" customHeight="1">
      <c r="A28" s="1378">
        <v>2023.02</v>
      </c>
      <c r="B28" s="2190">
        <v>13846757</v>
      </c>
      <c r="C28" s="2191">
        <v>0.2</v>
      </c>
      <c r="D28" s="2192">
        <v>310137</v>
      </c>
      <c r="E28" s="2191">
        <v>108.26</v>
      </c>
      <c r="F28" s="2192">
        <v>8373991</v>
      </c>
      <c r="G28" s="2191">
        <v>1.036</v>
      </c>
      <c r="H28" s="2193">
        <v>8684128</v>
      </c>
      <c r="I28" s="2191">
        <v>2.9279999999999999</v>
      </c>
      <c r="J28" s="2192">
        <v>1923867</v>
      </c>
      <c r="K28" s="2191">
        <v>2.96</v>
      </c>
      <c r="L28" s="2192">
        <v>3160</v>
      </c>
      <c r="M28" s="2191">
        <v>-1.47</v>
      </c>
      <c r="N28" s="2192">
        <v>367672</v>
      </c>
      <c r="O28" s="2191">
        <v>0.80100000000000005</v>
      </c>
      <c r="P28" s="2192">
        <v>2294699</v>
      </c>
      <c r="Q28" s="2191">
        <v>2.5979999999999999</v>
      </c>
      <c r="R28" s="2194">
        <v>24825584</v>
      </c>
      <c r="S28" s="2195">
        <v>1.361</v>
      </c>
    </row>
    <row r="29" spans="1:19" s="1980" customFormat="1" ht="27" customHeight="1">
      <c r="A29" s="2213">
        <v>2023.03</v>
      </c>
      <c r="B29" s="2214">
        <v>13848283</v>
      </c>
      <c r="C29" s="2215">
        <v>0.19</v>
      </c>
      <c r="D29" s="2216">
        <v>311255</v>
      </c>
      <c r="E29" s="2215">
        <v>108.32</v>
      </c>
      <c r="F29" s="2216">
        <v>8381222</v>
      </c>
      <c r="G29" s="2215">
        <v>0.998</v>
      </c>
      <c r="H29" s="2217">
        <v>8692477</v>
      </c>
      <c r="I29" s="2215">
        <v>2.8959999999999999</v>
      </c>
      <c r="J29" s="2216">
        <v>2476106</v>
      </c>
      <c r="K29" s="2215">
        <v>2.33</v>
      </c>
      <c r="L29" s="2216">
        <v>3159</v>
      </c>
      <c r="M29" s="2215">
        <v>-1.65</v>
      </c>
      <c r="N29" s="2216">
        <v>367961</v>
      </c>
      <c r="O29" s="2215">
        <v>0.80500000000000005</v>
      </c>
      <c r="P29" s="2216">
        <v>2847226</v>
      </c>
      <c r="Q29" s="2215">
        <v>2.1219999999999999</v>
      </c>
      <c r="R29" s="2218">
        <v>25387986</v>
      </c>
      <c r="S29" s="2219">
        <v>1.3177000000000001</v>
      </c>
    </row>
    <row r="30" spans="1:19" s="1980" customFormat="1" ht="3" customHeight="1">
      <c r="A30" s="2085"/>
      <c r="B30" s="656"/>
      <c r="C30" s="2220"/>
      <c r="D30" s="656"/>
      <c r="E30" s="2220"/>
      <c r="F30" s="656"/>
      <c r="G30" s="2220"/>
      <c r="H30" s="2193"/>
      <c r="I30" s="2220"/>
      <c r="J30" s="656"/>
      <c r="K30" s="2220"/>
      <c r="L30" s="656"/>
      <c r="M30" s="2220"/>
      <c r="N30" s="656"/>
      <c r="O30" s="2220"/>
      <c r="P30" s="656"/>
      <c r="Q30" s="2220"/>
      <c r="R30" s="2193"/>
      <c r="S30" s="2220"/>
    </row>
    <row r="31" spans="1:19" ht="12" customHeight="1">
      <c r="A31" s="1969" t="s">
        <v>1142</v>
      </c>
      <c r="J31" s="1969" t="s">
        <v>1143</v>
      </c>
    </row>
    <row r="32" spans="1:19" ht="8.1" customHeight="1">
      <c r="A32" s="2062"/>
    </row>
    <row r="33" spans="1:19" s="328" customFormat="1" ht="11.25" customHeight="1">
      <c r="A33" s="655"/>
      <c r="B33" s="1289"/>
      <c r="C33" s="1289"/>
      <c r="D33" s="1289"/>
      <c r="E33" s="1289"/>
      <c r="F33" s="1289"/>
      <c r="G33" s="1289"/>
      <c r="H33" s="1289"/>
      <c r="I33" s="1289"/>
      <c r="J33" s="1289"/>
      <c r="K33" s="1289"/>
      <c r="L33" s="1289"/>
      <c r="M33" s="1289"/>
      <c r="P33" s="1289"/>
      <c r="Q33" s="1289"/>
      <c r="R33" s="2067"/>
      <c r="S33" s="660"/>
    </row>
    <row r="34" spans="1:19" s="328" customFormat="1" ht="13.5" customHeight="1">
      <c r="B34" s="1289"/>
      <c r="C34" s="1289"/>
      <c r="D34" s="1289"/>
      <c r="E34" s="1289"/>
      <c r="F34" s="1289"/>
      <c r="G34" s="1289"/>
      <c r="H34" s="1289"/>
      <c r="I34" s="1289"/>
      <c r="J34" s="1289"/>
      <c r="K34" s="1289"/>
      <c r="L34" s="1289"/>
      <c r="M34" s="1289"/>
      <c r="P34" s="1289"/>
      <c r="Q34" s="1289"/>
      <c r="R34" s="2067"/>
    </row>
  </sheetData>
  <mergeCells count="13">
    <mergeCell ref="L5:M5"/>
    <mergeCell ref="N5:O5"/>
    <mergeCell ref="P5:Q5"/>
    <mergeCell ref="Q3:S3"/>
    <mergeCell ref="A4:A5"/>
    <mergeCell ref="B4:C5"/>
    <mergeCell ref="D4:I4"/>
    <mergeCell ref="J4:Q4"/>
    <mergeCell ref="R4:S5"/>
    <mergeCell ref="D5:E5"/>
    <mergeCell ref="F5:G5"/>
    <mergeCell ref="H5:I5"/>
    <mergeCell ref="J5:K5"/>
  </mergeCells>
  <phoneticPr fontId="2" type="noConversion"/>
  <printOptions horizontalCentered="1"/>
  <pageMargins left="0.94488188976377963" right="0.94488188976377963" top="1.1811023622047245" bottom="0.78740157480314965" header="0" footer="0"/>
  <pageSetup paperSize="9" scale="80" firstPageNumber="58" orientation="portrait" useFirstPageNumber="1" r:id="rId1"/>
  <headerFooter differentOddEven="1" scaleWithDoc="0" alignWithMargins="0"/>
  <colBreaks count="1" manualBreakCount="1">
    <brk id="9" max="33" man="1"/>
  </col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36"/>
  <sheetViews>
    <sheetView showGridLines="0" view="pageBreakPreview" zoomScaleNormal="100" zoomScaleSheetLayoutView="100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7.875" defaultRowHeight="16.5"/>
  <cols>
    <col min="1" max="1" width="13.25" style="1289" customWidth="1"/>
    <col min="2" max="2" width="13" style="1289" customWidth="1"/>
    <col min="3" max="3" width="7" style="1289" customWidth="1"/>
    <col min="4" max="4" width="13" style="1289" customWidth="1"/>
    <col min="5" max="5" width="7" style="1289" customWidth="1"/>
    <col min="6" max="6" width="13" style="1289" customWidth="1"/>
    <col min="7" max="7" width="7" style="1289" customWidth="1"/>
    <col min="8" max="8" width="13.375" style="1289" customWidth="1"/>
    <col min="9" max="9" width="7" style="1289" customWidth="1"/>
    <col min="10" max="10" width="12.125" style="1289" customWidth="1"/>
    <col min="11" max="11" width="6.5" style="1289" customWidth="1"/>
    <col min="12" max="12" width="12.125" style="1289" customWidth="1"/>
    <col min="13" max="13" width="6.5" style="1289" customWidth="1"/>
    <col min="14" max="14" width="12.125" style="1289" customWidth="1"/>
    <col min="15" max="15" width="6.5" style="1289" customWidth="1"/>
    <col min="16" max="16" width="12.125" style="1289" customWidth="1"/>
    <col min="17" max="17" width="6.5" style="1289" customWidth="1"/>
    <col min="18" max="18" width="12.125" style="1666" customWidth="1"/>
    <col min="19" max="19" width="6.5" style="1289" customWidth="1"/>
    <col min="20" max="20" width="10" style="1289" customWidth="1"/>
    <col min="21" max="21" width="5.875" style="1289" bestFit="1" customWidth="1"/>
    <col min="22" max="22" width="7.875" style="1289" customWidth="1"/>
    <col min="23" max="23" width="5.875" style="1289" bestFit="1" customWidth="1"/>
    <col min="24" max="24" width="7.875" style="1289" customWidth="1"/>
    <col min="25" max="25" width="5.875" style="1289" bestFit="1" customWidth="1"/>
    <col min="26" max="26" width="7.875" style="1289" customWidth="1"/>
    <col min="27" max="27" width="5.875" style="1289" bestFit="1" customWidth="1"/>
    <col min="28" max="28" width="7.875" style="1289" customWidth="1"/>
    <col min="29" max="29" width="5.875" style="1289" bestFit="1" customWidth="1"/>
    <col min="30" max="34" width="13.125" style="1289" customWidth="1"/>
    <col min="35" max="16384" width="7.875" style="1289"/>
  </cols>
  <sheetData>
    <row r="1" spans="1:31" ht="20.25">
      <c r="A1" s="1966" t="s">
        <v>1147</v>
      </c>
    </row>
    <row r="2" spans="1:31" s="1967" customFormat="1" ht="17.25">
      <c r="A2" s="1967" t="s">
        <v>1148</v>
      </c>
      <c r="R2" s="2153"/>
    </row>
    <row r="3" spans="1:31">
      <c r="A3" s="326"/>
      <c r="Q3" s="3124" t="s">
        <v>1126</v>
      </c>
      <c r="R3" s="3124"/>
      <c r="S3" s="3124"/>
    </row>
    <row r="4" spans="1:31" s="326" customFormat="1" ht="21" customHeight="1">
      <c r="A4" s="2917" t="s">
        <v>56</v>
      </c>
      <c r="B4" s="3040" t="s">
        <v>1131</v>
      </c>
      <c r="C4" s="3045"/>
      <c r="D4" s="3047" t="s">
        <v>1132</v>
      </c>
      <c r="E4" s="3043"/>
      <c r="F4" s="3043"/>
      <c r="G4" s="3043"/>
      <c r="H4" s="3043"/>
      <c r="I4" s="3045"/>
      <c r="J4" s="3047" t="s">
        <v>1133</v>
      </c>
      <c r="K4" s="3043"/>
      <c r="L4" s="3043"/>
      <c r="M4" s="3043"/>
      <c r="N4" s="3043"/>
      <c r="O4" s="3043"/>
      <c r="P4" s="3043"/>
      <c r="Q4" s="3126"/>
      <c r="R4" s="3040" t="s">
        <v>1134</v>
      </c>
      <c r="S4" s="3127"/>
    </row>
    <row r="5" spans="1:31" s="326" customFormat="1" ht="21" customHeight="1">
      <c r="A5" s="2919"/>
      <c r="B5" s="3065"/>
      <c r="C5" s="3125"/>
      <c r="D5" s="3121" t="s">
        <v>1135</v>
      </c>
      <c r="E5" s="3122"/>
      <c r="F5" s="3121" t="s">
        <v>1136</v>
      </c>
      <c r="G5" s="3122"/>
      <c r="H5" s="3121" t="s">
        <v>1137</v>
      </c>
      <c r="I5" s="3122"/>
      <c r="J5" s="3121" t="s">
        <v>1138</v>
      </c>
      <c r="K5" s="3122"/>
      <c r="L5" s="3121" t="s">
        <v>1139</v>
      </c>
      <c r="M5" s="3122"/>
      <c r="N5" s="3121" t="s">
        <v>1140</v>
      </c>
      <c r="O5" s="3122"/>
      <c r="P5" s="3121" t="s">
        <v>1141</v>
      </c>
      <c r="Q5" s="3123"/>
      <c r="R5" s="3065"/>
      <c r="S5" s="3128"/>
    </row>
    <row r="6" spans="1:31" ht="24.95" customHeight="1">
      <c r="A6" s="291">
        <v>2012</v>
      </c>
      <c r="B6" s="2165">
        <v>7881562.4649999999</v>
      </c>
      <c r="C6" s="2163">
        <v>6.36</v>
      </c>
      <c r="D6" s="2158">
        <v>2180065.3489999999</v>
      </c>
      <c r="E6" s="2163">
        <v>18.36</v>
      </c>
      <c r="F6" s="2158">
        <v>13638488.449999999</v>
      </c>
      <c r="G6" s="2163">
        <v>12.499000000000001</v>
      </c>
      <c r="H6" s="2158">
        <v>15818553.799000001</v>
      </c>
      <c r="I6" s="2163">
        <v>13.271000000000001</v>
      </c>
      <c r="J6" s="2158">
        <v>526500.30000000005</v>
      </c>
      <c r="K6" s="2163">
        <v>14.79</v>
      </c>
      <c r="L6" s="2158">
        <v>188666.698</v>
      </c>
      <c r="M6" s="2163">
        <v>3.33</v>
      </c>
      <c r="N6" s="2158">
        <v>21822536.704</v>
      </c>
      <c r="O6" s="2163">
        <v>17.135999999999999</v>
      </c>
      <c r="P6" s="2158">
        <v>22537703.701000001</v>
      </c>
      <c r="Q6" s="2164">
        <v>16.949000000000002</v>
      </c>
      <c r="R6" s="2160">
        <v>46237819.965000004</v>
      </c>
      <c r="S6" s="2164">
        <v>13.7544</v>
      </c>
      <c r="AD6" s="2161"/>
      <c r="AE6" s="2161"/>
    </row>
    <row r="7" spans="1:31" ht="24.95" customHeight="1">
      <c r="A7" s="291">
        <v>2013</v>
      </c>
      <c r="B7" s="2165">
        <v>8112036.5690000001</v>
      </c>
      <c r="C7" s="2163">
        <v>2.92</v>
      </c>
      <c r="D7" s="2158">
        <v>2430882.4739999999</v>
      </c>
      <c r="E7" s="2163">
        <v>11.51</v>
      </c>
      <c r="F7" s="2158">
        <v>14814959.045</v>
      </c>
      <c r="G7" s="2163">
        <v>8.6259999999999994</v>
      </c>
      <c r="H7" s="2158">
        <v>17245841.519000001</v>
      </c>
      <c r="I7" s="2163">
        <v>9.0229999999999997</v>
      </c>
      <c r="J7" s="2158">
        <v>604889.61199999996</v>
      </c>
      <c r="K7" s="2163">
        <v>14.89</v>
      </c>
      <c r="L7" s="2158">
        <v>189325.29699999999</v>
      </c>
      <c r="M7" s="2163">
        <v>0.35</v>
      </c>
      <c r="N7" s="2158">
        <v>24336280.089000002</v>
      </c>
      <c r="O7" s="2163">
        <v>11.519</v>
      </c>
      <c r="P7" s="2158">
        <v>25130494.998</v>
      </c>
      <c r="Q7" s="2164">
        <v>11.504</v>
      </c>
      <c r="R7" s="2160">
        <v>50488373.086000003</v>
      </c>
      <c r="S7" s="2164">
        <v>9.1928000000000001</v>
      </c>
      <c r="AD7" s="2161"/>
      <c r="AE7" s="2161"/>
    </row>
    <row r="8" spans="1:31" ht="24.95" customHeight="1">
      <c r="A8" s="291">
        <v>2014</v>
      </c>
      <c r="B8" s="2165">
        <v>7827744.057</v>
      </c>
      <c r="C8" s="2163">
        <v>-3.5</v>
      </c>
      <c r="D8" s="2158">
        <v>2508151.5</v>
      </c>
      <c r="E8" s="2163">
        <v>3.18</v>
      </c>
      <c r="F8" s="2158">
        <v>15457321.387</v>
      </c>
      <c r="G8" s="2163">
        <v>4.3360000000000003</v>
      </c>
      <c r="H8" s="2158">
        <v>17965472.886999998</v>
      </c>
      <c r="I8" s="2163">
        <v>4.173</v>
      </c>
      <c r="J8" s="2158">
        <v>652572.74699999997</v>
      </c>
      <c r="K8" s="2163">
        <v>7.88</v>
      </c>
      <c r="L8" s="2158">
        <v>211790.78599999999</v>
      </c>
      <c r="M8" s="2163">
        <v>11.87</v>
      </c>
      <c r="N8" s="2158">
        <v>26486490.912999999</v>
      </c>
      <c r="O8" s="2163">
        <v>8.8350000000000009</v>
      </c>
      <c r="P8" s="2158">
        <v>27350854.445999999</v>
      </c>
      <c r="Q8" s="2164">
        <v>8.8350000000000009</v>
      </c>
      <c r="R8" s="2160">
        <v>53144071.390000001</v>
      </c>
      <c r="S8" s="2164">
        <v>5.26</v>
      </c>
      <c r="AD8" s="2161"/>
      <c r="AE8" s="2161"/>
    </row>
    <row r="9" spans="1:31" ht="24.95" customHeight="1">
      <c r="A9" s="291">
        <v>2015</v>
      </c>
      <c r="B9" s="2165">
        <v>7870506.4500000002</v>
      </c>
      <c r="C9" s="2163">
        <v>0.55000000000000004</v>
      </c>
      <c r="D9" s="2158">
        <v>2601868.7659999998</v>
      </c>
      <c r="E9" s="2163">
        <v>3.74</v>
      </c>
      <c r="F9" s="2158">
        <v>16018005.597999999</v>
      </c>
      <c r="G9" s="2163">
        <v>3.6269999999999998</v>
      </c>
      <c r="H9" s="2158">
        <v>18619874.364999998</v>
      </c>
      <c r="I9" s="2163">
        <v>3.6429999999999998</v>
      </c>
      <c r="J9" s="2158">
        <v>704319.79299999995</v>
      </c>
      <c r="K9" s="2163">
        <v>7.93</v>
      </c>
      <c r="L9" s="2158">
        <v>218885.492</v>
      </c>
      <c r="M9" s="2163">
        <v>3.35</v>
      </c>
      <c r="N9" s="2158">
        <v>26550096.364</v>
      </c>
      <c r="O9" s="2163">
        <v>0.24</v>
      </c>
      <c r="P9" s="2158">
        <v>27473301.649</v>
      </c>
      <c r="Q9" s="2164">
        <v>0.44800000000000001</v>
      </c>
      <c r="R9" s="2160">
        <v>53963682.464000002</v>
      </c>
      <c r="S9" s="2164">
        <v>1.5422</v>
      </c>
      <c r="AD9" s="2161"/>
      <c r="AE9" s="2161"/>
    </row>
    <row r="10" spans="1:31" ht="24.95" customHeight="1">
      <c r="A10" s="291">
        <v>2016</v>
      </c>
      <c r="B10" s="2165">
        <v>8018072.7800000003</v>
      </c>
      <c r="C10" s="2163">
        <v>1.87</v>
      </c>
      <c r="D10" s="2158">
        <v>2689381.077</v>
      </c>
      <c r="E10" s="2163">
        <v>3.36</v>
      </c>
      <c r="F10" s="2158">
        <v>16803508.66</v>
      </c>
      <c r="G10" s="2163">
        <v>4.9039999999999999</v>
      </c>
      <c r="H10" s="2158">
        <v>19492889.738000002</v>
      </c>
      <c r="I10" s="2163">
        <v>4.6890000000000001</v>
      </c>
      <c r="J10" s="2158">
        <v>743145.85800000001</v>
      </c>
      <c r="K10" s="2163">
        <v>5.51</v>
      </c>
      <c r="L10" s="2158">
        <v>231244.73499999999</v>
      </c>
      <c r="M10" s="2163">
        <v>5.65</v>
      </c>
      <c r="N10" s="2158">
        <v>26802169.949000001</v>
      </c>
      <c r="O10" s="2163">
        <v>0.94899999999999995</v>
      </c>
      <c r="P10" s="2158">
        <v>27776560.541999999</v>
      </c>
      <c r="Q10" s="2164">
        <v>1.1040000000000001</v>
      </c>
      <c r="R10" s="2160">
        <v>55287523.060000002</v>
      </c>
      <c r="S10" s="2164">
        <v>2.4531999999999998</v>
      </c>
      <c r="AD10" s="2161"/>
      <c r="AE10" s="2161"/>
    </row>
    <row r="11" spans="1:31" ht="24.95" customHeight="1">
      <c r="A11" s="291">
        <v>2017</v>
      </c>
      <c r="B11" s="2165">
        <v>7217140.4500000002</v>
      </c>
      <c r="C11" s="2163">
        <v>-9.99</v>
      </c>
      <c r="D11" s="2158">
        <v>2704963.6430000002</v>
      </c>
      <c r="E11" s="2163">
        <v>0.57999999999999996</v>
      </c>
      <c r="F11" s="2158">
        <v>17170717.342</v>
      </c>
      <c r="G11" s="2163">
        <v>2.1850000000000001</v>
      </c>
      <c r="H11" s="2158">
        <v>19875680.984999999</v>
      </c>
      <c r="I11" s="2163">
        <v>1.964</v>
      </c>
      <c r="J11" s="2158">
        <v>773427.37600000005</v>
      </c>
      <c r="K11" s="2163">
        <v>4.07</v>
      </c>
      <c r="L11" s="2158">
        <v>231031.894</v>
      </c>
      <c r="M11" s="2163">
        <v>-0.09</v>
      </c>
      <c r="N11" s="2158">
        <v>27516730.105999999</v>
      </c>
      <c r="O11" s="2163">
        <v>2.6659999999999999</v>
      </c>
      <c r="P11" s="2158">
        <v>28521189.375999998</v>
      </c>
      <c r="Q11" s="2164">
        <v>2.681</v>
      </c>
      <c r="R11" s="2160">
        <v>55614010.810000002</v>
      </c>
      <c r="S11" s="2164">
        <v>0.59050000000000002</v>
      </c>
      <c r="AD11" s="2161"/>
      <c r="AE11" s="2161"/>
    </row>
    <row r="12" spans="1:31" s="1980" customFormat="1" ht="24.95" customHeight="1">
      <c r="A12" s="291">
        <v>2018</v>
      </c>
      <c r="B12" s="2165">
        <v>7543651.8600000003</v>
      </c>
      <c r="C12" s="2163">
        <v>4.5199999999999996</v>
      </c>
      <c r="D12" s="2158">
        <v>2825319.591</v>
      </c>
      <c r="E12" s="2163">
        <v>4.45</v>
      </c>
      <c r="F12" s="2158">
        <v>18258819.302999999</v>
      </c>
      <c r="G12" s="2163">
        <v>6.3369999999999997</v>
      </c>
      <c r="H12" s="2158">
        <v>21084138.892999999</v>
      </c>
      <c r="I12" s="2163">
        <v>6.08</v>
      </c>
      <c r="J12" s="2158">
        <v>826588.45299999998</v>
      </c>
      <c r="K12" s="2163">
        <v>6.87</v>
      </c>
      <c r="L12" s="2158">
        <v>198110.89199999999</v>
      </c>
      <c r="M12" s="2163">
        <v>-14.25</v>
      </c>
      <c r="N12" s="2158">
        <v>27565096.307999998</v>
      </c>
      <c r="O12" s="2163" t="s">
        <v>169</v>
      </c>
      <c r="P12" s="2158">
        <v>28589795.653000001</v>
      </c>
      <c r="Q12" s="2164">
        <v>0.24099999999999999</v>
      </c>
      <c r="R12" s="2160">
        <v>57217586.406000003</v>
      </c>
      <c r="S12" s="2164">
        <v>2.8834</v>
      </c>
      <c r="T12" s="2168"/>
      <c r="AD12" s="2169"/>
      <c r="AE12" s="2169"/>
    </row>
    <row r="13" spans="1:31" s="1980" customFormat="1" ht="24.95" customHeight="1">
      <c r="A13" s="291">
        <v>2019</v>
      </c>
      <c r="B13" s="2165">
        <v>7379937.7120000003</v>
      </c>
      <c r="C13" s="2163">
        <v>-2.17</v>
      </c>
      <c r="D13" s="2158">
        <v>2819539.9380000001</v>
      </c>
      <c r="E13" s="2163">
        <v>-0.2</v>
      </c>
      <c r="F13" s="2158">
        <v>18137891.787999999</v>
      </c>
      <c r="G13" s="2163">
        <v>-0.66200000000000003</v>
      </c>
      <c r="H13" s="2158">
        <v>20957431.726</v>
      </c>
      <c r="I13" s="2163">
        <v>-0.60099999999999998</v>
      </c>
      <c r="J13" s="2158">
        <v>841437.38500000001</v>
      </c>
      <c r="K13" s="2163">
        <v>1.8</v>
      </c>
      <c r="L13" s="2158">
        <v>198154.56200000001</v>
      </c>
      <c r="M13" s="2163">
        <v>0.02</v>
      </c>
      <c r="N13" s="2158">
        <v>27179538.907000002</v>
      </c>
      <c r="O13" s="2163">
        <v>-1.399</v>
      </c>
      <c r="P13" s="2158">
        <v>28219130.853999998</v>
      </c>
      <c r="Q13" s="2164">
        <v>-1.296</v>
      </c>
      <c r="R13" s="2160">
        <v>56556500.292000003</v>
      </c>
      <c r="S13" s="2164">
        <v>-1.1554</v>
      </c>
      <c r="T13" s="2168"/>
      <c r="AD13" s="2169"/>
      <c r="AE13" s="2169"/>
    </row>
    <row r="14" spans="1:31" s="1980" customFormat="1" ht="24.95" customHeight="1">
      <c r="A14" s="291">
        <v>2020</v>
      </c>
      <c r="B14" s="2165">
        <v>7978443.2340000002</v>
      </c>
      <c r="C14" s="2163">
        <v>8.11</v>
      </c>
      <c r="D14" s="2158">
        <v>2743034.2790000001</v>
      </c>
      <c r="E14" s="2163">
        <v>-2.71</v>
      </c>
      <c r="F14" s="2158">
        <v>17818177.679000001</v>
      </c>
      <c r="G14" s="2163">
        <v>-1.7629999999999999</v>
      </c>
      <c r="H14" s="2158">
        <v>20561211.958000001</v>
      </c>
      <c r="I14" s="2163">
        <v>-1.891</v>
      </c>
      <c r="J14" s="2158">
        <v>839672.00100000005</v>
      </c>
      <c r="K14" s="2163">
        <v>-0.21</v>
      </c>
      <c r="L14" s="2158">
        <v>202440.50200000001</v>
      </c>
      <c r="M14" s="2163">
        <v>2.16</v>
      </c>
      <c r="N14" s="2158">
        <v>26336810.513</v>
      </c>
      <c r="O14" s="2163">
        <v>-3.101</v>
      </c>
      <c r="P14" s="2158">
        <v>27378923.017000001</v>
      </c>
      <c r="Q14" s="2164">
        <v>-2.9769999999999999</v>
      </c>
      <c r="R14" s="2160">
        <v>55918578.210000001</v>
      </c>
      <c r="S14" s="2164">
        <v>-1.1278999999999999</v>
      </c>
      <c r="T14" s="2168"/>
      <c r="AD14" s="2169"/>
      <c r="AE14" s="2169"/>
    </row>
    <row r="15" spans="1:31" ht="24.95" customHeight="1">
      <c r="A15" s="291">
        <v>2021</v>
      </c>
      <c r="B15" s="2165">
        <v>8449662.2170000002</v>
      </c>
      <c r="C15" s="2163">
        <v>5.91</v>
      </c>
      <c r="D15" s="2158">
        <v>2853935.3059999999</v>
      </c>
      <c r="E15" s="2163">
        <v>4.04</v>
      </c>
      <c r="F15" s="2158">
        <v>17916480.901999999</v>
      </c>
      <c r="G15" s="2163">
        <v>0.55200000000000005</v>
      </c>
      <c r="H15" s="2158">
        <v>20770416.208000001</v>
      </c>
      <c r="I15" s="2163">
        <v>1.0169999999999999</v>
      </c>
      <c r="J15" s="2158">
        <v>866970.00699999998</v>
      </c>
      <c r="K15" s="2163">
        <v>3.25</v>
      </c>
      <c r="L15" s="2158">
        <v>230370.63399999999</v>
      </c>
      <c r="M15" s="2163">
        <v>13.8</v>
      </c>
      <c r="N15" s="2158">
        <v>27354068.462000001</v>
      </c>
      <c r="O15" s="2163">
        <v>3.8620000000000001</v>
      </c>
      <c r="P15" s="2158">
        <v>28451409.103</v>
      </c>
      <c r="Q15" s="2164">
        <v>3.9169999999999998</v>
      </c>
      <c r="R15" s="2160">
        <v>57671487.527999997</v>
      </c>
      <c r="S15" s="2164">
        <v>3.1347999999999998</v>
      </c>
      <c r="T15" s="2188"/>
      <c r="AD15" s="2161"/>
      <c r="AE15" s="2161"/>
    </row>
    <row r="16" spans="1:31" s="1980" customFormat="1" ht="24.95" customHeight="1">
      <c r="A16" s="2221">
        <v>2022</v>
      </c>
      <c r="B16" s="2171">
        <v>9508115.7740000002</v>
      </c>
      <c r="C16" s="2172">
        <v>12.53</v>
      </c>
      <c r="D16" s="2173">
        <v>3237831.19</v>
      </c>
      <c r="E16" s="2172">
        <v>13.45</v>
      </c>
      <c r="F16" s="2173">
        <v>20549823.918000001</v>
      </c>
      <c r="G16" s="2172">
        <v>14.698</v>
      </c>
      <c r="H16" s="2173">
        <v>23787655.107999999</v>
      </c>
      <c r="I16" s="2172">
        <v>14.526999999999999</v>
      </c>
      <c r="J16" s="2173">
        <v>1115316.939</v>
      </c>
      <c r="K16" s="2172">
        <v>28.65</v>
      </c>
      <c r="L16" s="2173">
        <v>247603.96299999999</v>
      </c>
      <c r="M16" s="2172">
        <v>7.48</v>
      </c>
      <c r="N16" s="2173">
        <v>31371392.500999998</v>
      </c>
      <c r="O16" s="2172">
        <v>14.686</v>
      </c>
      <c r="P16" s="2173">
        <v>32734313.401999999</v>
      </c>
      <c r="Q16" s="2174">
        <v>15.053000000000001</v>
      </c>
      <c r="R16" s="2175">
        <v>66030084.284999996</v>
      </c>
      <c r="S16" s="2174">
        <v>14.493499999999999</v>
      </c>
      <c r="T16" s="2168"/>
      <c r="AD16" s="2169"/>
      <c r="AE16" s="2169"/>
    </row>
    <row r="17" spans="1:31" s="1980" customFormat="1" ht="24.95" customHeight="1">
      <c r="A17" s="1805" t="s">
        <v>777</v>
      </c>
      <c r="B17" s="2222">
        <v>2279175.0350000001</v>
      </c>
      <c r="C17" s="2177">
        <v>6.16</v>
      </c>
      <c r="D17" s="2178">
        <v>818116.98400000005</v>
      </c>
      <c r="E17" s="2177">
        <v>5.54</v>
      </c>
      <c r="F17" s="2178">
        <v>5128260.2929999996</v>
      </c>
      <c r="G17" s="2177">
        <v>7.1280000000000001</v>
      </c>
      <c r="H17" s="2178">
        <v>5946377.2769999998</v>
      </c>
      <c r="I17" s="2177">
        <v>6.907</v>
      </c>
      <c r="J17" s="2178">
        <v>275229.83899999998</v>
      </c>
      <c r="K17" s="2177">
        <v>14.95</v>
      </c>
      <c r="L17" s="2178">
        <v>58513.040999999997</v>
      </c>
      <c r="M17" s="2177">
        <v>4.22</v>
      </c>
      <c r="N17" s="2178">
        <v>7249369.4670000002</v>
      </c>
      <c r="O17" s="2177">
        <v>7.2290000000000001</v>
      </c>
      <c r="P17" s="2178">
        <v>7583112.3470000001</v>
      </c>
      <c r="Q17" s="2179">
        <v>7.4669999999999996</v>
      </c>
      <c r="R17" s="2223">
        <v>15808664.66</v>
      </c>
      <c r="S17" s="2224">
        <v>7.0658000000000003</v>
      </c>
      <c r="T17" s="2168"/>
      <c r="AD17" s="2169"/>
      <c r="AE17" s="2169"/>
    </row>
    <row r="18" spans="1:31" s="1980" customFormat="1" ht="24.95" customHeight="1">
      <c r="A18" s="1502">
        <v>2022.03</v>
      </c>
      <c r="B18" s="2165">
        <v>656469.51</v>
      </c>
      <c r="C18" s="2163">
        <v>12.48</v>
      </c>
      <c r="D18" s="2158">
        <v>237593.77</v>
      </c>
      <c r="E18" s="2163">
        <v>7.94</v>
      </c>
      <c r="F18" s="2158">
        <v>1462934.5249999999</v>
      </c>
      <c r="G18" s="2163">
        <v>9.3520000000000003</v>
      </c>
      <c r="H18" s="2158">
        <v>1700528.294</v>
      </c>
      <c r="I18" s="2163">
        <v>9.1519999999999992</v>
      </c>
      <c r="J18" s="2158">
        <v>83235.858999999997</v>
      </c>
      <c r="K18" s="2163">
        <v>19.100000000000001</v>
      </c>
      <c r="L18" s="2158">
        <v>17692.074000000001</v>
      </c>
      <c r="M18" s="2163">
        <v>2.73</v>
      </c>
      <c r="N18" s="2158">
        <v>2155953.4160000002</v>
      </c>
      <c r="O18" s="2163">
        <v>7.9770000000000003</v>
      </c>
      <c r="P18" s="2158">
        <v>2256881.3489999999</v>
      </c>
      <c r="Q18" s="2166">
        <v>8.3070000000000004</v>
      </c>
      <c r="R18" s="2160">
        <v>4613879.1540000001</v>
      </c>
      <c r="S18" s="2164">
        <v>9.1951999999999998</v>
      </c>
      <c r="T18" s="2168"/>
      <c r="AD18" s="2169"/>
      <c r="AE18" s="2169"/>
    </row>
    <row r="19" spans="1:31" s="1980" customFormat="1" ht="24.95" customHeight="1">
      <c r="A19" s="1502">
        <v>2022.04</v>
      </c>
      <c r="B19" s="2162">
        <v>687241.49</v>
      </c>
      <c r="C19" s="2163">
        <v>12.07</v>
      </c>
      <c r="D19" s="2158">
        <v>213199.07800000001</v>
      </c>
      <c r="E19" s="2163">
        <v>10.77</v>
      </c>
      <c r="F19" s="2158">
        <v>1335715.7139999999</v>
      </c>
      <c r="G19" s="2163">
        <v>12.037000000000001</v>
      </c>
      <c r="H19" s="2158">
        <v>1548914.7919999999</v>
      </c>
      <c r="I19" s="2163">
        <v>11.861000000000001</v>
      </c>
      <c r="J19" s="2158">
        <v>78499.271999999997</v>
      </c>
      <c r="K19" s="2163">
        <v>21.5</v>
      </c>
      <c r="L19" s="2158">
        <v>18158.387999999999</v>
      </c>
      <c r="M19" s="2163">
        <v>3.84</v>
      </c>
      <c r="N19" s="2158">
        <v>2205075.1230000001</v>
      </c>
      <c r="O19" s="2163">
        <v>13.205</v>
      </c>
      <c r="P19" s="2158">
        <v>2301732.7829999998</v>
      </c>
      <c r="Q19" s="2166">
        <v>13.388</v>
      </c>
      <c r="R19" s="2162">
        <v>4537889.0650000004</v>
      </c>
      <c r="S19" s="2166">
        <v>12.6631</v>
      </c>
      <c r="T19" s="2168"/>
      <c r="AD19" s="2169"/>
      <c r="AE19" s="2169"/>
    </row>
    <row r="20" spans="1:31" s="1980" customFormat="1" ht="24.95" customHeight="1">
      <c r="A20" s="1502">
        <v>2022.05</v>
      </c>
      <c r="B20" s="2165">
        <v>627349.47699999996</v>
      </c>
      <c r="C20" s="2163">
        <v>12.08</v>
      </c>
      <c r="D20" s="2158">
        <v>199305.93400000001</v>
      </c>
      <c r="E20" s="2163">
        <v>11.6</v>
      </c>
      <c r="F20" s="2158">
        <v>1324199.3500000001</v>
      </c>
      <c r="G20" s="2163">
        <v>15.468</v>
      </c>
      <c r="H20" s="2158">
        <v>1523505.2849999999</v>
      </c>
      <c r="I20" s="2163">
        <v>14.946999999999999</v>
      </c>
      <c r="J20" s="2158">
        <v>74730.641000000003</v>
      </c>
      <c r="K20" s="2163">
        <v>28.06</v>
      </c>
      <c r="L20" s="2158">
        <v>17699.183000000001</v>
      </c>
      <c r="M20" s="2163">
        <v>6.2</v>
      </c>
      <c r="N20" s="2158">
        <v>2210980.9279999998</v>
      </c>
      <c r="O20" s="2163">
        <v>15.526999999999999</v>
      </c>
      <c r="P20" s="2158">
        <v>2303410.753</v>
      </c>
      <c r="Q20" s="2166">
        <v>15.817</v>
      </c>
      <c r="R20" s="2160">
        <v>4454265.5149999997</v>
      </c>
      <c r="S20" s="2164">
        <v>14.9786</v>
      </c>
      <c r="T20" s="2168"/>
      <c r="AD20" s="2169"/>
      <c r="AE20" s="2169"/>
    </row>
    <row r="21" spans="1:31" s="1980" customFormat="1" ht="24.95" customHeight="1">
      <c r="A21" s="1502">
        <v>2022.06</v>
      </c>
      <c r="B21" s="2165">
        <v>667255.75600000005</v>
      </c>
      <c r="C21" s="2163">
        <v>11.12</v>
      </c>
      <c r="D21" s="2158">
        <v>250245.13200000001</v>
      </c>
      <c r="E21" s="2163">
        <v>6.57</v>
      </c>
      <c r="F21" s="2158">
        <v>1602962.341</v>
      </c>
      <c r="G21" s="2163">
        <v>11.798</v>
      </c>
      <c r="H21" s="2158">
        <v>1853207.473</v>
      </c>
      <c r="I21" s="2163">
        <v>11.063000000000001</v>
      </c>
      <c r="J21" s="2158">
        <v>79190.164000000004</v>
      </c>
      <c r="K21" s="2163">
        <v>33.24</v>
      </c>
      <c r="L21" s="2158">
        <v>20735.748</v>
      </c>
      <c r="M21" s="2163">
        <v>-1.61</v>
      </c>
      <c r="N21" s="2158">
        <v>2628993.0159999998</v>
      </c>
      <c r="O21" s="2163">
        <v>7.117</v>
      </c>
      <c r="P21" s="2158">
        <v>2728918.9279999998</v>
      </c>
      <c r="Q21" s="2166">
        <v>7.657</v>
      </c>
      <c r="R21" s="2160">
        <v>5249382.1569999997</v>
      </c>
      <c r="S21" s="2164">
        <v>9.2727000000000004</v>
      </c>
      <c r="T21" s="2168"/>
      <c r="AD21" s="2169"/>
      <c r="AE21" s="2169"/>
    </row>
    <row r="22" spans="1:31" s="1980" customFormat="1" ht="24.95" customHeight="1">
      <c r="A22" s="313">
        <v>2022.07</v>
      </c>
      <c r="B22" s="2165">
        <v>931392.02099999995</v>
      </c>
      <c r="C22" s="2163">
        <v>27.95</v>
      </c>
      <c r="D22" s="2158">
        <v>315396.14500000002</v>
      </c>
      <c r="E22" s="2163">
        <v>15.96</v>
      </c>
      <c r="F22" s="2158">
        <v>2038025.2890000001</v>
      </c>
      <c r="G22" s="2163">
        <v>18.93</v>
      </c>
      <c r="H22" s="2158">
        <v>2353421.4339999999</v>
      </c>
      <c r="I22" s="2163">
        <v>18.523</v>
      </c>
      <c r="J22" s="2158">
        <v>90332.84</v>
      </c>
      <c r="K22" s="2163">
        <v>41.94</v>
      </c>
      <c r="L22" s="2158">
        <v>22760.46</v>
      </c>
      <c r="M22" s="2163">
        <v>4.6100000000000003</v>
      </c>
      <c r="N22" s="2158">
        <v>3039507.7480000001</v>
      </c>
      <c r="O22" s="2163">
        <v>14.737</v>
      </c>
      <c r="P22" s="2158">
        <v>3152601.0469999998</v>
      </c>
      <c r="Q22" s="2166">
        <v>15.289</v>
      </c>
      <c r="R22" s="2160">
        <v>6437414.5020000003</v>
      </c>
      <c r="S22" s="2164">
        <v>18.159600000000001</v>
      </c>
      <c r="T22" s="2168"/>
      <c r="AD22" s="2169"/>
      <c r="AE22" s="2169"/>
    </row>
    <row r="23" spans="1:31" s="1980" customFormat="1" ht="24.95" customHeight="1">
      <c r="A23" s="313">
        <v>2022.08</v>
      </c>
      <c r="B23" s="2165">
        <v>1128299.6510000001</v>
      </c>
      <c r="C23" s="2163">
        <v>3.2</v>
      </c>
      <c r="D23" s="2158">
        <v>318657.99099999998</v>
      </c>
      <c r="E23" s="2163">
        <v>16.73</v>
      </c>
      <c r="F23" s="2158">
        <v>2152407.3939999999</v>
      </c>
      <c r="G23" s="2163">
        <v>17.143000000000001</v>
      </c>
      <c r="H23" s="2158">
        <v>2471065.3840000001</v>
      </c>
      <c r="I23" s="2163">
        <v>17.088999999999999</v>
      </c>
      <c r="J23" s="2158">
        <v>104850.95</v>
      </c>
      <c r="K23" s="2163">
        <v>31.07</v>
      </c>
      <c r="L23" s="2158">
        <v>22016.485000000001</v>
      </c>
      <c r="M23" s="2163">
        <v>9.5</v>
      </c>
      <c r="N23" s="2158">
        <v>2937846.9440000001</v>
      </c>
      <c r="O23" s="2163">
        <v>17.863</v>
      </c>
      <c r="P23" s="2158">
        <v>3064714.3790000002</v>
      </c>
      <c r="Q23" s="2166">
        <v>18.206</v>
      </c>
      <c r="R23" s="2160">
        <v>6664079.415</v>
      </c>
      <c r="S23" s="2164">
        <v>14.969900000000001</v>
      </c>
      <c r="T23" s="2168"/>
      <c r="AD23" s="2169"/>
      <c r="AE23" s="2169"/>
    </row>
    <row r="24" spans="1:31" s="1980" customFormat="1" ht="24.95" customHeight="1">
      <c r="A24" s="313">
        <v>2022.09</v>
      </c>
      <c r="B24" s="2165">
        <v>876593.59100000001</v>
      </c>
      <c r="C24" s="2163">
        <v>19.920000000000002</v>
      </c>
      <c r="D24" s="2158">
        <v>258514.459</v>
      </c>
      <c r="E24" s="2163">
        <v>16.940000000000001</v>
      </c>
      <c r="F24" s="2158">
        <v>1714013.16</v>
      </c>
      <c r="G24" s="2163">
        <v>19.77</v>
      </c>
      <c r="H24" s="2158">
        <v>1972527.6189999999</v>
      </c>
      <c r="I24" s="2163">
        <v>19.391999999999999</v>
      </c>
      <c r="J24" s="2158">
        <v>97851.592999999993</v>
      </c>
      <c r="K24" s="2163">
        <v>30.99</v>
      </c>
      <c r="L24" s="2158">
        <v>18487.449000000001</v>
      </c>
      <c r="M24" s="2163">
        <v>10.32</v>
      </c>
      <c r="N24" s="2158">
        <v>2315805.5099999998</v>
      </c>
      <c r="O24" s="2163">
        <v>14.127000000000001</v>
      </c>
      <c r="P24" s="2158">
        <v>2432144.5520000001</v>
      </c>
      <c r="Q24" s="2166">
        <v>14.691000000000001</v>
      </c>
      <c r="R24" s="2160">
        <v>5281265.7620000001</v>
      </c>
      <c r="S24" s="2164">
        <v>17.264800000000001</v>
      </c>
      <c r="T24" s="2168"/>
      <c r="AD24" s="2169"/>
      <c r="AE24" s="2169"/>
    </row>
    <row r="25" spans="1:31" s="1980" customFormat="1" ht="24.95" customHeight="1">
      <c r="A25" s="313">
        <v>2022.1</v>
      </c>
      <c r="B25" s="2165">
        <v>720038.29500000004</v>
      </c>
      <c r="C25" s="2163">
        <v>13.79</v>
      </c>
      <c r="D25" s="2158">
        <v>231563.701</v>
      </c>
      <c r="E25" s="2163">
        <v>20.69</v>
      </c>
      <c r="F25" s="2158">
        <v>1484469.1710000001</v>
      </c>
      <c r="G25" s="2163">
        <v>22.059000000000001</v>
      </c>
      <c r="H25" s="2158">
        <v>1716032.871</v>
      </c>
      <c r="I25" s="2163">
        <v>21.872</v>
      </c>
      <c r="J25" s="2158">
        <v>86807.557000000001</v>
      </c>
      <c r="K25" s="2163">
        <v>29.37</v>
      </c>
      <c r="L25" s="2158">
        <v>19595.940999999999</v>
      </c>
      <c r="M25" s="2163">
        <v>19.670000000000002</v>
      </c>
      <c r="N25" s="2158">
        <v>2535661.9759999998</v>
      </c>
      <c r="O25" s="2163">
        <v>28.329000000000001</v>
      </c>
      <c r="P25" s="2158">
        <v>2642065.4739999999</v>
      </c>
      <c r="Q25" s="2166">
        <v>28.294</v>
      </c>
      <c r="R25" s="2160">
        <v>5078136.6399999997</v>
      </c>
      <c r="S25" s="2164">
        <v>23.85</v>
      </c>
      <c r="T25" s="2168"/>
      <c r="AD25" s="2169"/>
      <c r="AE25" s="2169"/>
    </row>
    <row r="26" spans="1:31" s="1980" customFormat="1" ht="24.95" customHeight="1">
      <c r="A26" s="313">
        <v>2022.11</v>
      </c>
      <c r="B26" s="2165">
        <v>762552.93500000006</v>
      </c>
      <c r="C26" s="2163">
        <v>16.97</v>
      </c>
      <c r="D26" s="2158">
        <v>279171.47600000002</v>
      </c>
      <c r="E26" s="2163">
        <v>19.39</v>
      </c>
      <c r="F26" s="2158">
        <v>1709675.5379999999</v>
      </c>
      <c r="G26" s="2163">
        <v>20.103000000000002</v>
      </c>
      <c r="H26" s="2158">
        <v>1988847.014</v>
      </c>
      <c r="I26" s="2163">
        <v>20.001999999999999</v>
      </c>
      <c r="J26" s="2158">
        <v>115069.694</v>
      </c>
      <c r="K26" s="2163">
        <v>45.48</v>
      </c>
      <c r="L26" s="2158">
        <v>24630.815999999999</v>
      </c>
      <c r="M26" s="2163">
        <v>14.39</v>
      </c>
      <c r="N26" s="2158">
        <v>3040604.6230000001</v>
      </c>
      <c r="O26" s="2163">
        <v>22.966999999999999</v>
      </c>
      <c r="P26" s="2158">
        <v>3180305.1329999999</v>
      </c>
      <c r="Q26" s="2166">
        <v>23.587</v>
      </c>
      <c r="R26" s="2160">
        <v>5931705.0820000004</v>
      </c>
      <c r="S26" s="2164">
        <v>21.487400000000001</v>
      </c>
      <c r="T26" s="2168"/>
      <c r="AD26" s="2169"/>
      <c r="AE26" s="2169"/>
    </row>
    <row r="27" spans="1:31" s="1980" customFormat="1" ht="24.95" customHeight="1">
      <c r="A27" s="313">
        <v>2022.12</v>
      </c>
      <c r="B27" s="2165">
        <v>828217.52300000004</v>
      </c>
      <c r="C27" s="2163">
        <v>19.61</v>
      </c>
      <c r="D27" s="2158">
        <v>353660.28899999999</v>
      </c>
      <c r="E27" s="2163">
        <v>25.78</v>
      </c>
      <c r="F27" s="2158">
        <v>2060095.669</v>
      </c>
      <c r="G27" s="2163">
        <v>18.751999999999999</v>
      </c>
      <c r="H27" s="2158">
        <v>2413755.9580000001</v>
      </c>
      <c r="I27" s="2163">
        <v>19.733000000000001</v>
      </c>
      <c r="J27" s="2158">
        <v>112754.389</v>
      </c>
      <c r="K27" s="2163">
        <v>39.9</v>
      </c>
      <c r="L27" s="2158">
        <v>25006.452000000001</v>
      </c>
      <c r="M27" s="2163">
        <v>11.27</v>
      </c>
      <c r="N27" s="2158">
        <v>3207547.165</v>
      </c>
      <c r="O27" s="2163">
        <v>20.678000000000001</v>
      </c>
      <c r="P27" s="2158">
        <v>3345308.0060000001</v>
      </c>
      <c r="Q27" s="2166">
        <v>21.163</v>
      </c>
      <c r="R27" s="2160">
        <v>6587281.4869999997</v>
      </c>
      <c r="S27" s="2164">
        <v>20.438600000000001</v>
      </c>
      <c r="T27" s="2168"/>
      <c r="AD27" s="2169"/>
      <c r="AE27" s="2169"/>
    </row>
    <row r="28" spans="1:31" s="1980" customFormat="1" ht="24.95" customHeight="1">
      <c r="A28" s="306" t="s">
        <v>778</v>
      </c>
      <c r="B28" s="2225">
        <v>2841397.9210000001</v>
      </c>
      <c r="C28" s="2181">
        <v>24.67</v>
      </c>
      <c r="D28" s="2182">
        <v>1089594.9739999999</v>
      </c>
      <c r="E28" s="2181">
        <v>33.18</v>
      </c>
      <c r="F28" s="2182">
        <v>6735275.5099999998</v>
      </c>
      <c r="G28" s="2181">
        <v>31.335999999999999</v>
      </c>
      <c r="H28" s="2182">
        <v>7824870.4840000002</v>
      </c>
      <c r="I28" s="2181">
        <v>31.591000000000001</v>
      </c>
      <c r="J28" s="2182">
        <v>405845.31599999999</v>
      </c>
      <c r="K28" s="2181">
        <v>47.46</v>
      </c>
      <c r="L28" s="2182">
        <v>74452.944000000003</v>
      </c>
      <c r="M28" s="2181">
        <v>27.24</v>
      </c>
      <c r="N28" s="2182">
        <v>9835348.0999999996</v>
      </c>
      <c r="O28" s="2181">
        <v>35.671999999999997</v>
      </c>
      <c r="P28" s="2182">
        <v>10315646.361</v>
      </c>
      <c r="Q28" s="2183">
        <v>36.033999999999999</v>
      </c>
      <c r="R28" s="2226">
        <v>20981914.765999999</v>
      </c>
      <c r="S28" s="2227">
        <v>32.7241</v>
      </c>
      <c r="T28" s="2168"/>
      <c r="AD28" s="2169"/>
      <c r="AE28" s="2169"/>
    </row>
    <row r="29" spans="1:31" s="1980" customFormat="1" ht="24.95" customHeight="1">
      <c r="A29" s="306">
        <v>2023.01</v>
      </c>
      <c r="B29" s="2225">
        <v>1010926.328</v>
      </c>
      <c r="C29" s="2181">
        <v>24.3</v>
      </c>
      <c r="D29" s="2182">
        <v>401432.33899999998</v>
      </c>
      <c r="E29" s="2181">
        <v>33.57</v>
      </c>
      <c r="F29" s="2182">
        <v>2442207.0109999999</v>
      </c>
      <c r="G29" s="2181">
        <v>33.360999999999997</v>
      </c>
      <c r="H29" s="2182">
        <v>2843639.35</v>
      </c>
      <c r="I29" s="2181">
        <v>33.39</v>
      </c>
      <c r="J29" s="2182">
        <v>142159.003</v>
      </c>
      <c r="K29" s="2181">
        <v>48.72</v>
      </c>
      <c r="L29" s="2182">
        <v>25228.679</v>
      </c>
      <c r="M29" s="2181">
        <v>17.96</v>
      </c>
      <c r="N29" s="2182">
        <v>3509051.7450000001</v>
      </c>
      <c r="O29" s="2181">
        <v>32.201000000000001</v>
      </c>
      <c r="P29" s="2182">
        <v>3676439.4279999998</v>
      </c>
      <c r="Q29" s="2183">
        <v>32.661000000000001</v>
      </c>
      <c r="R29" s="2226">
        <v>7531005.1059999997</v>
      </c>
      <c r="S29" s="2227">
        <v>31.744</v>
      </c>
      <c r="T29" s="2168"/>
      <c r="AD29" s="2169"/>
      <c r="AE29" s="2169"/>
    </row>
    <row r="30" spans="1:31" s="1980" customFormat="1" ht="24.95" customHeight="1">
      <c r="A30" s="313">
        <v>2023.02</v>
      </c>
      <c r="B30" s="2165">
        <v>1020355.387</v>
      </c>
      <c r="C30" s="2163">
        <v>26.06</v>
      </c>
      <c r="D30" s="2158">
        <v>372245.07</v>
      </c>
      <c r="E30" s="2163">
        <v>32.950000000000003</v>
      </c>
      <c r="F30" s="2158">
        <v>2401612.4819999998</v>
      </c>
      <c r="G30" s="2163">
        <v>30.946000000000002</v>
      </c>
      <c r="H30" s="2158">
        <v>2773857.5520000001</v>
      </c>
      <c r="I30" s="2163">
        <v>31.212</v>
      </c>
      <c r="J30" s="2158">
        <v>145517.17499999999</v>
      </c>
      <c r="K30" s="2163">
        <v>50.94</v>
      </c>
      <c r="L30" s="2158">
        <v>25977.848000000002</v>
      </c>
      <c r="M30" s="2163">
        <v>33.67</v>
      </c>
      <c r="N30" s="2158">
        <v>3343744.4709999999</v>
      </c>
      <c r="O30" s="2163">
        <v>37.090000000000003</v>
      </c>
      <c r="P30" s="2158">
        <v>3515239.4939999999</v>
      </c>
      <c r="Q30" s="2166">
        <v>37.587000000000003</v>
      </c>
      <c r="R30" s="2160">
        <v>7309452.4330000002</v>
      </c>
      <c r="S30" s="2164">
        <v>33.423299999999998</v>
      </c>
      <c r="T30" s="2168"/>
      <c r="AD30" s="2169"/>
      <c r="AE30" s="2169"/>
    </row>
    <row r="31" spans="1:31" s="1980" customFormat="1" ht="24.95" customHeight="1">
      <c r="A31" s="316">
        <v>2023.03</v>
      </c>
      <c r="B31" s="2228">
        <v>810116.20600000001</v>
      </c>
      <c r="C31" s="2185">
        <v>23.41</v>
      </c>
      <c r="D31" s="2186">
        <v>315917.565</v>
      </c>
      <c r="E31" s="2185">
        <v>32.97</v>
      </c>
      <c r="F31" s="2186">
        <v>1891456.0160000001</v>
      </c>
      <c r="G31" s="2185">
        <v>29.292000000000002</v>
      </c>
      <c r="H31" s="2186">
        <v>2207373.5819999999</v>
      </c>
      <c r="I31" s="2185">
        <v>29.805</v>
      </c>
      <c r="J31" s="2186">
        <v>118169.13800000001</v>
      </c>
      <c r="K31" s="2185">
        <v>41.97</v>
      </c>
      <c r="L31" s="2186">
        <v>23246.417000000001</v>
      </c>
      <c r="M31" s="2185">
        <v>31.39</v>
      </c>
      <c r="N31" s="2186">
        <v>2982551.8849999998</v>
      </c>
      <c r="O31" s="2185">
        <v>38.340000000000003</v>
      </c>
      <c r="P31" s="2186">
        <v>3123967.44</v>
      </c>
      <c r="Q31" s="2187">
        <v>38.42</v>
      </c>
      <c r="R31" s="2229">
        <v>6141457.227</v>
      </c>
      <c r="S31" s="2230">
        <v>33.1083</v>
      </c>
      <c r="T31" s="2168"/>
      <c r="AD31" s="2169"/>
      <c r="AE31" s="2169"/>
    </row>
    <row r="32" spans="1:31" s="1980" customFormat="1" ht="3" customHeight="1">
      <c r="A32" s="2085"/>
      <c r="B32" s="2155"/>
      <c r="C32" s="2231"/>
      <c r="D32" s="2155"/>
      <c r="E32" s="2231"/>
      <c r="F32" s="2155"/>
      <c r="G32" s="2231"/>
      <c r="H32" s="2155"/>
      <c r="I32" s="2231"/>
      <c r="J32" s="2155"/>
      <c r="K32" s="2231"/>
      <c r="L32" s="2155"/>
      <c r="M32" s="2231"/>
      <c r="N32" s="2155"/>
      <c r="O32" s="2231"/>
      <c r="P32" s="2155"/>
      <c r="Q32" s="2231"/>
      <c r="R32" s="2155"/>
      <c r="S32" s="2231"/>
      <c r="T32" s="2168"/>
      <c r="AD32" s="2169"/>
      <c r="AE32" s="2169"/>
    </row>
    <row r="33" spans="1:19" ht="14.25" customHeight="1">
      <c r="A33" s="1969" t="s">
        <v>1142</v>
      </c>
      <c r="J33" s="1969" t="s">
        <v>1143</v>
      </c>
    </row>
    <row r="34" spans="1:19" ht="8.1" customHeight="1">
      <c r="A34" s="2062"/>
    </row>
    <row r="35" spans="1:19" s="328" customFormat="1" ht="11.25" customHeight="1">
      <c r="A35" s="658"/>
      <c r="B35" s="1289"/>
      <c r="C35" s="1289"/>
      <c r="D35" s="1289"/>
      <c r="E35" s="1289"/>
      <c r="F35" s="1289"/>
      <c r="G35" s="1289"/>
      <c r="H35" s="1289"/>
      <c r="I35" s="1289"/>
      <c r="J35" s="1289"/>
      <c r="K35" s="1289"/>
      <c r="L35" s="1289"/>
      <c r="M35" s="1289"/>
      <c r="P35" s="1289"/>
      <c r="Q35" s="1289"/>
      <c r="R35" s="2067"/>
      <c r="S35" s="660"/>
    </row>
    <row r="36" spans="1:19" s="328" customFormat="1" ht="13.5" customHeight="1">
      <c r="B36" s="1289"/>
      <c r="C36" s="1289"/>
      <c r="D36" s="1289"/>
      <c r="E36" s="1289"/>
      <c r="F36" s="1289"/>
      <c r="G36" s="1289"/>
      <c r="H36" s="1289"/>
      <c r="I36" s="1289"/>
      <c r="J36" s="1289"/>
      <c r="K36" s="1289"/>
      <c r="L36" s="1289"/>
      <c r="M36" s="1289"/>
      <c r="P36" s="1289"/>
      <c r="Q36" s="1289"/>
      <c r="R36" s="2067"/>
    </row>
  </sheetData>
  <mergeCells count="13">
    <mergeCell ref="L5:M5"/>
    <mergeCell ref="N5:O5"/>
    <mergeCell ref="P5:Q5"/>
    <mergeCell ref="Q3:S3"/>
    <mergeCell ref="A4:A5"/>
    <mergeCell ref="B4:C5"/>
    <mergeCell ref="D4:I4"/>
    <mergeCell ref="J4:Q4"/>
    <mergeCell ref="R4:S5"/>
    <mergeCell ref="D5:E5"/>
    <mergeCell ref="F5:G5"/>
    <mergeCell ref="H5:I5"/>
    <mergeCell ref="J5:K5"/>
  </mergeCells>
  <phoneticPr fontId="2" type="noConversion"/>
  <printOptions horizontalCentered="1"/>
  <pageMargins left="0.94488188976377963" right="0.94488188976377963" top="1.1811023622047245" bottom="0.78740157480314965" header="0" footer="0"/>
  <pageSetup paperSize="9" scale="80" firstPageNumber="60" orientation="portrait" useFirstPageNumber="1" r:id="rId1"/>
  <headerFooter differentOddEven="1" scaleWithDoc="0" alignWithMargins="0"/>
  <colBreaks count="1" manualBreakCount="1">
    <brk id="9" max="36" man="1"/>
  </col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35"/>
  <sheetViews>
    <sheetView showGridLines="0" view="pageBreakPreview" zoomScaleNormal="100" zoomScaleSheetLayoutView="10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7.875" defaultRowHeight="16.5"/>
  <cols>
    <col min="1" max="1" width="10.5" style="1289" customWidth="1"/>
    <col min="2" max="19" width="9.25" style="1289" customWidth="1"/>
    <col min="20" max="20" width="10.5" style="1289" customWidth="1"/>
    <col min="21" max="16384" width="7.875" style="1289"/>
  </cols>
  <sheetData>
    <row r="1" spans="1:22" ht="20.25" customHeight="1">
      <c r="A1" s="1966" t="s">
        <v>1149</v>
      </c>
      <c r="B1" s="2232"/>
      <c r="C1" s="2232"/>
    </row>
    <row r="2" spans="1:22" s="1967" customFormat="1" ht="17.25" customHeight="1">
      <c r="A2" s="1967" t="s">
        <v>1150</v>
      </c>
      <c r="B2" s="2232"/>
      <c r="C2" s="2232"/>
      <c r="N2" s="965"/>
    </row>
    <row r="3" spans="1:22" ht="13.5" customHeight="1">
      <c r="A3" s="2232"/>
      <c r="B3" s="2232"/>
      <c r="C3" s="2232"/>
      <c r="D3" s="655"/>
      <c r="E3" s="655"/>
      <c r="F3" s="655"/>
      <c r="G3" s="655"/>
      <c r="H3" s="655"/>
      <c r="I3" s="655"/>
      <c r="J3" s="655"/>
      <c r="K3" s="655"/>
      <c r="L3" s="655"/>
      <c r="M3" s="655"/>
      <c r="N3" s="655"/>
      <c r="O3" s="655"/>
      <c r="P3" s="1969"/>
      <c r="Q3" s="655"/>
      <c r="R3" s="1969"/>
      <c r="S3" s="655"/>
      <c r="T3" s="2114" t="s">
        <v>1151</v>
      </c>
    </row>
    <row r="4" spans="1:22" s="326" customFormat="1" ht="39.950000000000003" customHeight="1">
      <c r="A4" s="2022" t="s">
        <v>792</v>
      </c>
      <c r="B4" s="2023" t="s">
        <v>1152</v>
      </c>
      <c r="C4" s="2115" t="s">
        <v>1153</v>
      </c>
      <c r="D4" s="2115" t="s">
        <v>1154</v>
      </c>
      <c r="E4" s="2115" t="s">
        <v>1155</v>
      </c>
      <c r="F4" s="2115" t="s">
        <v>1156</v>
      </c>
      <c r="G4" s="2115" t="s">
        <v>1157</v>
      </c>
      <c r="H4" s="2115" t="s">
        <v>1158</v>
      </c>
      <c r="I4" s="2115" t="s">
        <v>1159</v>
      </c>
      <c r="J4" s="2115" t="s">
        <v>1160</v>
      </c>
      <c r="K4" s="2115" t="s">
        <v>1161</v>
      </c>
      <c r="L4" s="2115" t="s">
        <v>1162</v>
      </c>
      <c r="M4" s="2115" t="s">
        <v>1163</v>
      </c>
      <c r="N4" s="2115" t="s">
        <v>1164</v>
      </c>
      <c r="O4" s="2115" t="s">
        <v>1165</v>
      </c>
      <c r="P4" s="2115" t="s">
        <v>1166</v>
      </c>
      <c r="Q4" s="1645" t="s">
        <v>1167</v>
      </c>
      <c r="R4" s="2115" t="s">
        <v>1168</v>
      </c>
      <c r="S4" s="2115" t="s">
        <v>1169</v>
      </c>
      <c r="T4" s="2233" t="s">
        <v>1170</v>
      </c>
    </row>
    <row r="5" spans="1:22" ht="24.75" customHeight="1">
      <c r="A5" s="291">
        <v>2012</v>
      </c>
      <c r="B5" s="2234">
        <v>47234102.280000001</v>
      </c>
      <c r="C5" s="2192">
        <v>20664842.324000001</v>
      </c>
      <c r="D5" s="2192">
        <v>14954957.987</v>
      </c>
      <c r="E5" s="2192">
        <v>22651946.252999999</v>
      </c>
      <c r="F5" s="2192">
        <v>8130493.2690000003</v>
      </c>
      <c r="G5" s="2192">
        <v>9160107.0850000009</v>
      </c>
      <c r="H5" s="2192">
        <v>29362724.219999999</v>
      </c>
      <c r="I5" s="2192">
        <v>578610.11800000002</v>
      </c>
      <c r="J5" s="2192">
        <v>100291952.45900001</v>
      </c>
      <c r="K5" s="2192">
        <v>15904382.141000001</v>
      </c>
      <c r="L5" s="2192">
        <v>21361911.465</v>
      </c>
      <c r="M5" s="2192">
        <v>44492412.325000003</v>
      </c>
      <c r="N5" s="2192">
        <v>21462325.155999999</v>
      </c>
      <c r="O5" s="2192">
        <v>28484718.704</v>
      </c>
      <c r="P5" s="2192">
        <v>44799524.858999997</v>
      </c>
      <c r="Q5" s="2235">
        <v>33014947.412999999</v>
      </c>
      <c r="R5" s="2192">
        <v>3864639.1320000002</v>
      </c>
      <c r="S5" s="2192">
        <v>178351.49799999999</v>
      </c>
      <c r="T5" s="2236">
        <v>466592948.68800002</v>
      </c>
    </row>
    <row r="6" spans="1:22" ht="24.75" customHeight="1">
      <c r="A6" s="291">
        <v>2013</v>
      </c>
      <c r="B6" s="2234">
        <v>46555105.214000002</v>
      </c>
      <c r="C6" s="2192">
        <v>20364705.164000001</v>
      </c>
      <c r="D6" s="2192">
        <v>15080051.881999999</v>
      </c>
      <c r="E6" s="2192">
        <v>22673441.488000002</v>
      </c>
      <c r="F6" s="2192">
        <v>8274074.4869999997</v>
      </c>
      <c r="G6" s="2192">
        <v>9225139.9810000006</v>
      </c>
      <c r="H6" s="2192">
        <v>29992968.864999998</v>
      </c>
      <c r="I6" s="2192">
        <v>2345526.7769999998</v>
      </c>
      <c r="J6" s="2192">
        <v>102227067.384</v>
      </c>
      <c r="K6" s="2192">
        <v>15794740.568</v>
      </c>
      <c r="L6" s="2192">
        <v>21665043.111000001</v>
      </c>
      <c r="M6" s="2192">
        <v>45466812.228</v>
      </c>
      <c r="N6" s="2192">
        <v>21708654.697999999</v>
      </c>
      <c r="O6" s="2192">
        <v>30302067.986000001</v>
      </c>
      <c r="P6" s="2192">
        <v>45444246.688000001</v>
      </c>
      <c r="Q6" s="2235">
        <v>33530618.952</v>
      </c>
      <c r="R6" s="2192">
        <v>4094899.7089999998</v>
      </c>
      <c r="S6" s="2192">
        <v>103414.928</v>
      </c>
      <c r="T6" s="2236">
        <v>474848580.11000001</v>
      </c>
    </row>
    <row r="7" spans="1:22" ht="24.75" customHeight="1">
      <c r="A7" s="291">
        <v>2014</v>
      </c>
      <c r="B7" s="2234">
        <v>45018862.200999998</v>
      </c>
      <c r="C7" s="2234">
        <v>19980897.752999999</v>
      </c>
      <c r="D7" s="2234">
        <v>14858786.389</v>
      </c>
      <c r="E7" s="2234">
        <v>22578048.462000001</v>
      </c>
      <c r="F7" s="2234">
        <v>8197276.2790000001</v>
      </c>
      <c r="G7" s="2234">
        <v>9102524.0460000001</v>
      </c>
      <c r="H7" s="2234">
        <v>30115123.763999999</v>
      </c>
      <c r="I7" s="2192">
        <v>2437031.9249999998</v>
      </c>
      <c r="J7" s="2192">
        <v>102180707.464</v>
      </c>
      <c r="K7" s="2192">
        <v>15778144.575999999</v>
      </c>
      <c r="L7" s="2234">
        <v>22179261.304000001</v>
      </c>
      <c r="M7" s="2234">
        <v>47294961.314000003</v>
      </c>
      <c r="N7" s="2234">
        <v>22297412.984999999</v>
      </c>
      <c r="O7" s="2234">
        <v>31722943.502999999</v>
      </c>
      <c r="P7" s="2234">
        <v>46016363.987000003</v>
      </c>
      <c r="Q7" s="656">
        <v>33435156.769000001</v>
      </c>
      <c r="R7" s="2192">
        <v>4220090.1509999996</v>
      </c>
      <c r="S7" s="2192">
        <v>178108.15100000001</v>
      </c>
      <c r="T7" s="2236">
        <v>477591701.023</v>
      </c>
    </row>
    <row r="8" spans="1:22" ht="24.75" customHeight="1">
      <c r="A8" s="291">
        <v>2015</v>
      </c>
      <c r="B8" s="2234">
        <v>45381483.836000003</v>
      </c>
      <c r="C8" s="2234">
        <v>20002306.756999999</v>
      </c>
      <c r="D8" s="2234">
        <v>14947708.243000001</v>
      </c>
      <c r="E8" s="2234">
        <v>23211766.079999998</v>
      </c>
      <c r="F8" s="2234">
        <v>8333872.5109999999</v>
      </c>
      <c r="G8" s="2234">
        <v>9182737.2210000008</v>
      </c>
      <c r="H8" s="2234">
        <v>30286139.754999999</v>
      </c>
      <c r="I8" s="2192">
        <v>2641139.3840000001</v>
      </c>
      <c r="J8" s="2192">
        <v>105048003.086</v>
      </c>
      <c r="K8" s="2192">
        <v>16206617.922</v>
      </c>
      <c r="L8" s="2234">
        <v>22949032</v>
      </c>
      <c r="M8" s="2234">
        <v>47286061.579000004</v>
      </c>
      <c r="N8" s="2234">
        <v>22086859.798</v>
      </c>
      <c r="O8" s="2234">
        <v>32637829.25</v>
      </c>
      <c r="P8" s="2234">
        <v>44956836.138999999</v>
      </c>
      <c r="Q8" s="656">
        <v>33876325.144000001</v>
      </c>
      <c r="R8" s="2192">
        <v>4429553.2180000003</v>
      </c>
      <c r="S8" s="2192">
        <v>190543.76500000001</v>
      </c>
      <c r="T8" s="2236">
        <v>483654815.68800002</v>
      </c>
    </row>
    <row r="9" spans="1:22" ht="24.75" customHeight="1">
      <c r="A9" s="291">
        <v>2016</v>
      </c>
      <c r="B9" s="2234">
        <v>46493233.513999999</v>
      </c>
      <c r="C9" s="2234">
        <v>20467093.004999999</v>
      </c>
      <c r="D9" s="2234">
        <v>15268113.945</v>
      </c>
      <c r="E9" s="2234">
        <v>23875856.840999998</v>
      </c>
      <c r="F9" s="2234">
        <v>8558369.0960000008</v>
      </c>
      <c r="G9" s="2234">
        <v>9379632.8460000008</v>
      </c>
      <c r="H9" s="2234">
        <v>32095216.598000001</v>
      </c>
      <c r="I9" s="2192">
        <v>2801868.69</v>
      </c>
      <c r="J9" s="2192">
        <v>109403901.147</v>
      </c>
      <c r="K9" s="2192">
        <v>16498768.267999999</v>
      </c>
      <c r="L9" s="2234">
        <v>24008862.796999998</v>
      </c>
      <c r="M9" s="2234">
        <v>48453931.354999997</v>
      </c>
      <c r="N9" s="2234">
        <v>22733494.577</v>
      </c>
      <c r="O9" s="2234">
        <v>33096901.635000002</v>
      </c>
      <c r="P9" s="2234">
        <v>44647502.968999997</v>
      </c>
      <c r="Q9" s="656">
        <v>34497476.623000003</v>
      </c>
      <c r="R9" s="2192">
        <v>4738201.4539999999</v>
      </c>
      <c r="S9" s="2192">
        <v>20478.571</v>
      </c>
      <c r="T9" s="2236">
        <v>497038903.93099999</v>
      </c>
    </row>
    <row r="10" spans="1:22" ht="24.75" customHeight="1">
      <c r="A10" s="291">
        <v>2017</v>
      </c>
      <c r="B10" s="2211">
        <v>46298157.924000002</v>
      </c>
      <c r="C10" s="2192">
        <v>21007357.905999999</v>
      </c>
      <c r="D10" s="2192">
        <v>15386371.626</v>
      </c>
      <c r="E10" s="2192">
        <v>24515313.318</v>
      </c>
      <c r="F10" s="2192">
        <v>8683648.5240000002</v>
      </c>
      <c r="G10" s="2192">
        <v>9423804.0580000002</v>
      </c>
      <c r="H10" s="2192">
        <v>31609849.693</v>
      </c>
      <c r="I10" s="2192">
        <v>2918758.1889999998</v>
      </c>
      <c r="J10" s="2192">
        <v>114847859.17299999</v>
      </c>
      <c r="K10" s="2192">
        <v>16552771.005000001</v>
      </c>
      <c r="L10" s="2192">
        <v>24843379.727000002</v>
      </c>
      <c r="M10" s="2192">
        <v>50180209.075999998</v>
      </c>
      <c r="N10" s="2192">
        <v>22799646.831</v>
      </c>
      <c r="O10" s="2192">
        <v>33562076.115000002</v>
      </c>
      <c r="P10" s="2192">
        <v>45455610.607000001</v>
      </c>
      <c r="Q10" s="2192">
        <v>34647863.920999996</v>
      </c>
      <c r="R10" s="2192">
        <v>5013544.6909999996</v>
      </c>
      <c r="S10" s="2192" t="s">
        <v>169</v>
      </c>
      <c r="T10" s="2237">
        <v>507746386.111</v>
      </c>
    </row>
    <row r="11" spans="1:22" ht="24.75" customHeight="1">
      <c r="A11" s="291">
        <v>2018</v>
      </c>
      <c r="B11" s="2234">
        <v>47810210.174999997</v>
      </c>
      <c r="C11" s="2234">
        <v>21216605.078000002</v>
      </c>
      <c r="D11" s="2234">
        <v>15675749.426999999</v>
      </c>
      <c r="E11" s="2234">
        <v>24921925.852000002</v>
      </c>
      <c r="F11" s="2234">
        <v>8773811.2339999992</v>
      </c>
      <c r="G11" s="2234">
        <v>9648827.4839999992</v>
      </c>
      <c r="H11" s="2234">
        <v>33748169.232000001</v>
      </c>
      <c r="I11" s="2192">
        <v>3087692.6030000001</v>
      </c>
      <c r="J11" s="2192">
        <v>122695954.153</v>
      </c>
      <c r="K11" s="2192">
        <v>16845685.758000001</v>
      </c>
      <c r="L11" s="2234">
        <v>26239849.899999999</v>
      </c>
      <c r="M11" s="2234">
        <v>52012704.696999997</v>
      </c>
      <c r="N11" s="2234">
        <v>22961959.142999999</v>
      </c>
      <c r="O11" s="2234">
        <v>34118387.814000003</v>
      </c>
      <c r="P11" s="2234">
        <v>45958813.085000001</v>
      </c>
      <c r="Q11" s="656">
        <v>35158610.100000001</v>
      </c>
      <c r="R11" s="2192">
        <v>5272603.9050000003</v>
      </c>
      <c r="S11" s="2192">
        <v>1405.481</v>
      </c>
      <c r="T11" s="2236">
        <v>526149161.727</v>
      </c>
    </row>
    <row r="12" spans="1:22" ht="24.75" customHeight="1">
      <c r="A12" s="291">
        <v>2019</v>
      </c>
      <c r="B12" s="2234">
        <v>47167206.321999997</v>
      </c>
      <c r="C12" s="2234">
        <v>20802409.776999999</v>
      </c>
      <c r="D12" s="2234">
        <v>15265584.668</v>
      </c>
      <c r="E12" s="2234">
        <v>24280689.532000002</v>
      </c>
      <c r="F12" s="2234">
        <v>8603296.9969999995</v>
      </c>
      <c r="G12" s="2234">
        <v>9415699.3589999992</v>
      </c>
      <c r="H12" s="2234">
        <v>34138998.538000003</v>
      </c>
      <c r="I12" s="2192">
        <v>3226179.08</v>
      </c>
      <c r="J12" s="2192">
        <v>123022307.212</v>
      </c>
      <c r="K12" s="2192">
        <v>16368274.578</v>
      </c>
      <c r="L12" s="2234">
        <v>26732302.723000001</v>
      </c>
      <c r="M12" s="2234">
        <v>52644853.553999998</v>
      </c>
      <c r="N12" s="2234">
        <v>22280692.537999999</v>
      </c>
      <c r="O12" s="2234">
        <v>32385387.875</v>
      </c>
      <c r="P12" s="2234">
        <v>44314767.43</v>
      </c>
      <c r="Q12" s="656">
        <v>34472017.387999997</v>
      </c>
      <c r="R12" s="2192">
        <v>5374284.6210000003</v>
      </c>
      <c r="S12" s="2192">
        <v>3785.5340000000001</v>
      </c>
      <c r="T12" s="2236">
        <v>520498737.72600001</v>
      </c>
    </row>
    <row r="13" spans="1:22" ht="24.75" customHeight="1">
      <c r="A13" s="291">
        <v>2020</v>
      </c>
      <c r="B13" s="2234">
        <v>45787926.023000002</v>
      </c>
      <c r="C13" s="2234">
        <v>20503969.144000001</v>
      </c>
      <c r="D13" s="2234">
        <v>14758568.460000001</v>
      </c>
      <c r="E13" s="2234">
        <v>23638582.596999999</v>
      </c>
      <c r="F13" s="2234">
        <v>8531108.2559999991</v>
      </c>
      <c r="G13" s="2234">
        <v>9405220.7489999998</v>
      </c>
      <c r="H13" s="2234">
        <v>33157834.460000001</v>
      </c>
      <c r="I13" s="2192">
        <v>3393222.554</v>
      </c>
      <c r="J13" s="2192">
        <v>124688963.67900001</v>
      </c>
      <c r="K13" s="2192">
        <v>16120066.841</v>
      </c>
      <c r="L13" s="2234">
        <v>26901894.48</v>
      </c>
      <c r="M13" s="2234">
        <v>50422732.359999999</v>
      </c>
      <c r="N13" s="2234">
        <v>20538911.574000001</v>
      </c>
      <c r="O13" s="2234">
        <v>30973974.635000002</v>
      </c>
      <c r="P13" s="2234">
        <v>41001626.604000002</v>
      </c>
      <c r="Q13" s="656">
        <v>34069974.245999999</v>
      </c>
      <c r="R13" s="2192">
        <v>5373287.6349999998</v>
      </c>
      <c r="S13" s="2192">
        <v>1850.9</v>
      </c>
      <c r="T13" s="2236">
        <v>509269715.19700003</v>
      </c>
    </row>
    <row r="14" spans="1:22" ht="24.75" customHeight="1">
      <c r="A14" s="291">
        <v>2021</v>
      </c>
      <c r="B14" s="2234">
        <v>47295805.140000001</v>
      </c>
      <c r="C14" s="2234">
        <v>21067833.25</v>
      </c>
      <c r="D14" s="2234">
        <v>15443948.851</v>
      </c>
      <c r="E14" s="2234">
        <v>24901194.390000001</v>
      </c>
      <c r="F14" s="2234">
        <v>8973446.523</v>
      </c>
      <c r="G14" s="2234">
        <v>9748620.6779999994</v>
      </c>
      <c r="H14" s="2234">
        <v>33593122.987000003</v>
      </c>
      <c r="I14" s="2192">
        <v>4295362.6849999996</v>
      </c>
      <c r="J14" s="2192">
        <v>133445948.11499999</v>
      </c>
      <c r="K14" s="2192">
        <v>16808005.646000002</v>
      </c>
      <c r="L14" s="2234">
        <v>28402062.631000001</v>
      </c>
      <c r="M14" s="2234">
        <v>48801625.850000001</v>
      </c>
      <c r="N14" s="2234">
        <v>21486860.693</v>
      </c>
      <c r="O14" s="2234">
        <v>33486886.16</v>
      </c>
      <c r="P14" s="2234">
        <v>44258296.597000003</v>
      </c>
      <c r="Q14" s="656">
        <v>35734059.494000003</v>
      </c>
      <c r="R14" s="2192">
        <v>5687729.6210000003</v>
      </c>
      <c r="S14" s="2238">
        <v>0</v>
      </c>
      <c r="T14" s="2236">
        <v>533430810.85799998</v>
      </c>
    </row>
    <row r="15" spans="1:22" s="1980" customFormat="1" ht="24.75" customHeight="1">
      <c r="A15" s="2221">
        <v>2022</v>
      </c>
      <c r="B15" s="2239">
        <v>48788677.386</v>
      </c>
      <c r="C15" s="2200">
        <v>21493647.967999998</v>
      </c>
      <c r="D15" s="2200">
        <v>16039260.228</v>
      </c>
      <c r="E15" s="2200">
        <v>25506863.978</v>
      </c>
      <c r="F15" s="2200">
        <v>9116870.7219999991</v>
      </c>
      <c r="G15" s="2200">
        <v>10016877.129000001</v>
      </c>
      <c r="H15" s="2200">
        <v>32919180.715999998</v>
      </c>
      <c r="I15" s="2200">
        <v>3182079.2880000002</v>
      </c>
      <c r="J15" s="2200">
        <v>140531011.87</v>
      </c>
      <c r="K15" s="2200">
        <v>17325520.416000001</v>
      </c>
      <c r="L15" s="2200">
        <v>29412226.655000001</v>
      </c>
      <c r="M15" s="2200">
        <v>50259638.115999997</v>
      </c>
      <c r="N15" s="2200">
        <v>21838473.954</v>
      </c>
      <c r="O15" s="2200">
        <v>34665104.612000003</v>
      </c>
      <c r="P15" s="2200">
        <v>44601033.372000001</v>
      </c>
      <c r="Q15" s="2200">
        <v>36190919.774999999</v>
      </c>
      <c r="R15" s="2200">
        <v>6045356.0279999999</v>
      </c>
      <c r="S15" s="2240">
        <v>0</v>
      </c>
      <c r="T15" s="2241">
        <v>547932742.21300006</v>
      </c>
      <c r="V15" s="2242">
        <f>SUM(B15:R15)-T15</f>
        <v>0</v>
      </c>
    </row>
    <row r="16" spans="1:22" s="1980" customFormat="1" ht="24.75" customHeight="1">
      <c r="A16" s="1805" t="s">
        <v>777</v>
      </c>
      <c r="B16" s="2243">
        <v>12658394.321</v>
      </c>
      <c r="C16" s="2244">
        <v>5482167.0609999998</v>
      </c>
      <c r="D16" s="2244">
        <v>4124486.034</v>
      </c>
      <c r="E16" s="2244">
        <v>6701037.8080000002</v>
      </c>
      <c r="F16" s="2244">
        <v>2349820.6320000002</v>
      </c>
      <c r="G16" s="2244">
        <v>2596172.1260000002</v>
      </c>
      <c r="H16" s="2244">
        <v>8446442.568</v>
      </c>
      <c r="I16" s="2244">
        <v>335041.54300000001</v>
      </c>
      <c r="J16" s="2244">
        <v>36811784.542000003</v>
      </c>
      <c r="K16" s="2244">
        <v>4803400.7429999998</v>
      </c>
      <c r="L16" s="2244">
        <v>7637523.3439999996</v>
      </c>
      <c r="M16" s="2244">
        <v>13216828.813999999</v>
      </c>
      <c r="N16" s="2244">
        <v>5767349.8609999996</v>
      </c>
      <c r="O16" s="2244">
        <v>8980628.7390000001</v>
      </c>
      <c r="P16" s="2244">
        <v>11917088.466</v>
      </c>
      <c r="Q16" s="2244">
        <v>9736046.4379999992</v>
      </c>
      <c r="R16" s="2244">
        <v>1616283.4140000001</v>
      </c>
      <c r="S16" s="2245">
        <v>0</v>
      </c>
      <c r="T16" s="2246">
        <v>143180496.454</v>
      </c>
      <c r="V16" s="2242">
        <f>SUM(B16:R16)-T16</f>
        <v>0</v>
      </c>
    </row>
    <row r="17" spans="1:22" s="1980" customFormat="1" ht="24.75" customHeight="1">
      <c r="A17" s="313">
        <v>2022.03</v>
      </c>
      <c r="B17" s="2247">
        <v>3813002.8509999998</v>
      </c>
      <c r="C17" s="2248">
        <v>1744599.9539999999</v>
      </c>
      <c r="D17" s="2248">
        <v>1286343.9979999999</v>
      </c>
      <c r="E17" s="2248">
        <v>2138918.8459999999</v>
      </c>
      <c r="F17" s="2248">
        <v>735401.19499999995</v>
      </c>
      <c r="G17" s="2248">
        <v>810429.08499999996</v>
      </c>
      <c r="H17" s="2248">
        <v>2863856.8990000002</v>
      </c>
      <c r="I17" s="2248">
        <v>313436.94799999997</v>
      </c>
      <c r="J17" s="2248">
        <v>11633279.75</v>
      </c>
      <c r="K17" s="2248">
        <v>1483639.338</v>
      </c>
      <c r="L17" s="2248">
        <v>2477308.5290000001</v>
      </c>
      <c r="M17" s="2248">
        <v>4176399.2719999999</v>
      </c>
      <c r="N17" s="2248">
        <v>1853135.702</v>
      </c>
      <c r="O17" s="2248">
        <v>3005319.986</v>
      </c>
      <c r="P17" s="2248">
        <v>3903246.142</v>
      </c>
      <c r="Q17" s="2248">
        <v>3096418.6549999998</v>
      </c>
      <c r="R17" s="2248">
        <v>502069.34899999999</v>
      </c>
      <c r="S17" s="2249">
        <v>0</v>
      </c>
      <c r="T17" s="2250">
        <v>45836806.498999998</v>
      </c>
      <c r="V17" s="2242">
        <f t="shared" ref="V17:V30" si="0">SUM(B17:R17)-T17</f>
        <v>0</v>
      </c>
    </row>
    <row r="18" spans="1:22" s="1980" customFormat="1" ht="24.75" customHeight="1">
      <c r="A18" s="313">
        <v>2022.04</v>
      </c>
      <c r="B18" s="2247">
        <v>3586978.5359999998</v>
      </c>
      <c r="C18" s="2248">
        <v>1694381.253</v>
      </c>
      <c r="D18" s="2248">
        <v>1248002.4450000001</v>
      </c>
      <c r="E18" s="2248">
        <v>2021334.98</v>
      </c>
      <c r="F18" s="2248">
        <v>712892.00699999998</v>
      </c>
      <c r="G18" s="2248">
        <v>779501.48699999996</v>
      </c>
      <c r="H18" s="2248">
        <v>2710055.0350000001</v>
      </c>
      <c r="I18" s="2248">
        <v>303255.3</v>
      </c>
      <c r="J18" s="2248">
        <v>11060778.097999999</v>
      </c>
      <c r="K18" s="2248">
        <v>1410088.419</v>
      </c>
      <c r="L18" s="2248">
        <v>2367716.889</v>
      </c>
      <c r="M18" s="2248">
        <v>4088230.0359999998</v>
      </c>
      <c r="N18" s="2248">
        <v>1756143.4469999999</v>
      </c>
      <c r="O18" s="2248">
        <v>2851410.673</v>
      </c>
      <c r="P18" s="2248">
        <v>3727709.378</v>
      </c>
      <c r="Q18" s="2248">
        <v>2944720.4240000001</v>
      </c>
      <c r="R18" s="2248">
        <v>495082.04300000001</v>
      </c>
      <c r="S18" s="2249" t="s">
        <v>169</v>
      </c>
      <c r="T18" s="2250">
        <v>43758280.450000003</v>
      </c>
      <c r="V18" s="2242">
        <f t="shared" si="0"/>
        <v>0</v>
      </c>
    </row>
    <row r="19" spans="1:22" s="1980" customFormat="1" ht="24.75" customHeight="1">
      <c r="A19" s="313">
        <v>2022.05</v>
      </c>
      <c r="B19" s="2247">
        <v>3484283.1529999999</v>
      </c>
      <c r="C19" s="2248">
        <v>1631834.541</v>
      </c>
      <c r="D19" s="2248">
        <v>1192385.5049999999</v>
      </c>
      <c r="E19" s="2248">
        <v>1940036.2069999999</v>
      </c>
      <c r="F19" s="2248">
        <v>672419.47900000005</v>
      </c>
      <c r="G19" s="2248">
        <v>742407.348</v>
      </c>
      <c r="H19" s="2248">
        <v>2746786.5260000001</v>
      </c>
      <c r="I19" s="2248">
        <v>290989.45500000002</v>
      </c>
      <c r="J19" s="2248">
        <v>10632673.187000001</v>
      </c>
      <c r="K19" s="2248">
        <v>1325001.932</v>
      </c>
      <c r="L19" s="2248">
        <v>2276641.2820000001</v>
      </c>
      <c r="M19" s="2248">
        <v>3959165.0550000002</v>
      </c>
      <c r="N19" s="2248">
        <v>1670157.9129999999</v>
      </c>
      <c r="O19" s="2248">
        <v>2780059.0430000001</v>
      </c>
      <c r="P19" s="2248">
        <v>3650934.6320000002</v>
      </c>
      <c r="Q19" s="2248">
        <v>2757040.3420000002</v>
      </c>
      <c r="R19" s="2248">
        <v>452178.40600000002</v>
      </c>
      <c r="S19" s="2249">
        <v>0</v>
      </c>
      <c r="T19" s="2250">
        <v>42204994.005999997</v>
      </c>
      <c r="V19" s="2242">
        <f t="shared" si="0"/>
        <v>0</v>
      </c>
    </row>
    <row r="20" spans="1:22" s="1980" customFormat="1" ht="24.75" customHeight="1">
      <c r="A20" s="313">
        <v>2022.06</v>
      </c>
      <c r="B20" s="2247">
        <v>3807869.835</v>
      </c>
      <c r="C20" s="2248">
        <v>1723002.7649999999</v>
      </c>
      <c r="D20" s="2248">
        <v>1287762.3049999999</v>
      </c>
      <c r="E20" s="2248">
        <v>1970250.933</v>
      </c>
      <c r="F20" s="2248">
        <v>717565.01699999999</v>
      </c>
      <c r="G20" s="2248">
        <v>793085.50199999998</v>
      </c>
      <c r="H20" s="2248">
        <v>2610376.17</v>
      </c>
      <c r="I20" s="2248">
        <v>301368.68800000002</v>
      </c>
      <c r="J20" s="2248">
        <v>10859100.375</v>
      </c>
      <c r="K20" s="2248">
        <v>1300383.091</v>
      </c>
      <c r="L20" s="2248">
        <v>2315749.4909999999</v>
      </c>
      <c r="M20" s="2248">
        <v>4005576.1370000001</v>
      </c>
      <c r="N20" s="2248">
        <v>1721951.1259999999</v>
      </c>
      <c r="O20" s="2248">
        <v>2747877.1230000001</v>
      </c>
      <c r="P20" s="2248">
        <v>3572478.8650000002</v>
      </c>
      <c r="Q20" s="2248">
        <v>2822364.1329999999</v>
      </c>
      <c r="R20" s="2248">
        <v>458299.14500000002</v>
      </c>
      <c r="S20" s="2249" t="s">
        <v>169</v>
      </c>
      <c r="T20" s="2250">
        <v>43015060.700999998</v>
      </c>
      <c r="V20" s="2242">
        <f t="shared" si="0"/>
        <v>0</v>
      </c>
    </row>
    <row r="21" spans="1:22" s="1980" customFormat="1" ht="24.75" customHeight="1">
      <c r="A21" s="313">
        <v>2022.07</v>
      </c>
      <c r="B21" s="2247">
        <v>4632091.7680000002</v>
      </c>
      <c r="C21" s="2248">
        <v>1944982.081</v>
      </c>
      <c r="D21" s="2248">
        <v>1495413.149</v>
      </c>
      <c r="E21" s="2248">
        <v>2272916.7880000002</v>
      </c>
      <c r="F21" s="2248">
        <v>838798.57799999998</v>
      </c>
      <c r="G21" s="2248">
        <v>930420.52</v>
      </c>
      <c r="H21" s="2248">
        <v>2902197.84</v>
      </c>
      <c r="I21" s="2248">
        <v>333617.467</v>
      </c>
      <c r="J21" s="2248">
        <v>12551819.732000001</v>
      </c>
      <c r="K21" s="2248">
        <v>1391654.027</v>
      </c>
      <c r="L21" s="2248">
        <v>2558553.977</v>
      </c>
      <c r="M21" s="2248">
        <v>4292725.4570000004</v>
      </c>
      <c r="N21" s="2248">
        <v>1884898.1410000001</v>
      </c>
      <c r="O21" s="2248">
        <v>2986882.247</v>
      </c>
      <c r="P21" s="2248">
        <v>3889812.5290000001</v>
      </c>
      <c r="Q21" s="2248">
        <v>3094783.0690000001</v>
      </c>
      <c r="R21" s="2248">
        <v>531559.07799999998</v>
      </c>
      <c r="S21" s="2249" t="s">
        <v>169</v>
      </c>
      <c r="T21" s="2250">
        <v>48533126.447999999</v>
      </c>
      <c r="V21" s="2242">
        <f t="shared" si="0"/>
        <v>0</v>
      </c>
    </row>
    <row r="22" spans="1:22" s="1980" customFormat="1" ht="24.75" customHeight="1">
      <c r="A22" s="313">
        <v>2022.08</v>
      </c>
      <c r="B22" s="2247">
        <v>5073596.2410000004</v>
      </c>
      <c r="C22" s="2248">
        <v>2088800.274</v>
      </c>
      <c r="D22" s="2248">
        <v>1532738.2450000001</v>
      </c>
      <c r="E22" s="2248">
        <v>2361564.4300000002</v>
      </c>
      <c r="F22" s="2248">
        <v>892014.83499999996</v>
      </c>
      <c r="G22" s="2248">
        <v>972990.31099999999</v>
      </c>
      <c r="H22" s="2248">
        <v>2902133.3059999999</v>
      </c>
      <c r="I22" s="2248">
        <v>351081.46100000001</v>
      </c>
      <c r="J22" s="2248">
        <v>12926651.407</v>
      </c>
      <c r="K22" s="2248">
        <v>1459125.534</v>
      </c>
      <c r="L22" s="2248">
        <v>2576597.5490000001</v>
      </c>
      <c r="M22" s="2248">
        <v>4357564.4709999999</v>
      </c>
      <c r="N22" s="2248">
        <v>1929402.9040000001</v>
      </c>
      <c r="O22" s="2248">
        <v>3092641.2749999999</v>
      </c>
      <c r="P22" s="2248">
        <v>3885688.7289999998</v>
      </c>
      <c r="Q22" s="2248">
        <v>3162769.5780000002</v>
      </c>
      <c r="R22" s="2248">
        <v>596705.72</v>
      </c>
      <c r="S22" s="2249" t="s">
        <v>169</v>
      </c>
      <c r="T22" s="2250">
        <v>50162066.270000003</v>
      </c>
      <c r="V22" s="2242">
        <f t="shared" si="0"/>
        <v>0</v>
      </c>
    </row>
    <row r="23" spans="1:22" s="1980" customFormat="1" ht="24.75" customHeight="1">
      <c r="A23" s="313">
        <v>2022.09</v>
      </c>
      <c r="B23" s="2247">
        <v>4293187.1270000003</v>
      </c>
      <c r="C23" s="2248">
        <v>1855336.3230000001</v>
      </c>
      <c r="D23" s="2248">
        <v>1358445.325</v>
      </c>
      <c r="E23" s="2248">
        <v>2120437.1179999998</v>
      </c>
      <c r="F23" s="2248">
        <v>806887.74300000002</v>
      </c>
      <c r="G23" s="2248">
        <v>858251.80500000005</v>
      </c>
      <c r="H23" s="2248">
        <v>2740043.0750000002</v>
      </c>
      <c r="I23" s="2248">
        <v>329434.5</v>
      </c>
      <c r="J23" s="2248">
        <v>11635457.503</v>
      </c>
      <c r="K23" s="2248">
        <v>1349427.263</v>
      </c>
      <c r="L23" s="2248">
        <v>2391035.9419999998</v>
      </c>
      <c r="M23" s="2248">
        <v>4059528.503</v>
      </c>
      <c r="N23" s="2248">
        <v>1789967.791</v>
      </c>
      <c r="O23" s="2248">
        <v>2887696.3969999999</v>
      </c>
      <c r="P23" s="2248">
        <v>3397186.2560000001</v>
      </c>
      <c r="Q23" s="2248">
        <v>2921696.355</v>
      </c>
      <c r="R23" s="2248">
        <v>522776.44500000001</v>
      </c>
      <c r="S23" s="2249" t="s">
        <v>169</v>
      </c>
      <c r="T23" s="2250">
        <v>45316795.471000001</v>
      </c>
      <c r="V23" s="2242">
        <f t="shared" si="0"/>
        <v>0</v>
      </c>
    </row>
    <row r="24" spans="1:22" s="1980" customFormat="1" ht="24.75" customHeight="1">
      <c r="A24" s="313">
        <v>2022.1</v>
      </c>
      <c r="B24" s="2247">
        <v>3608325.2420000001</v>
      </c>
      <c r="C24" s="2248">
        <v>1664744.456</v>
      </c>
      <c r="D24" s="2248">
        <v>1210989.5900000001</v>
      </c>
      <c r="E24" s="2248">
        <v>1910936.1510000001</v>
      </c>
      <c r="F24" s="2248">
        <v>691579.48300000001</v>
      </c>
      <c r="G24" s="2248">
        <v>755582.74100000004</v>
      </c>
      <c r="H24" s="2248">
        <v>2593109.3849999998</v>
      </c>
      <c r="I24" s="2248">
        <v>298635.30599999998</v>
      </c>
      <c r="J24" s="2248">
        <v>10786312.74</v>
      </c>
      <c r="K24" s="2248">
        <v>1308281.9450000001</v>
      </c>
      <c r="L24" s="2248">
        <v>2314524.855</v>
      </c>
      <c r="M24" s="2248">
        <v>3906995.6519999998</v>
      </c>
      <c r="N24" s="2248">
        <v>1701575.568</v>
      </c>
      <c r="O24" s="2248">
        <v>3035968.8689999999</v>
      </c>
      <c r="P24" s="2248">
        <v>3356852.1340000001</v>
      </c>
      <c r="Q24" s="2248">
        <v>2753506.307</v>
      </c>
      <c r="R24" s="2248">
        <v>445004.38099999999</v>
      </c>
      <c r="S24" s="2249" t="s">
        <v>169</v>
      </c>
      <c r="T24" s="2250">
        <v>42342924.805</v>
      </c>
      <c r="V24" s="2242">
        <f t="shared" si="0"/>
        <v>0</v>
      </c>
    </row>
    <row r="25" spans="1:22" s="1980" customFormat="1" ht="24.75" customHeight="1">
      <c r="A25" s="313">
        <v>2022.11</v>
      </c>
      <c r="B25" s="2247">
        <v>3537100.2689999999</v>
      </c>
      <c r="C25" s="2248">
        <v>1636616.8829999999</v>
      </c>
      <c r="D25" s="2248">
        <v>1235296.8999999999</v>
      </c>
      <c r="E25" s="2248">
        <v>1992901.6440000001</v>
      </c>
      <c r="F25" s="2248">
        <v>690524.52500000002</v>
      </c>
      <c r="G25" s="2248">
        <v>749906.59499999997</v>
      </c>
      <c r="H25" s="2248">
        <v>2513059.9819999998</v>
      </c>
      <c r="I25" s="2248">
        <v>307210.78399999999</v>
      </c>
      <c r="J25" s="2248">
        <v>11065335.614</v>
      </c>
      <c r="K25" s="2248">
        <v>1409049.15</v>
      </c>
      <c r="L25" s="2248">
        <v>2389367.8339999998</v>
      </c>
      <c r="M25" s="2248">
        <v>4052555.6409999998</v>
      </c>
      <c r="N25" s="2248">
        <v>1736006.943</v>
      </c>
      <c r="O25" s="2248">
        <v>2332360.5550000002</v>
      </c>
      <c r="P25" s="2248">
        <v>3539507.7629999998</v>
      </c>
      <c r="Q25" s="2248">
        <v>2863042.4169999999</v>
      </c>
      <c r="R25" s="2248">
        <v>441244.68900000001</v>
      </c>
      <c r="S25" s="2249" t="s">
        <v>169</v>
      </c>
      <c r="T25" s="2250">
        <v>42491088.188000001</v>
      </c>
      <c r="V25" s="2242">
        <f t="shared" si="0"/>
        <v>0</v>
      </c>
    </row>
    <row r="26" spans="1:22" s="1980" customFormat="1" ht="24.75" customHeight="1">
      <c r="A26" s="313">
        <v>2022.12</v>
      </c>
      <c r="B26" s="2247">
        <v>4106850.8939999999</v>
      </c>
      <c r="C26" s="2248">
        <v>1771782.331</v>
      </c>
      <c r="D26" s="2248">
        <v>1353740.73</v>
      </c>
      <c r="E26" s="2248">
        <v>2215447.9190000002</v>
      </c>
      <c r="F26" s="2248">
        <v>744368.42299999995</v>
      </c>
      <c r="G26" s="2248">
        <v>838558.69400000002</v>
      </c>
      <c r="H26" s="2248">
        <v>2754976.8289999999</v>
      </c>
      <c r="I26" s="2248">
        <v>331444.78399999999</v>
      </c>
      <c r="J26" s="2248">
        <v>12201098.672</v>
      </c>
      <c r="K26" s="2248">
        <v>1569108.3119999999</v>
      </c>
      <c r="L26" s="2248">
        <v>2584515.4920000001</v>
      </c>
      <c r="M26" s="2248">
        <v>4320468.3499999996</v>
      </c>
      <c r="N26" s="2248">
        <v>1881020.26</v>
      </c>
      <c r="O26" s="2248">
        <v>2969579.6910000001</v>
      </c>
      <c r="P26" s="2248">
        <v>3663774.62</v>
      </c>
      <c r="Q26" s="2248">
        <v>3134950.7119999998</v>
      </c>
      <c r="R26" s="2248">
        <v>486222.70699999999</v>
      </c>
      <c r="S26" s="2249" t="s">
        <v>169</v>
      </c>
      <c r="T26" s="2250">
        <v>46927909.420000002</v>
      </c>
      <c r="V26" s="2242">
        <f t="shared" si="0"/>
        <v>0</v>
      </c>
    </row>
    <row r="27" spans="1:22" s="1980" customFormat="1" ht="24.75" customHeight="1">
      <c r="A27" s="306" t="s">
        <v>778</v>
      </c>
      <c r="B27" s="2251">
        <v>12614152.236</v>
      </c>
      <c r="C27" s="2252">
        <v>5439309.1710000001</v>
      </c>
      <c r="D27" s="2252">
        <v>4151777.6940000001</v>
      </c>
      <c r="E27" s="2252">
        <v>6693854.2949999999</v>
      </c>
      <c r="F27" s="2252">
        <v>2327118.4879999999</v>
      </c>
      <c r="G27" s="2252">
        <v>2581807.48</v>
      </c>
      <c r="H27" s="2252">
        <v>7956181.9110000003</v>
      </c>
      <c r="I27" s="2252">
        <v>996658.11800000002</v>
      </c>
      <c r="J27" s="2252">
        <v>37099215.239</v>
      </c>
      <c r="K27" s="2252">
        <v>4812349.7470000004</v>
      </c>
      <c r="L27" s="2252">
        <v>7753623.1179999998</v>
      </c>
      <c r="M27" s="2252">
        <v>12847424.091</v>
      </c>
      <c r="N27" s="2252">
        <v>5717534.6409999998</v>
      </c>
      <c r="O27" s="2252">
        <v>8961834.9049999993</v>
      </c>
      <c r="P27" s="2252">
        <v>11836716.772</v>
      </c>
      <c r="Q27" s="2252">
        <v>9791228.2850000001</v>
      </c>
      <c r="R27" s="2252">
        <v>1629471.814</v>
      </c>
      <c r="S27" s="2253" t="s">
        <v>169</v>
      </c>
      <c r="T27" s="2254">
        <v>143210258.005</v>
      </c>
      <c r="V27" s="2242">
        <f t="shared" si="0"/>
        <v>0</v>
      </c>
    </row>
    <row r="28" spans="1:22" s="1980" customFormat="1" ht="24.75" customHeight="1">
      <c r="A28" s="306">
        <v>2023.01</v>
      </c>
      <c r="B28" s="2251">
        <v>4654916.5250000004</v>
      </c>
      <c r="C28" s="2252">
        <v>1914620.112</v>
      </c>
      <c r="D28" s="2252">
        <v>1483224.2279999999</v>
      </c>
      <c r="E28" s="2252">
        <v>2387062.2689999999</v>
      </c>
      <c r="F28" s="2252">
        <v>827849.08900000004</v>
      </c>
      <c r="G28" s="2252">
        <v>934693.74699999997</v>
      </c>
      <c r="H28" s="2252">
        <v>2754281.486</v>
      </c>
      <c r="I28" s="2252">
        <v>353083.42499999999</v>
      </c>
      <c r="J28" s="2252">
        <v>13359895.805</v>
      </c>
      <c r="K28" s="2252">
        <v>1746407</v>
      </c>
      <c r="L28" s="2252">
        <v>2747875.3930000002</v>
      </c>
      <c r="M28" s="2252">
        <v>4666562.443</v>
      </c>
      <c r="N28" s="2252">
        <v>2027892.368</v>
      </c>
      <c r="O28" s="2252">
        <v>3164382.0269999998</v>
      </c>
      <c r="P28" s="2252">
        <v>4222861.5209999997</v>
      </c>
      <c r="Q28" s="2252">
        <v>3426927.1660000002</v>
      </c>
      <c r="R28" s="2252">
        <v>568375.97600000002</v>
      </c>
      <c r="S28" s="2253" t="s">
        <v>169</v>
      </c>
      <c r="T28" s="2254">
        <v>51240910.579999998</v>
      </c>
      <c r="V28" s="2242">
        <f t="shared" si="0"/>
        <v>0</v>
      </c>
    </row>
    <row r="29" spans="1:22" s="1980" customFormat="1" ht="24.75" customHeight="1">
      <c r="A29" s="313">
        <v>2023.02</v>
      </c>
      <c r="B29" s="2247">
        <v>4312929.01</v>
      </c>
      <c r="C29" s="2248">
        <v>1847599.73</v>
      </c>
      <c r="D29" s="2248">
        <v>1416889.486</v>
      </c>
      <c r="E29" s="2248">
        <v>2253077.3840000001</v>
      </c>
      <c r="F29" s="2248">
        <v>793128.86</v>
      </c>
      <c r="G29" s="2248">
        <v>882047.973</v>
      </c>
      <c r="H29" s="2248">
        <v>2588497.46</v>
      </c>
      <c r="I29" s="2035">
        <v>331022.04499999998</v>
      </c>
      <c r="J29" s="2248">
        <v>12572543.711999999</v>
      </c>
      <c r="K29" s="2248">
        <v>1634178.2549999999</v>
      </c>
      <c r="L29" s="2248">
        <v>2561149.9920000001</v>
      </c>
      <c r="M29" s="2248">
        <v>4057583.0559999999</v>
      </c>
      <c r="N29" s="2248">
        <v>1910609.13</v>
      </c>
      <c r="O29" s="2248">
        <v>2939038.52</v>
      </c>
      <c r="P29" s="2248">
        <v>3863162.645</v>
      </c>
      <c r="Q29" s="2248">
        <v>3342557.6660000002</v>
      </c>
      <c r="R29" s="2248">
        <v>568730.89800000004</v>
      </c>
      <c r="S29" s="2249" t="s">
        <v>169</v>
      </c>
      <c r="T29" s="2250">
        <v>47874745.821999997</v>
      </c>
      <c r="V29" s="2242">
        <f t="shared" si="0"/>
        <v>0</v>
      </c>
    </row>
    <row r="30" spans="1:22" s="1980" customFormat="1" ht="24.75" customHeight="1">
      <c r="A30" s="316">
        <v>2023.03</v>
      </c>
      <c r="B30" s="2255">
        <v>3646306.7009999999</v>
      </c>
      <c r="C30" s="2256">
        <v>1677089.3289999999</v>
      </c>
      <c r="D30" s="2256">
        <v>1251663.98</v>
      </c>
      <c r="E30" s="2256">
        <v>2053714.642</v>
      </c>
      <c r="F30" s="2256">
        <v>706140.53899999999</v>
      </c>
      <c r="G30" s="2256">
        <v>765065.76</v>
      </c>
      <c r="H30" s="2256">
        <v>2613402.9649999999</v>
      </c>
      <c r="I30" s="2052">
        <v>312552.64799999999</v>
      </c>
      <c r="J30" s="2256">
        <v>11166775.721999999</v>
      </c>
      <c r="K30" s="2256">
        <v>1431764.4920000001</v>
      </c>
      <c r="L30" s="2256">
        <v>2444597.733</v>
      </c>
      <c r="M30" s="2256">
        <v>4123278.5920000002</v>
      </c>
      <c r="N30" s="2256">
        <v>1779033.1429999999</v>
      </c>
      <c r="O30" s="2256">
        <v>2858414.358</v>
      </c>
      <c r="P30" s="2256">
        <v>3750692.6060000001</v>
      </c>
      <c r="Q30" s="2256">
        <v>3021743.4530000002</v>
      </c>
      <c r="R30" s="2256">
        <v>492364.94</v>
      </c>
      <c r="S30" s="2257" t="s">
        <v>169</v>
      </c>
      <c r="T30" s="2258">
        <v>44094601.603</v>
      </c>
      <c r="V30" s="2242">
        <f t="shared" si="0"/>
        <v>0</v>
      </c>
    </row>
    <row r="31" spans="1:22" s="1980" customFormat="1" ht="5.0999999999999996" customHeight="1">
      <c r="A31" s="2259"/>
      <c r="B31" s="2260"/>
      <c r="C31" s="2260"/>
      <c r="D31" s="2260"/>
      <c r="E31" s="2260"/>
      <c r="F31" s="2260"/>
      <c r="G31" s="2260"/>
      <c r="H31" s="2260"/>
      <c r="I31" s="2260"/>
      <c r="J31" s="2260"/>
      <c r="K31" s="2260"/>
      <c r="L31" s="2260"/>
      <c r="M31" s="2260"/>
      <c r="N31" s="2260"/>
      <c r="O31" s="2260"/>
      <c r="P31" s="2260"/>
      <c r="Q31" s="2260"/>
      <c r="R31" s="2260"/>
      <c r="S31" s="2260"/>
      <c r="T31" s="2260"/>
    </row>
    <row r="32" spans="1:22" ht="13.5" customHeight="1">
      <c r="A32" s="655" t="s">
        <v>1171</v>
      </c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5"/>
      <c r="P32" s="655"/>
      <c r="Q32" s="655"/>
      <c r="R32" s="655"/>
      <c r="S32" s="655"/>
      <c r="T32" s="655"/>
    </row>
    <row r="33" spans="1:20" ht="9.9499999999999993" customHeight="1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5"/>
      <c r="P33" s="655"/>
      <c r="Q33" s="655"/>
      <c r="R33" s="655"/>
      <c r="S33" s="655"/>
      <c r="T33" s="655"/>
    </row>
    <row r="34" spans="1:20" ht="6.75" customHeight="1">
      <c r="A34" s="655"/>
      <c r="B34" s="655"/>
      <c r="C34" s="655"/>
      <c r="D34" s="655"/>
      <c r="E34" s="655"/>
      <c r="F34" s="655"/>
      <c r="G34" s="655"/>
      <c r="H34" s="655"/>
      <c r="I34" s="655"/>
      <c r="J34" s="655"/>
      <c r="K34" s="655"/>
      <c r="L34" s="655"/>
      <c r="M34" s="655"/>
      <c r="N34" s="655"/>
      <c r="O34" s="655"/>
      <c r="P34" s="655"/>
      <c r="Q34" s="655"/>
      <c r="R34" s="655"/>
      <c r="S34" s="655"/>
      <c r="T34" s="655"/>
    </row>
    <row r="35" spans="1:20" ht="15.75" customHeight="1">
      <c r="A35" s="658"/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60"/>
    </row>
  </sheetData>
  <phoneticPr fontId="2" type="noConversion"/>
  <printOptions horizontalCentered="1"/>
  <pageMargins left="0.94488188976377963" right="0.94488188976377963" top="1.1811023622047245" bottom="1.1811023622047245" header="0" footer="0"/>
  <pageSetup paperSize="9" scale="80" firstPageNumber="62" orientation="portrait" useFirstPageNumber="1" r:id="rId1"/>
  <headerFooter differentOddEven="1" scaleWithDoc="0" alignWithMargins="0"/>
  <colBreaks count="1" manualBreakCount="1">
    <brk id="10" max="1048575" man="1"/>
  </col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33"/>
  <sheetViews>
    <sheetView showGridLines="0" view="pageBreakPreview" zoomScaleNormal="100" zoomScaleSheetLayoutView="10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7.875" defaultRowHeight="16.5"/>
  <cols>
    <col min="1" max="1" width="10.5" style="1289" customWidth="1"/>
    <col min="2" max="17" width="9.25" style="1289" customWidth="1"/>
    <col min="18" max="18" width="9" style="1289" customWidth="1"/>
    <col min="19" max="19" width="9" style="2261" customWidth="1"/>
    <col min="20" max="20" width="10.875" style="1289" customWidth="1"/>
    <col min="21" max="21" width="12.75" style="1289" bestFit="1" customWidth="1"/>
    <col min="22" max="22" width="12.75" style="1289" customWidth="1"/>
    <col min="23" max="16384" width="7.875" style="1289"/>
  </cols>
  <sheetData>
    <row r="1" spans="1:23" ht="20.25">
      <c r="A1" s="1966" t="s">
        <v>1172</v>
      </c>
    </row>
    <row r="2" spans="1:23" s="1967" customFormat="1" ht="17.25">
      <c r="A2" s="1967" t="s">
        <v>1173</v>
      </c>
      <c r="N2" s="965"/>
      <c r="S2" s="2262"/>
    </row>
    <row r="3" spans="1:23" ht="15" customHeight="1">
      <c r="A3" s="655"/>
      <c r="B3" s="655"/>
      <c r="C3" s="655"/>
      <c r="D3" s="655"/>
      <c r="E3" s="655"/>
      <c r="F3" s="655"/>
      <c r="G3" s="655"/>
      <c r="H3" s="655"/>
      <c r="I3" s="655"/>
      <c r="J3" s="655"/>
      <c r="K3" s="655"/>
      <c r="L3" s="655"/>
      <c r="M3" s="655"/>
      <c r="N3" s="655"/>
      <c r="O3" s="655"/>
      <c r="P3" s="1969"/>
      <c r="Q3" s="655"/>
      <c r="R3" s="1969"/>
      <c r="S3" s="2263"/>
      <c r="T3" s="2114" t="s">
        <v>1174</v>
      </c>
    </row>
    <row r="4" spans="1:23" s="326" customFormat="1" ht="39.950000000000003" customHeight="1">
      <c r="A4" s="2022" t="s">
        <v>792</v>
      </c>
      <c r="B4" s="2023" t="s">
        <v>1152</v>
      </c>
      <c r="C4" s="2115" t="s">
        <v>1153</v>
      </c>
      <c r="D4" s="2115" t="s">
        <v>1154</v>
      </c>
      <c r="E4" s="2115" t="s">
        <v>1155</v>
      </c>
      <c r="F4" s="2115" t="s">
        <v>1156</v>
      </c>
      <c r="G4" s="2115" t="s">
        <v>1157</v>
      </c>
      <c r="H4" s="2115" t="s">
        <v>1158</v>
      </c>
      <c r="I4" s="2115" t="s">
        <v>1159</v>
      </c>
      <c r="J4" s="2115" t="s">
        <v>1160</v>
      </c>
      <c r="K4" s="2115" t="s">
        <v>1161</v>
      </c>
      <c r="L4" s="2115" t="s">
        <v>1162</v>
      </c>
      <c r="M4" s="2115" t="s">
        <v>1163</v>
      </c>
      <c r="N4" s="2115" t="s">
        <v>1164</v>
      </c>
      <c r="O4" s="2115" t="s">
        <v>1165</v>
      </c>
      <c r="P4" s="2115" t="s">
        <v>1166</v>
      </c>
      <c r="Q4" s="1645" t="s">
        <v>1167</v>
      </c>
      <c r="R4" s="2115" t="s">
        <v>1168</v>
      </c>
      <c r="S4" s="2264" t="s">
        <v>1175</v>
      </c>
      <c r="T4" s="2233" t="s">
        <v>1170</v>
      </c>
      <c r="U4" s="1289"/>
    </row>
    <row r="5" spans="1:23" ht="27" customHeight="1">
      <c r="A5" s="291">
        <v>2012</v>
      </c>
      <c r="B5" s="2247">
        <v>3297656</v>
      </c>
      <c r="C5" s="2248">
        <v>1217929</v>
      </c>
      <c r="D5" s="2248">
        <v>839322</v>
      </c>
      <c r="E5" s="2248">
        <v>905425</v>
      </c>
      <c r="F5" s="2248">
        <v>484454</v>
      </c>
      <c r="G5" s="2248">
        <v>504791</v>
      </c>
      <c r="H5" s="2248">
        <v>401743</v>
      </c>
      <c r="I5" s="2248">
        <v>68018</v>
      </c>
      <c r="J5" s="2248">
        <v>3784921</v>
      </c>
      <c r="K5" s="2248">
        <v>908906</v>
      </c>
      <c r="L5" s="2248">
        <v>916759</v>
      </c>
      <c r="M5" s="2248">
        <v>1171169</v>
      </c>
      <c r="N5" s="2248">
        <v>1022299</v>
      </c>
      <c r="O5" s="2248">
        <v>1251282</v>
      </c>
      <c r="P5" s="2248">
        <v>1729293</v>
      </c>
      <c r="Q5" s="2248">
        <v>1660652</v>
      </c>
      <c r="R5" s="2265">
        <v>311032</v>
      </c>
      <c r="S5" s="2266">
        <v>248</v>
      </c>
      <c r="T5" s="2236">
        <v>20475899</v>
      </c>
      <c r="U5" s="2188"/>
    </row>
    <row r="6" spans="1:23" ht="27" customHeight="1">
      <c r="A6" s="291">
        <v>2013</v>
      </c>
      <c r="B6" s="2247">
        <v>3396721</v>
      </c>
      <c r="C6" s="2248">
        <v>1238164</v>
      </c>
      <c r="D6" s="2248">
        <v>851861</v>
      </c>
      <c r="E6" s="2248">
        <v>916535</v>
      </c>
      <c r="F6" s="2248">
        <v>504496</v>
      </c>
      <c r="G6" s="2248">
        <v>513418</v>
      </c>
      <c r="H6" s="2248">
        <v>414659</v>
      </c>
      <c r="I6" s="2248">
        <v>74187</v>
      </c>
      <c r="J6" s="2248">
        <v>3889183</v>
      </c>
      <c r="K6" s="2248">
        <v>930463</v>
      </c>
      <c r="L6" s="2248">
        <v>940692</v>
      </c>
      <c r="M6" s="2248">
        <v>1208741</v>
      </c>
      <c r="N6" s="2248">
        <v>1046867</v>
      </c>
      <c r="O6" s="2248">
        <v>1284336</v>
      </c>
      <c r="P6" s="2248">
        <v>1777464</v>
      </c>
      <c r="Q6" s="2248">
        <v>1705087</v>
      </c>
      <c r="R6" s="2265">
        <v>324574</v>
      </c>
      <c r="S6" s="2266">
        <v>245</v>
      </c>
      <c r="T6" s="2250">
        <v>21017693</v>
      </c>
      <c r="U6" s="2168"/>
    </row>
    <row r="7" spans="1:23" ht="27" customHeight="1">
      <c r="A7" s="291">
        <v>2014</v>
      </c>
      <c r="B7" s="2247">
        <v>3441223</v>
      </c>
      <c r="C7" s="2248">
        <v>1252737</v>
      </c>
      <c r="D7" s="2248">
        <v>870345</v>
      </c>
      <c r="E7" s="2248">
        <v>936198</v>
      </c>
      <c r="F7" s="2248">
        <v>516639</v>
      </c>
      <c r="G7" s="2248">
        <v>522331</v>
      </c>
      <c r="H7" s="2248">
        <v>427835</v>
      </c>
      <c r="I7" s="2248">
        <v>80165</v>
      </c>
      <c r="J7" s="2248">
        <v>3998459</v>
      </c>
      <c r="K7" s="2248">
        <v>950946</v>
      </c>
      <c r="L7" s="2248">
        <v>964440</v>
      </c>
      <c r="M7" s="2248">
        <v>1243023</v>
      </c>
      <c r="N7" s="2248">
        <v>1109077</v>
      </c>
      <c r="O7" s="2248">
        <v>1308664</v>
      </c>
      <c r="P7" s="2248">
        <v>1826845</v>
      </c>
      <c r="Q7" s="2248">
        <v>1744017</v>
      </c>
      <c r="R7" s="2265">
        <v>339072</v>
      </c>
      <c r="S7" s="2266">
        <v>253</v>
      </c>
      <c r="T7" s="2236">
        <v>21532269</v>
      </c>
      <c r="U7" s="2188"/>
    </row>
    <row r="8" spans="1:23" ht="27" customHeight="1">
      <c r="A8" s="291">
        <v>2015</v>
      </c>
      <c r="B8" s="2247">
        <v>3467528</v>
      </c>
      <c r="C8" s="2248">
        <v>1263051</v>
      </c>
      <c r="D8" s="2248">
        <v>891935</v>
      </c>
      <c r="E8" s="2248">
        <v>955702</v>
      </c>
      <c r="F8" s="2248">
        <v>526471</v>
      </c>
      <c r="G8" s="2248">
        <v>538213</v>
      </c>
      <c r="H8" s="2248">
        <v>440557</v>
      </c>
      <c r="I8" s="2248">
        <v>83028</v>
      </c>
      <c r="J8" s="2248">
        <v>4117575</v>
      </c>
      <c r="K8" s="2248">
        <v>975262</v>
      </c>
      <c r="L8" s="2248">
        <v>991176</v>
      </c>
      <c r="M8" s="2248">
        <v>1281942</v>
      </c>
      <c r="N8" s="2248">
        <v>1133398</v>
      </c>
      <c r="O8" s="2248">
        <v>1335482</v>
      </c>
      <c r="P8" s="2248">
        <v>1884765</v>
      </c>
      <c r="Q8" s="2248">
        <v>1785232</v>
      </c>
      <c r="R8" s="2265">
        <v>358644</v>
      </c>
      <c r="S8" s="2266">
        <v>254</v>
      </c>
      <c r="T8" s="2236">
        <v>22030215</v>
      </c>
      <c r="U8" s="2188"/>
    </row>
    <row r="9" spans="1:23" ht="27" customHeight="1">
      <c r="A9" s="291">
        <v>2016</v>
      </c>
      <c r="B9" s="2247">
        <v>3506464</v>
      </c>
      <c r="C9" s="2248">
        <v>1270512</v>
      </c>
      <c r="D9" s="2248">
        <v>918572</v>
      </c>
      <c r="E9" s="2248">
        <v>978238</v>
      </c>
      <c r="F9" s="2248">
        <v>531637</v>
      </c>
      <c r="G9" s="2248">
        <v>556529</v>
      </c>
      <c r="H9" s="2248">
        <v>450632</v>
      </c>
      <c r="I9" s="2248">
        <v>85756</v>
      </c>
      <c r="J9" s="2248">
        <v>4248808</v>
      </c>
      <c r="K9" s="2248">
        <v>1000910</v>
      </c>
      <c r="L9" s="2248">
        <v>1016059</v>
      </c>
      <c r="M9" s="2248">
        <v>1317480</v>
      </c>
      <c r="N9" s="2248">
        <v>1155045</v>
      </c>
      <c r="O9" s="2248">
        <v>1364679</v>
      </c>
      <c r="P9" s="2248">
        <v>1937384</v>
      </c>
      <c r="Q9" s="2248">
        <v>1828814</v>
      </c>
      <c r="R9" s="2248">
        <v>385200</v>
      </c>
      <c r="S9" s="2267">
        <v>0</v>
      </c>
      <c r="T9" s="2236">
        <v>22552719</v>
      </c>
      <c r="U9" s="2168"/>
    </row>
    <row r="10" spans="1:23" ht="27" customHeight="1">
      <c r="A10" s="291">
        <v>2017</v>
      </c>
      <c r="B10" s="2247">
        <v>3563803</v>
      </c>
      <c r="C10" s="2248">
        <v>1279193</v>
      </c>
      <c r="D10" s="2248">
        <v>929637</v>
      </c>
      <c r="E10" s="2248">
        <v>1005645</v>
      </c>
      <c r="F10" s="2248">
        <v>543151</v>
      </c>
      <c r="G10" s="2248">
        <v>576795</v>
      </c>
      <c r="H10" s="2248">
        <v>459420</v>
      </c>
      <c r="I10" s="2248">
        <v>89514</v>
      </c>
      <c r="J10" s="2248">
        <v>4369707</v>
      </c>
      <c r="K10" s="2248">
        <v>1026182</v>
      </c>
      <c r="L10" s="2248">
        <v>1041172</v>
      </c>
      <c r="M10" s="2248">
        <v>1357245</v>
      </c>
      <c r="N10" s="2248">
        <v>1178675</v>
      </c>
      <c r="O10" s="2248">
        <v>1393273</v>
      </c>
      <c r="P10" s="2248">
        <v>1980254</v>
      </c>
      <c r="Q10" s="2248">
        <v>1865308</v>
      </c>
      <c r="R10" s="2248">
        <v>418037</v>
      </c>
      <c r="S10" s="2267">
        <v>0</v>
      </c>
      <c r="T10" s="2236">
        <v>23077023</v>
      </c>
      <c r="U10" s="2188"/>
    </row>
    <row r="11" spans="1:23" s="1980" customFormat="1" ht="27" customHeight="1">
      <c r="A11" s="291">
        <v>2018</v>
      </c>
      <c r="B11" s="2247">
        <v>3605300</v>
      </c>
      <c r="C11" s="2248">
        <v>1282195</v>
      </c>
      <c r="D11" s="2248">
        <v>941398</v>
      </c>
      <c r="E11" s="2248">
        <v>1020655</v>
      </c>
      <c r="F11" s="2248">
        <v>545480</v>
      </c>
      <c r="G11" s="2248">
        <v>584853</v>
      </c>
      <c r="H11" s="2248">
        <v>465067</v>
      </c>
      <c r="I11" s="2248">
        <v>92326</v>
      </c>
      <c r="J11" s="2248">
        <v>4482784</v>
      </c>
      <c r="K11" s="2248">
        <v>1062001</v>
      </c>
      <c r="L11" s="2248">
        <v>1065629</v>
      </c>
      <c r="M11" s="2248">
        <v>1390063</v>
      </c>
      <c r="N11" s="2248">
        <v>1193339</v>
      </c>
      <c r="O11" s="2248">
        <v>1423206</v>
      </c>
      <c r="P11" s="2248">
        <v>2015725</v>
      </c>
      <c r="Q11" s="2248">
        <v>1889174</v>
      </c>
      <c r="R11" s="2248">
        <v>442334</v>
      </c>
      <c r="S11" s="2267">
        <v>14</v>
      </c>
      <c r="T11" s="2236">
        <v>23501543</v>
      </c>
      <c r="U11" s="1289"/>
      <c r="V11" s="2169"/>
    </row>
    <row r="12" spans="1:23" s="1980" customFormat="1" ht="27" customHeight="1">
      <c r="A12" s="291">
        <v>2019</v>
      </c>
      <c r="B12" s="2247">
        <v>3647702</v>
      </c>
      <c r="C12" s="2248">
        <v>1286717</v>
      </c>
      <c r="D12" s="2248">
        <v>932965</v>
      </c>
      <c r="E12" s="2248">
        <v>1026667</v>
      </c>
      <c r="F12" s="2248">
        <v>550818</v>
      </c>
      <c r="G12" s="2248">
        <v>588843</v>
      </c>
      <c r="H12" s="2248">
        <v>468077</v>
      </c>
      <c r="I12" s="2248">
        <v>98581</v>
      </c>
      <c r="J12" s="2248">
        <v>4563003</v>
      </c>
      <c r="K12" s="2248">
        <v>1089261</v>
      </c>
      <c r="L12" s="2248">
        <v>1089307</v>
      </c>
      <c r="M12" s="2248">
        <v>1423311</v>
      </c>
      <c r="N12" s="2248">
        <v>1217739</v>
      </c>
      <c r="O12" s="2248">
        <v>1454637</v>
      </c>
      <c r="P12" s="2248">
        <v>2047790</v>
      </c>
      <c r="Q12" s="2248">
        <v>1912803</v>
      </c>
      <c r="R12" s="2248">
        <v>461797</v>
      </c>
      <c r="S12" s="2267">
        <v>14</v>
      </c>
      <c r="T12" s="2236">
        <v>23860032</v>
      </c>
      <c r="U12" s="1289"/>
      <c r="V12" s="2169"/>
    </row>
    <row r="13" spans="1:23" s="1980" customFormat="1" ht="27" customHeight="1">
      <c r="A13" s="291">
        <v>2020</v>
      </c>
      <c r="B13" s="2247">
        <v>3692337</v>
      </c>
      <c r="C13" s="2248">
        <v>1287766</v>
      </c>
      <c r="D13" s="2248">
        <v>933257</v>
      </c>
      <c r="E13" s="2248">
        <v>1032731</v>
      </c>
      <c r="F13" s="2248">
        <v>553028</v>
      </c>
      <c r="G13" s="2248">
        <v>591180</v>
      </c>
      <c r="H13" s="2248">
        <v>470696</v>
      </c>
      <c r="I13" s="2248">
        <v>100758</v>
      </c>
      <c r="J13" s="2248">
        <v>4615521</v>
      </c>
      <c r="K13" s="2248">
        <v>1112938</v>
      </c>
      <c r="L13" s="2248">
        <v>1108181</v>
      </c>
      <c r="M13" s="2248">
        <v>1451902</v>
      </c>
      <c r="N13" s="2248">
        <v>1243394</v>
      </c>
      <c r="O13" s="2248">
        <v>1497359</v>
      </c>
      <c r="P13" s="2248">
        <v>2086877</v>
      </c>
      <c r="Q13" s="2248">
        <v>1935540</v>
      </c>
      <c r="R13" s="2248">
        <v>484825</v>
      </c>
      <c r="S13" s="2268">
        <v>14</v>
      </c>
      <c r="T13" s="2236">
        <v>24198304</v>
      </c>
      <c r="U13" s="1289"/>
      <c r="V13" s="2169"/>
    </row>
    <row r="14" spans="1:23" ht="27" customHeight="1">
      <c r="A14" s="291">
        <v>2021</v>
      </c>
      <c r="B14" s="2247">
        <v>3713891</v>
      </c>
      <c r="C14" s="2248">
        <v>1290387</v>
      </c>
      <c r="D14" s="2248">
        <v>928295</v>
      </c>
      <c r="E14" s="2248">
        <v>1042093</v>
      </c>
      <c r="F14" s="2248">
        <v>558106</v>
      </c>
      <c r="G14" s="2248">
        <v>594286</v>
      </c>
      <c r="H14" s="2248">
        <v>471793</v>
      </c>
      <c r="I14" s="2248">
        <v>103381</v>
      </c>
      <c r="J14" s="2248">
        <v>4687268</v>
      </c>
      <c r="K14" s="2248">
        <v>1137935</v>
      </c>
      <c r="L14" s="2248">
        <v>1129889</v>
      </c>
      <c r="M14" s="2248">
        <v>1482070</v>
      </c>
      <c r="N14" s="2248">
        <v>1272614</v>
      </c>
      <c r="O14" s="2248">
        <v>1527926</v>
      </c>
      <c r="P14" s="2248">
        <v>2122187</v>
      </c>
      <c r="Q14" s="2248">
        <v>1958431</v>
      </c>
      <c r="R14" s="2248">
        <v>502738</v>
      </c>
      <c r="S14" s="2269">
        <v>14</v>
      </c>
      <c r="T14" s="2236">
        <v>24523304</v>
      </c>
      <c r="V14" s="2161"/>
    </row>
    <row r="15" spans="1:23" ht="27" customHeight="1">
      <c r="A15" s="2087">
        <v>2022</v>
      </c>
      <c r="B15" s="2270">
        <v>3750590</v>
      </c>
      <c r="C15" s="2271">
        <v>1293428</v>
      </c>
      <c r="D15" s="2271">
        <v>929132</v>
      </c>
      <c r="E15" s="2271">
        <v>1046654</v>
      </c>
      <c r="F15" s="2271">
        <v>564128</v>
      </c>
      <c r="G15" s="2271">
        <v>598108</v>
      </c>
      <c r="H15" s="2271">
        <v>473960</v>
      </c>
      <c r="I15" s="2271">
        <v>105607</v>
      </c>
      <c r="J15" s="2271">
        <v>4760852</v>
      </c>
      <c r="K15" s="2271">
        <v>1161285</v>
      </c>
      <c r="L15" s="2271">
        <v>1152014</v>
      </c>
      <c r="M15" s="2271">
        <v>1511149</v>
      </c>
      <c r="N15" s="2271">
        <v>1300586</v>
      </c>
      <c r="O15" s="2271">
        <v>1557714</v>
      </c>
      <c r="P15" s="2271">
        <v>2162676</v>
      </c>
      <c r="Q15" s="2271">
        <v>1979070</v>
      </c>
      <c r="R15" s="2271">
        <v>519422</v>
      </c>
      <c r="S15" s="2272">
        <v>1</v>
      </c>
      <c r="T15" s="2273">
        <v>24866375</v>
      </c>
      <c r="U15" s="2274"/>
      <c r="V15" s="2242"/>
    </row>
    <row r="16" spans="1:23" ht="27" customHeight="1">
      <c r="A16" s="1705">
        <v>2022.03</v>
      </c>
      <c r="B16" s="2251">
        <v>3720626</v>
      </c>
      <c r="C16" s="2252">
        <v>1291438</v>
      </c>
      <c r="D16" s="2252">
        <v>927879</v>
      </c>
      <c r="E16" s="2252">
        <v>1046399</v>
      </c>
      <c r="F16" s="2252">
        <v>563898</v>
      </c>
      <c r="G16" s="2252">
        <v>596664</v>
      </c>
      <c r="H16" s="2252">
        <v>472738</v>
      </c>
      <c r="I16" s="2252">
        <v>108475</v>
      </c>
      <c r="J16" s="2252">
        <v>4765339</v>
      </c>
      <c r="K16" s="2252">
        <v>1163574</v>
      </c>
      <c r="L16" s="2252">
        <v>1167365</v>
      </c>
      <c r="M16" s="2252">
        <v>1601138</v>
      </c>
      <c r="N16" s="2252">
        <v>1304704</v>
      </c>
      <c r="O16" s="2252">
        <v>1633127</v>
      </c>
      <c r="P16" s="2252">
        <v>2201828</v>
      </c>
      <c r="Q16" s="2252">
        <v>1986050</v>
      </c>
      <c r="R16" s="2252">
        <v>506552</v>
      </c>
      <c r="S16" s="2275">
        <v>14</v>
      </c>
      <c r="T16" s="2276">
        <v>25057808</v>
      </c>
      <c r="U16" s="2274"/>
      <c r="V16" s="2242"/>
      <c r="W16" s="2274"/>
    </row>
    <row r="17" spans="1:23" ht="27" customHeight="1">
      <c r="A17" s="1502">
        <v>2022.04</v>
      </c>
      <c r="B17" s="2247">
        <v>3733475</v>
      </c>
      <c r="C17" s="2248">
        <v>1291658</v>
      </c>
      <c r="D17" s="2248">
        <v>927406</v>
      </c>
      <c r="E17" s="2248">
        <v>1043550</v>
      </c>
      <c r="F17" s="2248">
        <v>560298</v>
      </c>
      <c r="G17" s="2248">
        <v>595510</v>
      </c>
      <c r="H17" s="2248">
        <v>472048</v>
      </c>
      <c r="I17" s="2248">
        <v>103827</v>
      </c>
      <c r="J17" s="2248">
        <v>4709526</v>
      </c>
      <c r="K17" s="2248">
        <v>1144127</v>
      </c>
      <c r="L17" s="2248">
        <v>1135263</v>
      </c>
      <c r="M17" s="2248">
        <v>1492000</v>
      </c>
      <c r="N17" s="2248">
        <v>1286260</v>
      </c>
      <c r="O17" s="2248">
        <v>1537528</v>
      </c>
      <c r="P17" s="2248">
        <v>2138756</v>
      </c>
      <c r="Q17" s="2248">
        <v>1964209</v>
      </c>
      <c r="R17" s="2248">
        <v>507869</v>
      </c>
      <c r="S17" s="2277">
        <v>0</v>
      </c>
      <c r="T17" s="2236">
        <v>24643310</v>
      </c>
      <c r="U17" s="2274"/>
      <c r="V17" s="2242"/>
      <c r="W17" s="2274"/>
    </row>
    <row r="18" spans="1:23" ht="27" customHeight="1">
      <c r="A18" s="1502">
        <v>2022.05</v>
      </c>
      <c r="B18" s="2247">
        <v>3733248</v>
      </c>
      <c r="C18" s="2248">
        <v>1292324</v>
      </c>
      <c r="D18" s="2248">
        <v>927229</v>
      </c>
      <c r="E18" s="2248">
        <v>1038952</v>
      </c>
      <c r="F18" s="2248">
        <v>560729</v>
      </c>
      <c r="G18" s="2248">
        <v>595388</v>
      </c>
      <c r="H18" s="2248">
        <v>471969</v>
      </c>
      <c r="I18" s="2248">
        <v>104060</v>
      </c>
      <c r="J18" s="2248">
        <v>4707833</v>
      </c>
      <c r="K18" s="2248">
        <v>1146232</v>
      </c>
      <c r="L18" s="2248">
        <v>1137204</v>
      </c>
      <c r="M18" s="2248">
        <v>1494322</v>
      </c>
      <c r="N18" s="2248">
        <v>1243188</v>
      </c>
      <c r="O18" s="2248">
        <v>1515786</v>
      </c>
      <c r="P18" s="2248">
        <v>2141755</v>
      </c>
      <c r="Q18" s="2248">
        <v>1972566</v>
      </c>
      <c r="R18" s="2248">
        <v>508674</v>
      </c>
      <c r="S18" s="2277">
        <v>1</v>
      </c>
      <c r="T18" s="2236">
        <v>24591460</v>
      </c>
      <c r="U18" s="2274"/>
      <c r="V18" s="2242"/>
      <c r="W18" s="2274"/>
    </row>
    <row r="19" spans="1:23" ht="27" customHeight="1">
      <c r="A19" s="1502">
        <v>2022.06</v>
      </c>
      <c r="B19" s="2247">
        <v>3734788</v>
      </c>
      <c r="C19" s="2248">
        <v>1292178</v>
      </c>
      <c r="D19" s="2248">
        <v>926939</v>
      </c>
      <c r="E19" s="2248">
        <v>1039551</v>
      </c>
      <c r="F19" s="2248">
        <v>561143</v>
      </c>
      <c r="G19" s="2248">
        <v>595589</v>
      </c>
      <c r="H19" s="2248">
        <v>472311</v>
      </c>
      <c r="I19" s="2248">
        <v>104249</v>
      </c>
      <c r="J19" s="2248">
        <v>4715244</v>
      </c>
      <c r="K19" s="2248">
        <v>1148984</v>
      </c>
      <c r="L19" s="2248">
        <v>1139699</v>
      </c>
      <c r="M19" s="2248">
        <v>1497047</v>
      </c>
      <c r="N19" s="2248">
        <v>1245141</v>
      </c>
      <c r="O19" s="2248">
        <v>1518133</v>
      </c>
      <c r="P19" s="2248">
        <v>2149043</v>
      </c>
      <c r="Q19" s="2248">
        <v>1981124</v>
      </c>
      <c r="R19" s="2248">
        <v>511094</v>
      </c>
      <c r="S19" s="2267">
        <v>0</v>
      </c>
      <c r="T19" s="2236">
        <v>24632257</v>
      </c>
      <c r="U19" s="2274"/>
      <c r="V19" s="2242"/>
      <c r="W19" s="2274"/>
    </row>
    <row r="20" spans="1:23" ht="27" customHeight="1">
      <c r="A20" s="313">
        <v>2022.07</v>
      </c>
      <c r="B20" s="2247">
        <v>3737640</v>
      </c>
      <c r="C20" s="2248">
        <v>1292119</v>
      </c>
      <c r="D20" s="2248">
        <v>926985</v>
      </c>
      <c r="E20" s="2248">
        <v>1040260</v>
      </c>
      <c r="F20" s="2248">
        <v>561729</v>
      </c>
      <c r="G20" s="2248">
        <v>595696</v>
      </c>
      <c r="H20" s="2248">
        <v>472522</v>
      </c>
      <c r="I20" s="2248">
        <v>104577</v>
      </c>
      <c r="J20" s="2248">
        <v>4721894</v>
      </c>
      <c r="K20" s="2248">
        <v>1151278</v>
      </c>
      <c r="L20" s="2248">
        <v>1142931</v>
      </c>
      <c r="M20" s="2248">
        <v>1500228</v>
      </c>
      <c r="N20" s="2248">
        <v>1247679</v>
      </c>
      <c r="O20" s="2248">
        <v>1520701</v>
      </c>
      <c r="P20" s="2248">
        <v>2150985</v>
      </c>
      <c r="Q20" s="2248">
        <v>1970232</v>
      </c>
      <c r="R20" s="2248">
        <v>511143</v>
      </c>
      <c r="S20" s="2267">
        <v>0</v>
      </c>
      <c r="T20" s="2236">
        <v>24648599</v>
      </c>
      <c r="U20" s="2274"/>
      <c r="V20" s="2242"/>
      <c r="W20" s="2274"/>
    </row>
    <row r="21" spans="1:23" ht="27" customHeight="1">
      <c r="A21" s="313">
        <v>2022.08</v>
      </c>
      <c r="B21" s="2247">
        <v>3739795</v>
      </c>
      <c r="C21" s="2248">
        <v>1291944</v>
      </c>
      <c r="D21" s="2248">
        <v>927063</v>
      </c>
      <c r="E21" s="2248">
        <v>1040513</v>
      </c>
      <c r="F21" s="2248">
        <v>562109</v>
      </c>
      <c r="G21" s="2248">
        <v>595902</v>
      </c>
      <c r="H21" s="2248">
        <v>472750</v>
      </c>
      <c r="I21" s="2248">
        <v>104792</v>
      </c>
      <c r="J21" s="2248">
        <v>4727694</v>
      </c>
      <c r="K21" s="2248">
        <v>1153601</v>
      </c>
      <c r="L21" s="2248">
        <v>1145462</v>
      </c>
      <c r="M21" s="2248">
        <v>1503187</v>
      </c>
      <c r="N21" s="2248">
        <v>1249770</v>
      </c>
      <c r="O21" s="2248">
        <v>1522949</v>
      </c>
      <c r="P21" s="2248">
        <v>2154274</v>
      </c>
      <c r="Q21" s="2248">
        <v>1971864</v>
      </c>
      <c r="R21" s="2248">
        <v>513421</v>
      </c>
      <c r="S21" s="2267">
        <v>0</v>
      </c>
      <c r="T21" s="2236">
        <v>24677090</v>
      </c>
      <c r="U21" s="2274"/>
      <c r="V21" s="2242"/>
      <c r="W21" s="2274"/>
    </row>
    <row r="22" spans="1:23" ht="27" customHeight="1">
      <c r="A22" s="313">
        <v>2022.09</v>
      </c>
      <c r="B22" s="2247">
        <v>3741166</v>
      </c>
      <c r="C22" s="2248">
        <v>1292115</v>
      </c>
      <c r="D22" s="2248">
        <v>927451</v>
      </c>
      <c r="E22" s="2248">
        <v>1041044</v>
      </c>
      <c r="F22" s="2248">
        <v>562725</v>
      </c>
      <c r="G22" s="2248">
        <v>596223</v>
      </c>
      <c r="H22" s="2248">
        <v>473236</v>
      </c>
      <c r="I22" s="2248">
        <v>104943</v>
      </c>
      <c r="J22" s="2248">
        <v>4734238</v>
      </c>
      <c r="K22" s="2248">
        <v>1155538</v>
      </c>
      <c r="L22" s="2248">
        <v>1147242</v>
      </c>
      <c r="M22" s="2248">
        <v>1505200</v>
      </c>
      <c r="N22" s="2248">
        <v>1251732</v>
      </c>
      <c r="O22" s="2248">
        <v>1533639</v>
      </c>
      <c r="P22" s="2248">
        <v>2158349</v>
      </c>
      <c r="Q22" s="2248">
        <v>1972631</v>
      </c>
      <c r="R22" s="2248">
        <v>514243</v>
      </c>
      <c r="S22" s="2267">
        <v>0</v>
      </c>
      <c r="T22" s="2236">
        <v>24711715</v>
      </c>
      <c r="U22" s="2274"/>
      <c r="V22" s="2242"/>
      <c r="W22" s="2274"/>
    </row>
    <row r="23" spans="1:23" ht="27" customHeight="1">
      <c r="A23" s="313">
        <v>2022.1</v>
      </c>
      <c r="B23" s="2247">
        <v>3742852</v>
      </c>
      <c r="C23" s="2248">
        <v>1292491</v>
      </c>
      <c r="D23" s="2248">
        <v>927992</v>
      </c>
      <c r="E23" s="2248">
        <v>1041272</v>
      </c>
      <c r="F23" s="2248">
        <v>563454</v>
      </c>
      <c r="G23" s="2248">
        <v>596562</v>
      </c>
      <c r="H23" s="2248">
        <v>473536</v>
      </c>
      <c r="I23" s="2248">
        <v>105138</v>
      </c>
      <c r="J23" s="2248">
        <v>4739838</v>
      </c>
      <c r="K23" s="2248">
        <v>1157162</v>
      </c>
      <c r="L23" s="2248">
        <v>1148782</v>
      </c>
      <c r="M23" s="2248">
        <v>1507368</v>
      </c>
      <c r="N23" s="2248">
        <v>1253229</v>
      </c>
      <c r="O23" s="2248">
        <v>1528719</v>
      </c>
      <c r="P23" s="2248">
        <v>2160792</v>
      </c>
      <c r="Q23" s="2248">
        <v>1974562</v>
      </c>
      <c r="R23" s="2248">
        <v>515130</v>
      </c>
      <c r="S23" s="2267">
        <v>0</v>
      </c>
      <c r="T23" s="2236">
        <v>24728879</v>
      </c>
      <c r="U23" s="2274"/>
      <c r="V23" s="2242"/>
      <c r="W23" s="2274"/>
    </row>
    <row r="24" spans="1:23" ht="27" customHeight="1">
      <c r="A24" s="313">
        <v>2022.11</v>
      </c>
      <c r="B24" s="2247">
        <v>3750601</v>
      </c>
      <c r="C24" s="2248">
        <v>1293014</v>
      </c>
      <c r="D24" s="2248">
        <v>928969</v>
      </c>
      <c r="E24" s="2248">
        <v>1049256</v>
      </c>
      <c r="F24" s="2248">
        <v>568369</v>
      </c>
      <c r="G24" s="2248">
        <v>598751</v>
      </c>
      <c r="H24" s="2248">
        <v>474836</v>
      </c>
      <c r="I24" s="2248">
        <v>110227</v>
      </c>
      <c r="J24" s="2248">
        <v>4819269</v>
      </c>
      <c r="K24" s="2248">
        <v>1181015</v>
      </c>
      <c r="L24" s="2248">
        <v>1184691</v>
      </c>
      <c r="M24" s="2248">
        <v>1623374</v>
      </c>
      <c r="N24" s="2248">
        <v>1320823</v>
      </c>
      <c r="O24" s="2248">
        <v>1655400</v>
      </c>
      <c r="P24" s="2248">
        <v>2235715</v>
      </c>
      <c r="Q24" s="2248">
        <v>2002675</v>
      </c>
      <c r="R24" s="2248">
        <v>518913</v>
      </c>
      <c r="S24" s="2267">
        <v>0</v>
      </c>
      <c r="T24" s="2236">
        <v>25315898</v>
      </c>
      <c r="U24" s="2274"/>
      <c r="V24" s="2242"/>
      <c r="W24" s="2274"/>
    </row>
    <row r="25" spans="1:23" ht="27" customHeight="1">
      <c r="A25" s="313">
        <v>2022.12</v>
      </c>
      <c r="B25" s="2247">
        <v>3750590</v>
      </c>
      <c r="C25" s="2248">
        <v>1293428</v>
      </c>
      <c r="D25" s="2248">
        <v>929132</v>
      </c>
      <c r="E25" s="2248">
        <v>1046654</v>
      </c>
      <c r="F25" s="2248">
        <v>564128</v>
      </c>
      <c r="G25" s="2248">
        <v>598108</v>
      </c>
      <c r="H25" s="2248">
        <v>473960</v>
      </c>
      <c r="I25" s="2248">
        <v>105607</v>
      </c>
      <c r="J25" s="2248">
        <v>4760852</v>
      </c>
      <c r="K25" s="2248">
        <v>1161285</v>
      </c>
      <c r="L25" s="2248">
        <v>1152014</v>
      </c>
      <c r="M25" s="2248">
        <v>1511149</v>
      </c>
      <c r="N25" s="2248">
        <v>1300586</v>
      </c>
      <c r="O25" s="2248">
        <v>1557714</v>
      </c>
      <c r="P25" s="2248">
        <v>2162676</v>
      </c>
      <c r="Q25" s="2248">
        <v>1979070</v>
      </c>
      <c r="R25" s="2248">
        <v>519422</v>
      </c>
      <c r="S25" s="2277">
        <v>0</v>
      </c>
      <c r="T25" s="2236">
        <v>24866375</v>
      </c>
      <c r="U25" s="2274"/>
      <c r="V25" s="2242"/>
      <c r="W25" s="2274"/>
    </row>
    <row r="26" spans="1:23" ht="27" customHeight="1">
      <c r="A26" s="306">
        <v>2023.01</v>
      </c>
      <c r="B26" s="2251">
        <v>3752612</v>
      </c>
      <c r="C26" s="2252">
        <v>1293954</v>
      </c>
      <c r="D26" s="2252">
        <v>929706</v>
      </c>
      <c r="E26" s="2252">
        <v>1042054</v>
      </c>
      <c r="F26" s="2252">
        <v>564444</v>
      </c>
      <c r="G26" s="2252">
        <v>598957</v>
      </c>
      <c r="H26" s="2252">
        <v>474218</v>
      </c>
      <c r="I26" s="2252">
        <v>105815</v>
      </c>
      <c r="J26" s="2252">
        <v>4756833</v>
      </c>
      <c r="K26" s="2252">
        <v>1163221</v>
      </c>
      <c r="L26" s="2252">
        <v>1153822</v>
      </c>
      <c r="M26" s="2252">
        <v>1513233</v>
      </c>
      <c r="N26" s="2252">
        <v>1256383</v>
      </c>
      <c r="O26" s="2252">
        <v>1535146</v>
      </c>
      <c r="P26" s="2252">
        <v>2164572</v>
      </c>
      <c r="Q26" s="2252">
        <v>1980093</v>
      </c>
      <c r="R26" s="2252">
        <v>520852</v>
      </c>
      <c r="S26" s="2275">
        <v>0</v>
      </c>
      <c r="T26" s="2276">
        <v>24805915</v>
      </c>
      <c r="U26" s="2274"/>
      <c r="V26" s="2242"/>
      <c r="W26" s="2274"/>
    </row>
    <row r="27" spans="1:23" ht="27" customHeight="1">
      <c r="A27" s="313">
        <v>2023.02</v>
      </c>
      <c r="B27" s="2247">
        <v>3757132</v>
      </c>
      <c r="C27" s="2248">
        <v>1293931</v>
      </c>
      <c r="D27" s="2248">
        <v>930171</v>
      </c>
      <c r="E27" s="2248">
        <v>1042047</v>
      </c>
      <c r="F27" s="2248">
        <v>564515</v>
      </c>
      <c r="G27" s="2248">
        <v>599218</v>
      </c>
      <c r="H27" s="2248">
        <v>474305</v>
      </c>
      <c r="I27" s="2248">
        <v>105907</v>
      </c>
      <c r="J27" s="2248">
        <v>4758772</v>
      </c>
      <c r="K27" s="2248">
        <v>1164032</v>
      </c>
      <c r="L27" s="2248">
        <v>1154343</v>
      </c>
      <c r="M27" s="2248">
        <v>1514569</v>
      </c>
      <c r="N27" s="2248">
        <v>1257212</v>
      </c>
      <c r="O27" s="2248">
        <v>1536995</v>
      </c>
      <c r="P27" s="2248">
        <v>2170157</v>
      </c>
      <c r="Q27" s="2248">
        <v>1980376</v>
      </c>
      <c r="R27" s="2248">
        <v>521902</v>
      </c>
      <c r="S27" s="2277">
        <v>0</v>
      </c>
      <c r="T27" s="2236">
        <v>24825584</v>
      </c>
      <c r="U27" s="2274"/>
      <c r="V27" s="2242"/>
      <c r="W27" s="2274"/>
    </row>
    <row r="28" spans="1:23" ht="27" customHeight="1">
      <c r="A28" s="316">
        <v>2023.03</v>
      </c>
      <c r="B28" s="2255">
        <v>3759323</v>
      </c>
      <c r="C28" s="2256">
        <v>1293712</v>
      </c>
      <c r="D28" s="2256">
        <v>930692</v>
      </c>
      <c r="E28" s="2256">
        <v>1050071</v>
      </c>
      <c r="F28" s="2256">
        <v>569162</v>
      </c>
      <c r="G28" s="2256">
        <v>600805</v>
      </c>
      <c r="H28" s="2256">
        <v>475552</v>
      </c>
      <c r="I28" s="2256">
        <v>110825</v>
      </c>
      <c r="J28" s="2256">
        <v>4833631</v>
      </c>
      <c r="K28" s="2256">
        <v>1186891</v>
      </c>
      <c r="L28" s="2256">
        <v>1189387</v>
      </c>
      <c r="M28" s="2256">
        <v>1630070</v>
      </c>
      <c r="N28" s="2256">
        <v>1323435</v>
      </c>
      <c r="O28" s="2256">
        <v>1663476</v>
      </c>
      <c r="P28" s="2256">
        <v>2241911</v>
      </c>
      <c r="Q28" s="2256">
        <v>2006454</v>
      </c>
      <c r="R28" s="2256">
        <v>522589</v>
      </c>
      <c r="S28" s="2278">
        <v>0</v>
      </c>
      <c r="T28" s="2279">
        <v>25387986</v>
      </c>
      <c r="U28" s="2274"/>
      <c r="V28" s="2242"/>
      <c r="W28" s="2274"/>
    </row>
    <row r="29" spans="1:23" ht="3" customHeight="1">
      <c r="A29" s="643"/>
      <c r="B29" s="2280"/>
      <c r="C29" s="2280"/>
      <c r="D29" s="2280"/>
      <c r="E29" s="2280"/>
      <c r="F29" s="2280"/>
      <c r="G29" s="2280"/>
      <c r="H29" s="2280"/>
      <c r="I29" s="2280"/>
      <c r="J29" s="2280"/>
      <c r="K29" s="2280"/>
      <c r="L29" s="2280"/>
      <c r="M29" s="2280"/>
      <c r="N29" s="2280"/>
      <c r="O29" s="2280"/>
      <c r="P29" s="2280"/>
      <c r="Q29" s="2280"/>
      <c r="R29" s="2280"/>
      <c r="S29" s="2281"/>
      <c r="T29" s="656"/>
      <c r="V29" s="2242"/>
    </row>
    <row r="30" spans="1:23" ht="14.25" customHeight="1">
      <c r="A30" s="655" t="s">
        <v>1171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2263"/>
      <c r="T30" s="655"/>
    </row>
    <row r="31" spans="1:23" ht="12.95" customHeight="1">
      <c r="A31" s="655"/>
      <c r="B31" s="655"/>
      <c r="C31" s="655"/>
      <c r="D31" s="655"/>
      <c r="E31" s="655"/>
      <c r="F31" s="655"/>
      <c r="G31" s="655"/>
      <c r="H31" s="655"/>
      <c r="I31" s="655"/>
      <c r="J31" s="655"/>
      <c r="K31" s="655"/>
      <c r="L31" s="655"/>
      <c r="M31" s="655"/>
      <c r="N31" s="655"/>
      <c r="O31" s="655"/>
      <c r="P31" s="655"/>
      <c r="Q31" s="655"/>
      <c r="R31" s="655"/>
      <c r="S31" s="2263"/>
      <c r="T31" s="655"/>
    </row>
    <row r="32" spans="1:23" ht="6.75" customHeight="1">
      <c r="A32" s="655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5"/>
      <c r="P32" s="655"/>
      <c r="Q32" s="655"/>
      <c r="R32" s="655"/>
      <c r="S32" s="2263"/>
      <c r="T32" s="655"/>
    </row>
    <row r="33" spans="1:20" ht="15.75" customHeight="1">
      <c r="A33" s="658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5"/>
      <c r="P33" s="655"/>
      <c r="Q33" s="655"/>
      <c r="R33" s="655"/>
      <c r="S33" s="2263"/>
      <c r="T33" s="660"/>
    </row>
  </sheetData>
  <phoneticPr fontId="2" type="noConversion"/>
  <printOptions horizontalCentered="1"/>
  <pageMargins left="0.94488188976377963" right="0.94488188976377963" top="1.1811023622047245" bottom="0.78740157480314965" header="1.1811023622047245" footer="0"/>
  <pageSetup paperSize="9" scale="80" firstPageNumber="64" orientation="portrait" useFirstPageNumber="1" r:id="rId1"/>
  <headerFooter differentOddEven="1" scaleWithDoc="0" alignWithMargins="0"/>
  <colBreaks count="1" manualBreakCount="1">
    <brk id="10" max="33" man="1"/>
  </colBreak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36"/>
  <sheetViews>
    <sheetView showGridLines="0" view="pageBreakPreview" zoomScaleNormal="100" zoomScaleSheetLayoutView="100" workbookViewId="0"/>
  </sheetViews>
  <sheetFormatPr defaultColWidth="7.875" defaultRowHeight="16.5"/>
  <cols>
    <col min="1" max="1" width="10.5" style="1289" customWidth="1"/>
    <col min="2" max="17" width="9.25" style="1289" customWidth="1"/>
    <col min="18" max="19" width="9" style="1289" customWidth="1"/>
    <col min="20" max="20" width="10.75" style="1289" customWidth="1"/>
    <col min="21" max="21" width="6" style="1289" customWidth="1"/>
    <col min="22" max="22" width="12.25" style="1289" customWidth="1"/>
    <col min="23" max="23" width="21.625" style="1289" customWidth="1"/>
    <col min="24" max="16384" width="7.875" style="1289"/>
  </cols>
  <sheetData>
    <row r="1" spans="1:23" ht="20.25">
      <c r="A1" s="1966" t="s">
        <v>1176</v>
      </c>
    </row>
    <row r="2" spans="1:23" s="1967" customFormat="1" ht="17.25">
      <c r="A2" s="1967" t="s">
        <v>1177</v>
      </c>
    </row>
    <row r="3" spans="1:23" ht="15" customHeight="1">
      <c r="A3" s="326"/>
      <c r="P3" s="2021"/>
      <c r="R3" s="2021"/>
      <c r="T3" s="2114" t="s">
        <v>1178</v>
      </c>
    </row>
    <row r="4" spans="1:23" s="326" customFormat="1" ht="39.950000000000003" customHeight="1">
      <c r="A4" s="2022" t="s">
        <v>56</v>
      </c>
      <c r="B4" s="2023" t="s">
        <v>1152</v>
      </c>
      <c r="C4" s="2115" t="s">
        <v>1153</v>
      </c>
      <c r="D4" s="2115" t="s">
        <v>1154</v>
      </c>
      <c r="E4" s="2115" t="s">
        <v>1155</v>
      </c>
      <c r="F4" s="2115" t="s">
        <v>1156</v>
      </c>
      <c r="G4" s="2115" t="s">
        <v>1157</v>
      </c>
      <c r="H4" s="2115" t="s">
        <v>1158</v>
      </c>
      <c r="I4" s="2115" t="s">
        <v>1159</v>
      </c>
      <c r="J4" s="2115" t="s">
        <v>1160</v>
      </c>
      <c r="K4" s="2115" t="s">
        <v>1161</v>
      </c>
      <c r="L4" s="2115" t="s">
        <v>1162</v>
      </c>
      <c r="M4" s="2115" t="s">
        <v>1163</v>
      </c>
      <c r="N4" s="2115" t="s">
        <v>1164</v>
      </c>
      <c r="O4" s="2115" t="s">
        <v>1165</v>
      </c>
      <c r="P4" s="2115" t="s">
        <v>1166</v>
      </c>
      <c r="Q4" s="1645" t="s">
        <v>1167</v>
      </c>
      <c r="R4" s="2115" t="s">
        <v>1168</v>
      </c>
      <c r="S4" s="2115" t="s">
        <v>1169</v>
      </c>
      <c r="T4" s="2233" t="s">
        <v>1170</v>
      </c>
      <c r="U4" s="2018"/>
      <c r="V4" s="2018"/>
      <c r="W4" s="2018"/>
    </row>
    <row r="5" spans="1:23" ht="24.95" customHeight="1">
      <c r="A5" s="291">
        <v>2012</v>
      </c>
      <c r="B5" s="656">
        <v>5383568.8530000001</v>
      </c>
      <c r="C5" s="2192">
        <v>2248092.84</v>
      </c>
      <c r="D5" s="2192">
        <v>1585661.382</v>
      </c>
      <c r="E5" s="2192">
        <v>2319375.5159999998</v>
      </c>
      <c r="F5" s="2192">
        <v>863254.92799999996</v>
      </c>
      <c r="G5" s="2192">
        <v>949373.35800000001</v>
      </c>
      <c r="H5" s="2192">
        <v>2654265.5040000002</v>
      </c>
      <c r="I5" s="2192">
        <v>57216.703999999998</v>
      </c>
      <c r="J5" s="2192">
        <v>10240834.245999999</v>
      </c>
      <c r="K5" s="2192">
        <v>1493253.3389999999</v>
      </c>
      <c r="L5" s="2192">
        <v>2035730.5789999999</v>
      </c>
      <c r="M5" s="2192">
        <v>4023488.3909999998</v>
      </c>
      <c r="N5" s="2192">
        <v>2006064.4439999999</v>
      </c>
      <c r="O5" s="2192">
        <v>2516016.3730000001</v>
      </c>
      <c r="P5" s="2192">
        <v>4124256.0649999999</v>
      </c>
      <c r="Q5" s="2235">
        <v>3361508.2379999999</v>
      </c>
      <c r="R5" s="2192">
        <v>355901.277</v>
      </c>
      <c r="S5" s="2192">
        <v>19957.929</v>
      </c>
      <c r="T5" s="2236">
        <v>46237819.965000004</v>
      </c>
    </row>
    <row r="6" spans="1:23" ht="24.95" customHeight="1">
      <c r="A6" s="291">
        <v>2013</v>
      </c>
      <c r="B6" s="656">
        <v>5659889.1799999997</v>
      </c>
      <c r="C6" s="2192">
        <v>2381260.0189999999</v>
      </c>
      <c r="D6" s="2192">
        <v>1713744.858</v>
      </c>
      <c r="E6" s="2192">
        <v>2521309.9010000001</v>
      </c>
      <c r="F6" s="2192">
        <v>944074.62</v>
      </c>
      <c r="G6" s="2192">
        <v>1025921.751</v>
      </c>
      <c r="H6" s="2192">
        <v>2939789.3640000001</v>
      </c>
      <c r="I6" s="2192">
        <v>240212.75399999999</v>
      </c>
      <c r="J6" s="2192">
        <v>11175426.115</v>
      </c>
      <c r="K6" s="2192">
        <v>1595388.6310000001</v>
      </c>
      <c r="L6" s="2192">
        <v>2228087.5869999998</v>
      </c>
      <c r="M6" s="2192">
        <v>4427404.13</v>
      </c>
      <c r="N6" s="2192">
        <v>2189246.2510000002</v>
      </c>
      <c r="O6" s="2192">
        <v>2849155.55</v>
      </c>
      <c r="P6" s="2192">
        <v>4536712.5319999997</v>
      </c>
      <c r="Q6" s="2235">
        <v>3648078.6320000002</v>
      </c>
      <c r="R6" s="2192">
        <v>399808.95899999997</v>
      </c>
      <c r="S6" s="2192">
        <v>12862.253000000001</v>
      </c>
      <c r="T6" s="2236">
        <v>50488373.086000003</v>
      </c>
    </row>
    <row r="7" spans="1:23" ht="24.95" customHeight="1">
      <c r="A7" s="291">
        <v>2014</v>
      </c>
      <c r="B7" s="656">
        <v>5680547.9670000002</v>
      </c>
      <c r="C7" s="2192">
        <v>2427186.0610000002</v>
      </c>
      <c r="D7" s="2234">
        <v>1758556.591</v>
      </c>
      <c r="E7" s="2234">
        <v>2641306.2379999999</v>
      </c>
      <c r="F7" s="2234">
        <v>976283.18799999997</v>
      </c>
      <c r="G7" s="2234">
        <v>1055864.469</v>
      </c>
      <c r="H7" s="2234">
        <v>3101611.074</v>
      </c>
      <c r="I7" s="2192">
        <v>267927.255</v>
      </c>
      <c r="J7" s="2192">
        <v>11717220.004000001</v>
      </c>
      <c r="K7" s="2192">
        <v>1681740.7409999999</v>
      </c>
      <c r="L7" s="2234">
        <v>2404225.9330000002</v>
      </c>
      <c r="M7" s="2234">
        <v>4845984.7419999996</v>
      </c>
      <c r="N7" s="2234">
        <v>2348936.2579999999</v>
      </c>
      <c r="O7" s="2234">
        <v>3142490.7689999999</v>
      </c>
      <c r="P7" s="2234">
        <v>4832442.375</v>
      </c>
      <c r="Q7" s="2235">
        <v>3815578.9040000001</v>
      </c>
      <c r="R7" s="2192">
        <v>423569.47</v>
      </c>
      <c r="S7" s="2234">
        <v>22599.35</v>
      </c>
      <c r="T7" s="2236">
        <v>53144071.390000001</v>
      </c>
    </row>
    <row r="8" spans="1:23" ht="24.95" customHeight="1">
      <c r="A8" s="291">
        <v>2015</v>
      </c>
      <c r="B8" s="656">
        <v>5739198.8700000001</v>
      </c>
      <c r="C8" s="2192">
        <v>2436213.1910000001</v>
      </c>
      <c r="D8" s="2234">
        <v>1777454.0959999999</v>
      </c>
      <c r="E8" s="2234">
        <v>2701675.28</v>
      </c>
      <c r="F8" s="2234">
        <v>994381.30700000003</v>
      </c>
      <c r="G8" s="2234">
        <v>1070138.112</v>
      </c>
      <c r="H8" s="2234">
        <v>3123562.5010000002</v>
      </c>
      <c r="I8" s="2192">
        <v>293518.52299999999</v>
      </c>
      <c r="J8" s="2192">
        <v>12059548.964</v>
      </c>
      <c r="K8" s="2192">
        <v>1733453.655</v>
      </c>
      <c r="L8" s="2234">
        <v>2492080.3149999999</v>
      </c>
      <c r="M8" s="2234">
        <v>4887133.9230000004</v>
      </c>
      <c r="N8" s="2234">
        <v>2354870.5099999998</v>
      </c>
      <c r="O8" s="2234">
        <v>3234407.0269999998</v>
      </c>
      <c r="P8" s="2234">
        <v>4729547.9000000004</v>
      </c>
      <c r="Q8" s="2235">
        <v>3863687.5240000002</v>
      </c>
      <c r="R8" s="2192">
        <v>448730.26699999999</v>
      </c>
      <c r="S8" s="2234">
        <v>24084.101999999999</v>
      </c>
      <c r="T8" s="2236">
        <v>53963686.067000002</v>
      </c>
    </row>
    <row r="9" spans="1:23" ht="24.95" customHeight="1">
      <c r="A9" s="291">
        <v>2016</v>
      </c>
      <c r="B9" s="656">
        <v>5868162.0460000001</v>
      </c>
      <c r="C9" s="2192">
        <v>2488513.5819999999</v>
      </c>
      <c r="D9" s="2234">
        <v>1807332.825</v>
      </c>
      <c r="E9" s="2234">
        <v>2777111.409</v>
      </c>
      <c r="F9" s="2234">
        <v>1016102.088</v>
      </c>
      <c r="G9" s="2234">
        <v>1090995.827</v>
      </c>
      <c r="H9" s="2234">
        <v>3280840.3420000002</v>
      </c>
      <c r="I9" s="2192">
        <v>312832.12199999997</v>
      </c>
      <c r="J9" s="2192">
        <v>12509491.215</v>
      </c>
      <c r="K9" s="2192">
        <v>1761663.6810000001</v>
      </c>
      <c r="L9" s="2234">
        <v>2595575.1809999999</v>
      </c>
      <c r="M9" s="2234">
        <v>5013098.148</v>
      </c>
      <c r="N9" s="2234">
        <v>2393194.392</v>
      </c>
      <c r="O9" s="2234">
        <v>3279748.7280000001</v>
      </c>
      <c r="P9" s="2234">
        <v>4685943.7039999999</v>
      </c>
      <c r="Q9" s="2235">
        <v>3919434.9240000001</v>
      </c>
      <c r="R9" s="2192">
        <v>484466.24099999998</v>
      </c>
      <c r="S9" s="2234">
        <v>3016.6060000000002</v>
      </c>
      <c r="T9" s="2236">
        <v>55287523.060000002</v>
      </c>
    </row>
    <row r="10" spans="1:23" ht="24.95" customHeight="1">
      <c r="A10" s="291">
        <v>2017</v>
      </c>
      <c r="B10" s="2211">
        <v>5623776.1540000001</v>
      </c>
      <c r="C10" s="2192">
        <v>2483562.3650000002</v>
      </c>
      <c r="D10" s="2192">
        <v>1784504.31</v>
      </c>
      <c r="E10" s="2192">
        <v>2800714.46</v>
      </c>
      <c r="F10" s="2192">
        <v>1006438.855</v>
      </c>
      <c r="G10" s="2192">
        <v>1072650.8700000001</v>
      </c>
      <c r="H10" s="2192">
        <v>3223352.148</v>
      </c>
      <c r="I10" s="2192">
        <v>325897.97200000001</v>
      </c>
      <c r="J10" s="2192">
        <v>12897850.379000001</v>
      </c>
      <c r="K10" s="2192">
        <v>1769184.6850000001</v>
      </c>
      <c r="L10" s="2192">
        <v>2668982.4449999998</v>
      </c>
      <c r="M10" s="2192">
        <v>5168386.6270000003</v>
      </c>
      <c r="N10" s="2192">
        <v>2373201.5210000002</v>
      </c>
      <c r="O10" s="2192">
        <v>3282887.57</v>
      </c>
      <c r="P10" s="2192">
        <v>4735971.4289999995</v>
      </c>
      <c r="Q10" s="2192">
        <v>3891082.7059999998</v>
      </c>
      <c r="R10" s="2192">
        <v>505631.29399999999</v>
      </c>
      <c r="S10" s="2192" t="s">
        <v>169</v>
      </c>
      <c r="T10" s="2237">
        <v>55614010.810000002</v>
      </c>
    </row>
    <row r="11" spans="1:23" s="1980" customFormat="1" ht="24.95" customHeight="1">
      <c r="A11" s="291">
        <v>2018</v>
      </c>
      <c r="B11" s="656">
        <v>5790317.4620000003</v>
      </c>
      <c r="C11" s="2192">
        <v>2494699.7829999998</v>
      </c>
      <c r="D11" s="2234">
        <v>1808030.5619999999</v>
      </c>
      <c r="E11" s="2234">
        <v>2845142.1030000001</v>
      </c>
      <c r="F11" s="2234">
        <v>1016379.942</v>
      </c>
      <c r="G11" s="2234">
        <v>1092200.544</v>
      </c>
      <c r="H11" s="2234">
        <v>3335639.61</v>
      </c>
      <c r="I11" s="2192">
        <v>339740.73499999999</v>
      </c>
      <c r="J11" s="2192">
        <v>13705493.685000001</v>
      </c>
      <c r="K11" s="2192">
        <v>1793963.8259999999</v>
      </c>
      <c r="L11" s="2234">
        <v>2800434.1069999998</v>
      </c>
      <c r="M11" s="2234">
        <v>5334112.7039999999</v>
      </c>
      <c r="N11" s="2234">
        <v>2365022.4070000001</v>
      </c>
      <c r="O11" s="2234">
        <v>3306758.2149999999</v>
      </c>
      <c r="P11" s="2234">
        <v>4744096.75</v>
      </c>
      <c r="Q11" s="2235">
        <v>3916327.233</v>
      </c>
      <c r="R11" s="2192">
        <v>528908.80700000003</v>
      </c>
      <c r="S11" s="1486">
        <v>217.26599999999999</v>
      </c>
      <c r="T11" s="2236">
        <v>57217586.406000003</v>
      </c>
    </row>
    <row r="12" spans="1:23" s="1980" customFormat="1" ht="24.95" customHeight="1">
      <c r="A12" s="291">
        <v>2019</v>
      </c>
      <c r="B12" s="656">
        <v>5678362.8169999998</v>
      </c>
      <c r="C12" s="2192">
        <v>2439263.94</v>
      </c>
      <c r="D12" s="2234">
        <v>1760124.4180000001</v>
      </c>
      <c r="E12" s="2234">
        <v>2747900.307</v>
      </c>
      <c r="F12" s="2234">
        <v>995175.84</v>
      </c>
      <c r="G12" s="2234">
        <v>1065214.3359999999</v>
      </c>
      <c r="H12" s="2234">
        <v>3371729.1209999998</v>
      </c>
      <c r="I12" s="2192">
        <v>351183.41600000003</v>
      </c>
      <c r="J12" s="2192">
        <v>13753668.659</v>
      </c>
      <c r="K12" s="2192">
        <v>1739106.9580000001</v>
      </c>
      <c r="L12" s="2234">
        <v>2839677.7</v>
      </c>
      <c r="M12" s="2234">
        <v>5400885.7379999999</v>
      </c>
      <c r="N12" s="2234">
        <v>2284905.8590000002</v>
      </c>
      <c r="O12" s="2234">
        <v>3169300.2319999998</v>
      </c>
      <c r="P12" s="2234">
        <v>4580604.6770000001</v>
      </c>
      <c r="Q12" s="2235">
        <v>3838724.6120000002</v>
      </c>
      <c r="R12" s="2192">
        <v>540075.23300000001</v>
      </c>
      <c r="S12" s="2234">
        <v>596.43200000000002</v>
      </c>
      <c r="T12" s="2236">
        <v>56556500.292000003</v>
      </c>
    </row>
    <row r="13" spans="1:23" s="1980" customFormat="1" ht="24.95" customHeight="1">
      <c r="A13" s="291">
        <v>2020</v>
      </c>
      <c r="B13" s="656">
        <v>5586008.5099999998</v>
      </c>
      <c r="C13" s="2192">
        <v>2435355.8859999999</v>
      </c>
      <c r="D13" s="2234">
        <v>1728567.6140000001</v>
      </c>
      <c r="E13" s="2234">
        <v>2706029.7370000002</v>
      </c>
      <c r="F13" s="2234">
        <v>996546.73100000003</v>
      </c>
      <c r="G13" s="2234">
        <v>1069185.9210000001</v>
      </c>
      <c r="H13" s="2234">
        <v>3289748.1839999999</v>
      </c>
      <c r="I13" s="2192">
        <v>374082.26299999998</v>
      </c>
      <c r="J13" s="2192">
        <v>14018192.450999999</v>
      </c>
      <c r="K13" s="2192">
        <v>1706747.8049999999</v>
      </c>
      <c r="L13" s="2234">
        <v>2863510.378</v>
      </c>
      <c r="M13" s="2234">
        <v>5222688.7</v>
      </c>
      <c r="N13" s="2234">
        <v>2147091.0610000002</v>
      </c>
      <c r="O13" s="2234">
        <v>3088746.4240000001</v>
      </c>
      <c r="P13" s="2234">
        <v>4306743.5</v>
      </c>
      <c r="Q13" s="2235">
        <v>3824395.1690000002</v>
      </c>
      <c r="R13" s="2192">
        <v>554660.72499999998</v>
      </c>
      <c r="S13" s="2234">
        <v>277.15100000000001</v>
      </c>
      <c r="T13" s="2236">
        <v>55918578.344999999</v>
      </c>
    </row>
    <row r="14" spans="1:23" ht="24.95" customHeight="1">
      <c r="A14" s="291">
        <v>2021</v>
      </c>
      <c r="B14" s="656">
        <v>5706953.5369999995</v>
      </c>
      <c r="C14" s="2192">
        <v>2466439.3679999998</v>
      </c>
      <c r="D14" s="2234">
        <v>1768297.817</v>
      </c>
      <c r="E14" s="2234">
        <v>2823563.1230000001</v>
      </c>
      <c r="F14" s="2234">
        <v>1027303.532</v>
      </c>
      <c r="G14" s="2234">
        <v>1095294.696</v>
      </c>
      <c r="H14" s="2234">
        <v>3316604.0789999999</v>
      </c>
      <c r="I14" s="2192">
        <v>443778.95199999999</v>
      </c>
      <c r="J14" s="2192">
        <v>14750078.441</v>
      </c>
      <c r="K14" s="2192">
        <v>1768134.2690000001</v>
      </c>
      <c r="L14" s="2234">
        <v>2991689.5440000002</v>
      </c>
      <c r="M14" s="2234">
        <v>4999147.1979999999</v>
      </c>
      <c r="N14" s="2234">
        <v>2213108.7560000001</v>
      </c>
      <c r="O14" s="2234">
        <v>3248676.2149999999</v>
      </c>
      <c r="P14" s="2234">
        <v>4532973.466</v>
      </c>
      <c r="Q14" s="2235">
        <v>3940928.622</v>
      </c>
      <c r="R14" s="2192">
        <v>578515.48</v>
      </c>
      <c r="S14" s="2234">
        <v>0.214</v>
      </c>
      <c r="T14" s="2236">
        <v>57671487.527999997</v>
      </c>
    </row>
    <row r="15" spans="1:23" s="1980" customFormat="1" ht="24.95" customHeight="1">
      <c r="A15" s="2221">
        <v>2022</v>
      </c>
      <c r="B15" s="2282">
        <v>6402315.2309999997</v>
      </c>
      <c r="C15" s="2200">
        <v>2761330.2960000001</v>
      </c>
      <c r="D15" s="2283">
        <v>2024811.257</v>
      </c>
      <c r="E15" s="2283">
        <v>3201251.6680000001</v>
      </c>
      <c r="F15" s="2283">
        <v>1153272.324</v>
      </c>
      <c r="G15" s="2283">
        <v>1241915.2660000001</v>
      </c>
      <c r="H15" s="2283">
        <v>3699712.6269999999</v>
      </c>
      <c r="I15" s="2200">
        <v>421343.93</v>
      </c>
      <c r="J15" s="2200">
        <v>17191472.668000001</v>
      </c>
      <c r="K15" s="2200">
        <v>2040969.645</v>
      </c>
      <c r="L15" s="2283">
        <v>3475415.9109999998</v>
      </c>
      <c r="M15" s="2283">
        <v>5775990.6220000004</v>
      </c>
      <c r="N15" s="2283">
        <v>2520979.4</v>
      </c>
      <c r="O15" s="2283">
        <v>3832733.4819999998</v>
      </c>
      <c r="P15" s="2283">
        <v>5167763.4060000004</v>
      </c>
      <c r="Q15" s="2284">
        <v>4432103.4579999996</v>
      </c>
      <c r="R15" s="2200">
        <v>686703.09499999997</v>
      </c>
      <c r="S15" s="2285">
        <v>0</v>
      </c>
      <c r="T15" s="2241">
        <v>66030084.284999996</v>
      </c>
      <c r="V15" s="2242"/>
      <c r="W15" s="2286"/>
    </row>
    <row r="16" spans="1:23" s="1980" customFormat="1" ht="24.95" customHeight="1">
      <c r="A16" s="1805" t="s">
        <v>777</v>
      </c>
      <c r="B16" s="2287">
        <v>1548201.213</v>
      </c>
      <c r="C16" s="2288">
        <v>658409.03599999996</v>
      </c>
      <c r="D16" s="2288">
        <v>484771.02100000001</v>
      </c>
      <c r="E16" s="2288">
        <v>774128.40700000001</v>
      </c>
      <c r="F16" s="2288">
        <v>277651.15700000001</v>
      </c>
      <c r="G16" s="2288">
        <v>298712.38</v>
      </c>
      <c r="H16" s="2288">
        <v>856088.09400000004</v>
      </c>
      <c r="I16" s="2288">
        <v>64934.714</v>
      </c>
      <c r="J16" s="2288">
        <v>4128755.5619999999</v>
      </c>
      <c r="K16" s="2288">
        <v>516130.766</v>
      </c>
      <c r="L16" s="2288">
        <v>820552.78899999999</v>
      </c>
      <c r="M16" s="2288">
        <v>1373290.541</v>
      </c>
      <c r="N16" s="2288">
        <v>608028.29500000004</v>
      </c>
      <c r="O16" s="2288">
        <v>894778.73400000005</v>
      </c>
      <c r="P16" s="2288">
        <v>1260872.6059999999</v>
      </c>
      <c r="Q16" s="2289">
        <v>1079037.3060000001</v>
      </c>
      <c r="R16" s="2200">
        <v>164322.03899999999</v>
      </c>
      <c r="S16" s="2290">
        <v>0</v>
      </c>
      <c r="T16" s="2241">
        <v>15808664.66</v>
      </c>
      <c r="V16" s="2242"/>
      <c r="W16" s="2286"/>
    </row>
    <row r="17" spans="1:23" s="1980" customFormat="1" ht="24.95" customHeight="1">
      <c r="A17" s="629">
        <v>2022.03</v>
      </c>
      <c r="B17" s="2291">
        <v>440053.62900000002</v>
      </c>
      <c r="C17" s="2292">
        <v>192336.47899999999</v>
      </c>
      <c r="D17" s="2292">
        <v>140803.845</v>
      </c>
      <c r="E17" s="2292">
        <v>223958.81200000001</v>
      </c>
      <c r="F17" s="2292">
        <v>81278.824999999997</v>
      </c>
      <c r="G17" s="2292">
        <v>86392.612999999998</v>
      </c>
      <c r="H17" s="2292">
        <v>253291.492</v>
      </c>
      <c r="I17" s="2292">
        <v>31867.1</v>
      </c>
      <c r="J17" s="2292">
        <v>1195273.8940000001</v>
      </c>
      <c r="K17" s="2292">
        <v>148190.674</v>
      </c>
      <c r="L17" s="2292">
        <v>240252.93100000001</v>
      </c>
      <c r="M17" s="2292">
        <v>391395.83600000001</v>
      </c>
      <c r="N17" s="2292">
        <v>178774.416</v>
      </c>
      <c r="O17" s="2292">
        <v>270799.56300000002</v>
      </c>
      <c r="P17" s="2292">
        <v>372532.72200000001</v>
      </c>
      <c r="Q17" s="2293">
        <v>318369.772</v>
      </c>
      <c r="R17" s="2192">
        <v>48306.550999999999</v>
      </c>
      <c r="S17" s="1486">
        <v>0</v>
      </c>
      <c r="T17" s="2294">
        <v>4613879.1540000001</v>
      </c>
      <c r="V17" s="2242"/>
      <c r="W17" s="2286"/>
    </row>
    <row r="18" spans="1:23" s="1980" customFormat="1" ht="24.95" customHeight="1">
      <c r="A18" s="629">
        <v>2022.04</v>
      </c>
      <c r="B18" s="2291">
        <v>413369.72399999999</v>
      </c>
      <c r="C18" s="2292">
        <v>189943.323</v>
      </c>
      <c r="D18" s="2292">
        <v>136878.44</v>
      </c>
      <c r="E18" s="2292">
        <v>219211.008</v>
      </c>
      <c r="F18" s="2292">
        <v>78284.853000000003</v>
      </c>
      <c r="G18" s="2292">
        <v>83796.267000000007</v>
      </c>
      <c r="H18" s="2292">
        <v>259517.89199999999</v>
      </c>
      <c r="I18" s="2292">
        <v>31843.471000000001</v>
      </c>
      <c r="J18" s="2292">
        <v>1164457.3259999999</v>
      </c>
      <c r="K18" s="2292">
        <v>142663.63500000001</v>
      </c>
      <c r="L18" s="2292">
        <v>239101.09</v>
      </c>
      <c r="M18" s="2292">
        <v>402000.32900000003</v>
      </c>
      <c r="N18" s="2292">
        <v>175572.084</v>
      </c>
      <c r="O18" s="2292">
        <v>271718.89299999998</v>
      </c>
      <c r="P18" s="2292">
        <v>371399.15299999999</v>
      </c>
      <c r="Q18" s="2293">
        <v>310979.59399999998</v>
      </c>
      <c r="R18" s="2192">
        <v>47151.983</v>
      </c>
      <c r="S18" s="1486" t="s">
        <v>169</v>
      </c>
      <c r="T18" s="2237">
        <v>4537889.0650000004</v>
      </c>
      <c r="V18" s="2242"/>
      <c r="W18" s="2286"/>
    </row>
    <row r="19" spans="1:23" s="1980" customFormat="1" ht="24.95" customHeight="1">
      <c r="A19" s="629">
        <v>2022.05</v>
      </c>
      <c r="B19" s="2291">
        <v>408861.26400000002</v>
      </c>
      <c r="C19" s="2292">
        <v>185779.052</v>
      </c>
      <c r="D19" s="2292">
        <v>133843.432</v>
      </c>
      <c r="E19" s="2292">
        <v>213096.75700000001</v>
      </c>
      <c r="F19" s="2292">
        <v>75662.982999999993</v>
      </c>
      <c r="G19" s="2292">
        <v>81386.104999999996</v>
      </c>
      <c r="H19" s="2292">
        <v>260756.98</v>
      </c>
      <c r="I19" s="2292">
        <v>30986.495999999999</v>
      </c>
      <c r="J19" s="2292">
        <v>1140187.203</v>
      </c>
      <c r="K19" s="2292">
        <v>138745.20000000001</v>
      </c>
      <c r="L19" s="2292">
        <v>234127.601</v>
      </c>
      <c r="M19" s="2292">
        <v>394013.54499999998</v>
      </c>
      <c r="N19" s="2292">
        <v>171090.00200000001</v>
      </c>
      <c r="O19" s="2292">
        <v>269479.217</v>
      </c>
      <c r="P19" s="2292">
        <v>368882.57299999997</v>
      </c>
      <c r="Q19" s="2293">
        <v>301974.19799999997</v>
      </c>
      <c r="R19" s="2192">
        <v>45392.906999999999</v>
      </c>
      <c r="S19" s="1486">
        <v>0</v>
      </c>
      <c r="T19" s="2237">
        <v>4454265.5149999997</v>
      </c>
      <c r="V19" s="2242"/>
      <c r="W19" s="2286"/>
    </row>
    <row r="20" spans="1:23" s="1980" customFormat="1" ht="24.95" customHeight="1">
      <c r="A20" s="629">
        <v>2022.06</v>
      </c>
      <c r="B20" s="2291">
        <v>496140.38900000002</v>
      </c>
      <c r="C20" s="2292">
        <v>220541.443</v>
      </c>
      <c r="D20" s="2292">
        <v>161924.435</v>
      </c>
      <c r="E20" s="2292">
        <v>250860.378</v>
      </c>
      <c r="F20" s="2292">
        <v>90087.945999999996</v>
      </c>
      <c r="G20" s="2292">
        <v>98362.764999999999</v>
      </c>
      <c r="H20" s="2292">
        <v>303244.891</v>
      </c>
      <c r="I20" s="2292">
        <v>37104.205000000002</v>
      </c>
      <c r="J20" s="2292">
        <v>1349331.7679999999</v>
      </c>
      <c r="K20" s="2292">
        <v>156172.35399999999</v>
      </c>
      <c r="L20" s="2292">
        <v>281369.01400000002</v>
      </c>
      <c r="M20" s="2292">
        <v>473568.26299999998</v>
      </c>
      <c r="N20" s="2292">
        <v>202726.31099999999</v>
      </c>
      <c r="O20" s="2292">
        <v>305853.26500000001</v>
      </c>
      <c r="P20" s="2292">
        <v>417772.68199999997</v>
      </c>
      <c r="Q20" s="2293">
        <v>352858.57299999997</v>
      </c>
      <c r="R20" s="2192">
        <v>51463.476000000002</v>
      </c>
      <c r="S20" s="1486" t="s">
        <v>169</v>
      </c>
      <c r="T20" s="2237">
        <v>5249382.1569999997</v>
      </c>
      <c r="V20" s="2242"/>
      <c r="W20" s="2286"/>
    </row>
    <row r="21" spans="1:23" s="1980" customFormat="1" ht="24.95" customHeight="1">
      <c r="A21" s="629">
        <v>2022.07</v>
      </c>
      <c r="B21" s="2291">
        <v>664645.82299999997</v>
      </c>
      <c r="C21" s="2292">
        <v>272194.88299999997</v>
      </c>
      <c r="D21" s="2292">
        <v>207934.745</v>
      </c>
      <c r="E21" s="2292">
        <v>312481.21899999998</v>
      </c>
      <c r="F21" s="2292">
        <v>116441.54399999999</v>
      </c>
      <c r="G21" s="2292">
        <v>126491.11</v>
      </c>
      <c r="H21" s="2292">
        <v>357958.435</v>
      </c>
      <c r="I21" s="2292">
        <v>44935.241999999998</v>
      </c>
      <c r="J21" s="2292">
        <v>1688194.2890000001</v>
      </c>
      <c r="K21" s="2292">
        <v>183329.625</v>
      </c>
      <c r="L21" s="2292">
        <v>334593.24</v>
      </c>
      <c r="M21" s="2292">
        <v>544071.6</v>
      </c>
      <c r="N21" s="2292">
        <v>240228.64300000001</v>
      </c>
      <c r="O21" s="2292">
        <v>358392.68</v>
      </c>
      <c r="P21" s="2292">
        <v>494293.49699999997</v>
      </c>
      <c r="Q21" s="2293">
        <v>422914.8</v>
      </c>
      <c r="R21" s="2192">
        <v>68313.126000000004</v>
      </c>
      <c r="S21" s="1486" t="s">
        <v>169</v>
      </c>
      <c r="T21" s="2237">
        <v>6437414.5020000003</v>
      </c>
      <c r="U21" s="2242"/>
      <c r="V21" s="2242"/>
      <c r="W21" s="2286"/>
    </row>
    <row r="22" spans="1:23" s="1980" customFormat="1" ht="24.95" customHeight="1">
      <c r="A22" s="629">
        <v>2022.08</v>
      </c>
      <c r="B22" s="2291">
        <v>728956.22</v>
      </c>
      <c r="C22" s="2292">
        <v>293840.55300000001</v>
      </c>
      <c r="D22" s="2292">
        <v>212627.80600000001</v>
      </c>
      <c r="E22" s="2292">
        <v>326295.38699999999</v>
      </c>
      <c r="F22" s="2292">
        <v>123459.798</v>
      </c>
      <c r="G22" s="2292">
        <v>132091.226</v>
      </c>
      <c r="H22" s="2292">
        <v>359933.23800000001</v>
      </c>
      <c r="I22" s="2292">
        <v>47358.135999999999</v>
      </c>
      <c r="J22" s="2292">
        <v>1744531.6669999999</v>
      </c>
      <c r="K22" s="2292">
        <v>190742.72500000001</v>
      </c>
      <c r="L22" s="2292">
        <v>336523.48499999999</v>
      </c>
      <c r="M22" s="2292">
        <v>552317.01199999999</v>
      </c>
      <c r="N22" s="2292">
        <v>244912.89199999999</v>
      </c>
      <c r="O22" s="2292">
        <v>370069.27899999998</v>
      </c>
      <c r="P22" s="2292">
        <v>490839.51</v>
      </c>
      <c r="Q22" s="2293">
        <v>432150.30099999998</v>
      </c>
      <c r="R22" s="2192">
        <v>77430.179000000004</v>
      </c>
      <c r="S22" s="1486" t="s">
        <v>169</v>
      </c>
      <c r="T22" s="2237">
        <v>6664079.415</v>
      </c>
      <c r="V22" s="2242"/>
      <c r="W22" s="2286"/>
    </row>
    <row r="23" spans="1:23" s="1980" customFormat="1" ht="24.95" customHeight="1">
      <c r="A23" s="629">
        <v>2022.09</v>
      </c>
      <c r="B23" s="2291">
        <v>555380.86199999996</v>
      </c>
      <c r="C23" s="2292">
        <v>234734.976</v>
      </c>
      <c r="D23" s="2292">
        <v>169514.04500000001</v>
      </c>
      <c r="E23" s="2292">
        <v>258479.86199999999</v>
      </c>
      <c r="F23" s="2292">
        <v>101484.8</v>
      </c>
      <c r="G23" s="2292">
        <v>104138.007</v>
      </c>
      <c r="H23" s="2292">
        <v>280339.64199999999</v>
      </c>
      <c r="I23" s="2292">
        <v>38990.148999999998</v>
      </c>
      <c r="J23" s="2292">
        <v>1373782.571</v>
      </c>
      <c r="K23" s="2292">
        <v>156614.37400000001</v>
      </c>
      <c r="L23" s="2292">
        <v>268458.59600000002</v>
      </c>
      <c r="M23" s="2292">
        <v>438547.59299999999</v>
      </c>
      <c r="N23" s="2292">
        <v>200289.541</v>
      </c>
      <c r="O23" s="2292">
        <v>299763.79800000001</v>
      </c>
      <c r="P23" s="2292">
        <v>383012.80099999998</v>
      </c>
      <c r="Q23" s="2293">
        <v>355648.46299999999</v>
      </c>
      <c r="R23" s="2192">
        <v>62085.680999999997</v>
      </c>
      <c r="S23" s="1486" t="s">
        <v>169</v>
      </c>
      <c r="T23" s="2237">
        <v>5281265.7620000001</v>
      </c>
      <c r="V23" s="2242"/>
      <c r="W23" s="2286"/>
    </row>
    <row r="24" spans="1:23" s="1980" customFormat="1" ht="24.95" customHeight="1">
      <c r="A24" s="629">
        <v>2022.1</v>
      </c>
      <c r="B24" s="2291">
        <v>464924.48700000002</v>
      </c>
      <c r="C24" s="2292">
        <v>210107.31</v>
      </c>
      <c r="D24" s="2292">
        <v>149839.39199999999</v>
      </c>
      <c r="E24" s="2292">
        <v>240012.58100000001</v>
      </c>
      <c r="F24" s="2292">
        <v>85947.342000000004</v>
      </c>
      <c r="G24" s="2292">
        <v>92273.763000000006</v>
      </c>
      <c r="H24" s="2292">
        <v>296858.05099999998</v>
      </c>
      <c r="I24" s="2292">
        <v>35988.087</v>
      </c>
      <c r="J24" s="2292">
        <v>1315766.3219999999</v>
      </c>
      <c r="K24" s="2292">
        <v>155445.22500000001</v>
      </c>
      <c r="L24" s="2292">
        <v>273410.21299999999</v>
      </c>
      <c r="M24" s="2292">
        <v>457989.913</v>
      </c>
      <c r="N24" s="2292">
        <v>197444.125</v>
      </c>
      <c r="O24" s="2292">
        <v>317934.96000000002</v>
      </c>
      <c r="P24" s="2292">
        <v>394844.78499999997</v>
      </c>
      <c r="Q24" s="2293">
        <v>338454.27299999999</v>
      </c>
      <c r="R24" s="2192">
        <v>50895.811000000002</v>
      </c>
      <c r="S24" s="1486" t="s">
        <v>169</v>
      </c>
      <c r="T24" s="2237">
        <v>5078136.6399999997</v>
      </c>
      <c r="V24" s="2242"/>
      <c r="W24" s="2286"/>
    </row>
    <row r="25" spans="1:23" s="1980" customFormat="1" ht="24.95" customHeight="1">
      <c r="A25" s="629">
        <v>2022.11</v>
      </c>
      <c r="B25" s="2291">
        <v>513398.038</v>
      </c>
      <c r="C25" s="2292">
        <v>235159.13399999999</v>
      </c>
      <c r="D25" s="2292">
        <v>172939.92</v>
      </c>
      <c r="E25" s="2292">
        <v>285622.90899999999</v>
      </c>
      <c r="F25" s="2292">
        <v>96580.42</v>
      </c>
      <c r="G25" s="2292">
        <v>104939.515</v>
      </c>
      <c r="H25" s="2292">
        <v>346417.67499999999</v>
      </c>
      <c r="I25" s="2292">
        <v>42524.006000000001</v>
      </c>
      <c r="J25" s="2292">
        <v>1550959.3629999999</v>
      </c>
      <c r="K25" s="2292">
        <v>187534.31</v>
      </c>
      <c r="L25" s="2292">
        <v>328382.533</v>
      </c>
      <c r="M25" s="2292">
        <v>548765.84600000002</v>
      </c>
      <c r="N25" s="2292">
        <v>229210.20600000001</v>
      </c>
      <c r="O25" s="2292">
        <v>354554.71899999998</v>
      </c>
      <c r="P25" s="2292">
        <v>480977.304</v>
      </c>
      <c r="Q25" s="2293">
        <v>397654.85</v>
      </c>
      <c r="R25" s="2192">
        <v>56084.334999999999</v>
      </c>
      <c r="S25" s="1486" t="s">
        <v>169</v>
      </c>
      <c r="T25" s="2237">
        <v>5931705.0820000004</v>
      </c>
      <c r="V25" s="2242"/>
      <c r="W25" s="2286"/>
    </row>
    <row r="26" spans="1:23" s="1980" customFormat="1" ht="24.95" customHeight="1">
      <c r="A26" s="629">
        <v>2022.12</v>
      </c>
      <c r="B26" s="2291">
        <v>608437.21200000006</v>
      </c>
      <c r="C26" s="2292">
        <v>260620.58600000001</v>
      </c>
      <c r="D26" s="2292">
        <v>194538.02100000001</v>
      </c>
      <c r="E26" s="2292">
        <v>321063.15999999997</v>
      </c>
      <c r="F26" s="2292">
        <v>107671.48</v>
      </c>
      <c r="G26" s="2292">
        <v>119724.129</v>
      </c>
      <c r="H26" s="2292">
        <v>378597.728</v>
      </c>
      <c r="I26" s="2292">
        <v>46679.423999999999</v>
      </c>
      <c r="J26" s="2292">
        <v>1735506.598</v>
      </c>
      <c r="K26" s="2292">
        <v>213591.432</v>
      </c>
      <c r="L26" s="2292">
        <v>358897.35</v>
      </c>
      <c r="M26" s="2292">
        <v>591425.98100000003</v>
      </c>
      <c r="N26" s="2292">
        <v>251477.299</v>
      </c>
      <c r="O26" s="2292">
        <v>390187.93699999998</v>
      </c>
      <c r="P26" s="2292">
        <v>504868.49400000001</v>
      </c>
      <c r="Q26" s="2293">
        <v>440431.09899999999</v>
      </c>
      <c r="R26" s="2192">
        <v>63563.557000000001</v>
      </c>
      <c r="S26" s="1486" t="s">
        <v>169</v>
      </c>
      <c r="T26" s="2237">
        <v>6587281.4869999997</v>
      </c>
      <c r="V26" s="2242"/>
      <c r="W26" s="2286"/>
    </row>
    <row r="27" spans="1:23" s="1980" customFormat="1" ht="24.95" customHeight="1">
      <c r="A27" s="616" t="s">
        <v>778</v>
      </c>
      <c r="B27" s="2295">
        <v>1966661.9839999999</v>
      </c>
      <c r="C27" s="2296">
        <v>841239.15899999999</v>
      </c>
      <c r="D27" s="2296">
        <v>627211.897</v>
      </c>
      <c r="E27" s="2296">
        <v>1018515.833</v>
      </c>
      <c r="F27" s="2296">
        <v>353345.25799999997</v>
      </c>
      <c r="G27" s="2296">
        <v>387339.087</v>
      </c>
      <c r="H27" s="2296">
        <v>1141524.7749999999</v>
      </c>
      <c r="I27" s="2296">
        <v>147281.83100000001</v>
      </c>
      <c r="J27" s="2296">
        <v>5503971.5860000001</v>
      </c>
      <c r="K27" s="2296">
        <v>685683.049</v>
      </c>
      <c r="L27" s="2296">
        <v>1119977.787</v>
      </c>
      <c r="M27" s="2296">
        <v>1829501.7180000001</v>
      </c>
      <c r="N27" s="2296">
        <v>806298.98</v>
      </c>
      <c r="O27" s="2296">
        <v>1221379.7150000001</v>
      </c>
      <c r="P27" s="2296">
        <v>1691919.44</v>
      </c>
      <c r="Q27" s="2297">
        <v>1423975.186</v>
      </c>
      <c r="R27" s="2207">
        <v>216087.48199999999</v>
      </c>
      <c r="S27" s="2298" t="s">
        <v>169</v>
      </c>
      <c r="T27" s="2294">
        <v>20981914.765999999</v>
      </c>
      <c r="V27" s="2242"/>
      <c r="W27" s="2286"/>
    </row>
    <row r="28" spans="1:23" s="1980" customFormat="1" ht="24.95" customHeight="1">
      <c r="A28" s="616">
        <v>2023.01</v>
      </c>
      <c r="B28" s="2295">
        <v>717990.29099999997</v>
      </c>
      <c r="C28" s="2296">
        <v>296484.36499999999</v>
      </c>
      <c r="D28" s="2296">
        <v>222958.671</v>
      </c>
      <c r="E28" s="2296">
        <v>365649.68800000002</v>
      </c>
      <c r="F28" s="2296">
        <v>124608.9</v>
      </c>
      <c r="G28" s="2296">
        <v>138965.64000000001</v>
      </c>
      <c r="H28" s="2296">
        <v>406627.28700000001</v>
      </c>
      <c r="I28" s="2296">
        <v>52682.538999999997</v>
      </c>
      <c r="J28" s="2296">
        <v>1982280.8359999999</v>
      </c>
      <c r="K28" s="2296">
        <v>246571.701</v>
      </c>
      <c r="L28" s="2296">
        <v>399926.87599999999</v>
      </c>
      <c r="M28" s="2296">
        <v>668577.049</v>
      </c>
      <c r="N28" s="2296">
        <v>286618.51299999998</v>
      </c>
      <c r="O28" s="2296">
        <v>435669.70500000002</v>
      </c>
      <c r="P28" s="2296">
        <v>610823.89599999995</v>
      </c>
      <c r="Q28" s="2297">
        <v>499197.636</v>
      </c>
      <c r="R28" s="2207">
        <v>75371.513000000006</v>
      </c>
      <c r="S28" s="2298" t="s">
        <v>169</v>
      </c>
      <c r="T28" s="2294">
        <v>7531005.1059999997</v>
      </c>
      <c r="V28" s="2242"/>
      <c r="W28" s="2286"/>
    </row>
    <row r="29" spans="1:23" s="1980" customFormat="1" ht="24.95" customHeight="1">
      <c r="A29" s="629">
        <v>2023.02</v>
      </c>
      <c r="B29" s="2291">
        <v>696851.72</v>
      </c>
      <c r="C29" s="2292">
        <v>297511.24699999997</v>
      </c>
      <c r="D29" s="2292">
        <v>222688.23199999999</v>
      </c>
      <c r="E29" s="2292">
        <v>357815.185</v>
      </c>
      <c r="F29" s="2292">
        <v>125155.47</v>
      </c>
      <c r="G29" s="2292">
        <v>138039.21900000001</v>
      </c>
      <c r="H29" s="2292">
        <v>393545.1</v>
      </c>
      <c r="I29" s="1974">
        <v>51126.733999999997</v>
      </c>
      <c r="J29" s="2292">
        <v>1924203.9339999999</v>
      </c>
      <c r="K29" s="2292">
        <v>242286.43299999999</v>
      </c>
      <c r="L29" s="2292">
        <v>388893.29300000001</v>
      </c>
      <c r="M29" s="2292">
        <v>615345.201</v>
      </c>
      <c r="N29" s="2292">
        <v>281282.239</v>
      </c>
      <c r="O29" s="2292">
        <v>420461.049</v>
      </c>
      <c r="P29" s="2292">
        <v>574818.26500000001</v>
      </c>
      <c r="Q29" s="2293">
        <v>502254.98599999998</v>
      </c>
      <c r="R29" s="2192">
        <v>77174.125</v>
      </c>
      <c r="S29" s="1486" t="s">
        <v>169</v>
      </c>
      <c r="T29" s="2237">
        <v>7309452.4330000002</v>
      </c>
      <c r="V29" s="2242"/>
      <c r="W29" s="2286"/>
    </row>
    <row r="30" spans="1:23" s="1980" customFormat="1" ht="24.95" customHeight="1">
      <c r="A30" s="631">
        <v>2023.03</v>
      </c>
      <c r="B30" s="2299">
        <v>551819.97199999995</v>
      </c>
      <c r="C30" s="2300">
        <v>247243.546</v>
      </c>
      <c r="D30" s="2300">
        <v>181564.99400000001</v>
      </c>
      <c r="E30" s="2300">
        <v>295050.96000000002</v>
      </c>
      <c r="F30" s="2300">
        <v>103580.889</v>
      </c>
      <c r="G30" s="2300">
        <v>110334.228</v>
      </c>
      <c r="H30" s="2300">
        <v>341352.38799999998</v>
      </c>
      <c r="I30" s="1998">
        <v>43472.557999999997</v>
      </c>
      <c r="J30" s="2300">
        <v>1597486.8149999999</v>
      </c>
      <c r="K30" s="2300">
        <v>196824.91500000001</v>
      </c>
      <c r="L30" s="2300">
        <v>331157.61900000001</v>
      </c>
      <c r="M30" s="2300">
        <v>545579.46699999995</v>
      </c>
      <c r="N30" s="2300">
        <v>238398.228</v>
      </c>
      <c r="O30" s="2300">
        <v>365248.96100000001</v>
      </c>
      <c r="P30" s="2300">
        <v>506277.27799999999</v>
      </c>
      <c r="Q30" s="2301">
        <v>422522.56400000001</v>
      </c>
      <c r="R30" s="2216">
        <v>63541.843999999997</v>
      </c>
      <c r="S30" s="2302" t="s">
        <v>169</v>
      </c>
      <c r="T30" s="2303">
        <v>6141457.227</v>
      </c>
      <c r="V30" s="2242"/>
      <c r="W30" s="2286"/>
    </row>
    <row r="31" spans="1:23" s="1980" customFormat="1" ht="3" customHeight="1">
      <c r="A31" s="2304"/>
      <c r="B31" s="2305"/>
      <c r="C31" s="2305"/>
      <c r="D31" s="2305"/>
      <c r="E31" s="2305"/>
      <c r="F31" s="2305"/>
      <c r="G31" s="2305"/>
      <c r="H31" s="2305"/>
      <c r="I31" s="2305"/>
      <c r="J31" s="2305"/>
      <c r="K31" s="2305"/>
      <c r="L31" s="2305"/>
      <c r="M31" s="2305"/>
      <c r="N31" s="2305"/>
      <c r="O31" s="2305"/>
      <c r="P31" s="2305"/>
      <c r="Q31" s="2305"/>
      <c r="R31" s="2305"/>
      <c r="S31" s="2305"/>
      <c r="T31" s="2305"/>
    </row>
    <row r="32" spans="1:23" ht="12" customHeight="1">
      <c r="A32" s="655" t="s">
        <v>1171</v>
      </c>
      <c r="B32" s="326"/>
      <c r="C32" s="326"/>
      <c r="D32" s="326"/>
      <c r="E32" s="326"/>
      <c r="F32" s="655"/>
      <c r="G32" s="326"/>
      <c r="H32" s="326"/>
      <c r="I32" s="326"/>
      <c r="J32" s="326"/>
      <c r="K32" s="326"/>
      <c r="L32" s="326"/>
      <c r="M32" s="326"/>
      <c r="N32" s="326"/>
      <c r="O32" s="326"/>
      <c r="P32" s="326"/>
      <c r="Q32" s="326"/>
      <c r="R32" s="326"/>
      <c r="S32" s="326"/>
      <c r="T32" s="326"/>
    </row>
    <row r="33" spans="1:20" ht="12" customHeight="1">
      <c r="A33" s="655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6"/>
      <c r="Q33" s="326"/>
      <c r="R33" s="326"/>
      <c r="S33" s="326"/>
      <c r="T33" s="326"/>
    </row>
    <row r="34" spans="1:20" ht="12" customHeight="1">
      <c r="A34" s="655"/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</row>
    <row r="35" spans="1:20" ht="12" hidden="1" customHeight="1">
      <c r="A35" s="655"/>
      <c r="B35" s="326"/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6"/>
      <c r="Q35" s="326"/>
      <c r="R35" s="326"/>
      <c r="S35" s="326"/>
      <c r="T35" s="326"/>
    </row>
    <row r="36" spans="1:20" ht="13.5" customHeight="1">
      <c r="A36" s="658"/>
      <c r="O36" s="328"/>
      <c r="T36" s="660"/>
    </row>
  </sheetData>
  <phoneticPr fontId="2" type="noConversion"/>
  <printOptions horizontalCentered="1"/>
  <pageMargins left="0.94488188976377963" right="0.94488188976377963" top="1.1811023622047245" bottom="0.78740157480314965" header="0" footer="0"/>
  <pageSetup paperSize="9" scale="80" firstPageNumber="66" orientation="portrait" useFirstPageNumber="1" r:id="rId1"/>
  <headerFooter differentOddEven="1" scaleWithDoc="0" alignWithMargins="0"/>
  <colBreaks count="1" manualBreakCount="1">
    <brk id="10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view="pageBreakPreview" topLeftCell="A4" zoomScale="85" zoomScaleNormal="100" zoomScaleSheetLayoutView="85" workbookViewId="0"/>
  </sheetViews>
  <sheetFormatPr defaultColWidth="9" defaultRowHeight="16.5"/>
  <cols>
    <col min="1" max="1" width="8.625" style="49" customWidth="1"/>
    <col min="2" max="14" width="6.125" style="49" customWidth="1"/>
    <col min="15" max="16384" width="9" style="49"/>
  </cols>
  <sheetData>
    <row r="1" spans="1:14" ht="38.25" customHeight="1"/>
    <row r="2" spans="1:14" ht="38.25" customHeight="1">
      <c r="A2" s="50" t="s">
        <v>32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4" ht="18" customHeight="1">
      <c r="A3" s="52" t="s">
        <v>33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14" ht="21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3" t="s">
        <v>34</v>
      </c>
    </row>
    <row r="5" spans="1:14" ht="19.5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</row>
    <row r="6" spans="1:14" ht="19.5" customHeight="1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</row>
    <row r="7" spans="1:14" ht="19.5" customHeight="1">
      <c r="A7" s="54"/>
      <c r="B7" s="54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8" spans="1:14" ht="19.5" customHeight="1">
      <c r="A8" s="54"/>
      <c r="B8" s="54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</row>
    <row r="9" spans="1:14" ht="19.5" customHeight="1">
      <c r="A9" s="54"/>
      <c r="B9" s="54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</row>
    <row r="10" spans="1:14" ht="19.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</row>
    <row r="11" spans="1:14" ht="19.5" customHeight="1">
      <c r="A11" s="54"/>
      <c r="B11" s="54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14" ht="19.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</row>
    <row r="13" spans="1:14" ht="19.5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</row>
    <row r="14" spans="1:14" ht="19.5" customHeight="1">
      <c r="A14" s="54"/>
      <c r="B14" s="54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</row>
    <row r="15" spans="1:14" ht="19.5" customHeight="1">
      <c r="A15" s="54"/>
      <c r="B15" s="5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</row>
    <row r="16" spans="1:14" ht="19.5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</row>
    <row r="17" spans="1:17" ht="19.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</row>
    <row r="18" spans="1:17" ht="19.5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</row>
    <row r="19" spans="1:17" ht="19.5" customHeight="1">
      <c r="A19" s="54"/>
      <c r="B19" s="54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</row>
    <row r="20" spans="1:17" ht="19.5" customHeight="1">
      <c r="A20" s="77" t="s">
        <v>8</v>
      </c>
      <c r="B20" s="78">
        <v>2022.03</v>
      </c>
      <c r="C20" s="78">
        <v>2022.04</v>
      </c>
      <c r="D20" s="78">
        <v>2022.05</v>
      </c>
      <c r="E20" s="78">
        <v>2022.06</v>
      </c>
      <c r="F20" s="78">
        <v>2022.07</v>
      </c>
      <c r="G20" s="78">
        <v>2022.08</v>
      </c>
      <c r="H20" s="78">
        <v>2022.09</v>
      </c>
      <c r="I20" s="78">
        <v>2022.1</v>
      </c>
      <c r="J20" s="78">
        <v>2022.11</v>
      </c>
      <c r="K20" s="78">
        <v>2022.12</v>
      </c>
      <c r="L20" s="241">
        <v>2023.01</v>
      </c>
      <c r="M20" s="241">
        <v>2023.02</v>
      </c>
      <c r="N20" s="79">
        <v>2023.03</v>
      </c>
      <c r="Q20" s="238"/>
    </row>
    <row r="21" spans="1:17" ht="18.600000000000001" customHeight="1">
      <c r="A21" s="80" t="s">
        <v>35</v>
      </c>
      <c r="B21" s="81">
        <v>49659.152999999998</v>
      </c>
      <c r="C21" s="81">
        <v>44858.87</v>
      </c>
      <c r="D21" s="81">
        <v>46180.83</v>
      </c>
      <c r="E21" s="81">
        <v>47586.860999999997</v>
      </c>
      <c r="F21" s="81">
        <v>55027.406000000003</v>
      </c>
      <c r="G21" s="81">
        <v>53963.962</v>
      </c>
      <c r="H21" s="81">
        <v>46308.31</v>
      </c>
      <c r="I21" s="81">
        <v>45741.659</v>
      </c>
      <c r="J21" s="81">
        <v>46223.019</v>
      </c>
      <c r="K21" s="81">
        <v>55570.491999999998</v>
      </c>
      <c r="L21" s="242">
        <v>54115.968999999997</v>
      </c>
      <c r="M21" s="242">
        <v>47712.3</v>
      </c>
      <c r="N21" s="82">
        <v>47933.086000000003</v>
      </c>
    </row>
    <row r="22" spans="1:17" ht="18.600000000000001" customHeight="1">
      <c r="A22" s="83" t="s">
        <v>28</v>
      </c>
      <c r="B22" s="32">
        <v>5.2263000000000002</v>
      </c>
      <c r="C22" s="32">
        <v>2.7989000000000002</v>
      </c>
      <c r="D22" s="32">
        <v>4.2347000000000001</v>
      </c>
      <c r="E22" s="32">
        <v>3.9283999999999999</v>
      </c>
      <c r="F22" s="32">
        <v>1.6298999999999999</v>
      </c>
      <c r="G22" s="32">
        <v>4.1859999999999999</v>
      </c>
      <c r="H22" s="32">
        <v>1.9775</v>
      </c>
      <c r="I22" s="32">
        <v>-0.87870000000000004</v>
      </c>
      <c r="J22" s="32">
        <v>-1.4128000000000001</v>
      </c>
      <c r="K22" s="32">
        <v>4.1159999999999997</v>
      </c>
      <c r="L22" s="243">
        <v>-1.2343999999999999</v>
      </c>
      <c r="M22" s="243">
        <v>-1.5988</v>
      </c>
      <c r="N22" s="84">
        <v>-3.4758</v>
      </c>
      <c r="O22" s="85"/>
    </row>
    <row r="23" spans="1:17" ht="18.600000000000001" customHeight="1">
      <c r="A23" s="86" t="s">
        <v>11</v>
      </c>
      <c r="B23" s="34">
        <v>14626.895</v>
      </c>
      <c r="C23" s="34">
        <v>13745.071</v>
      </c>
      <c r="D23" s="34">
        <v>13930.795</v>
      </c>
      <c r="E23" s="34">
        <v>15901.218999999999</v>
      </c>
      <c r="F23" s="34">
        <v>20077.07</v>
      </c>
      <c r="G23" s="34">
        <v>19272.849999999999</v>
      </c>
      <c r="H23" s="34">
        <v>15913.486000000001</v>
      </c>
      <c r="I23" s="34">
        <v>14927.897000000001</v>
      </c>
      <c r="J23" s="34">
        <v>15457.291999999999</v>
      </c>
      <c r="K23" s="34">
        <v>19418.169000000002</v>
      </c>
      <c r="L23" s="244">
        <v>18443.019</v>
      </c>
      <c r="M23" s="244">
        <v>16074.5</v>
      </c>
      <c r="N23" s="87">
        <v>13058.362999999999</v>
      </c>
      <c r="O23" s="85"/>
    </row>
    <row r="24" spans="1:17" ht="18.600000000000001" customHeight="1">
      <c r="A24" s="88" t="s">
        <v>28</v>
      </c>
      <c r="B24" s="37">
        <v>9.0917999999999992</v>
      </c>
      <c r="C24" s="37">
        <v>4.7145000000000001</v>
      </c>
      <c r="D24" s="37">
        <v>-6.5224000000000002</v>
      </c>
      <c r="E24" s="37">
        <v>-7.2366000000000001</v>
      </c>
      <c r="F24" s="37">
        <v>-8.8521000000000001</v>
      </c>
      <c r="G24" s="37">
        <v>-8.7617999999999991</v>
      </c>
      <c r="H24" s="37">
        <v>-5.1143999999999998</v>
      </c>
      <c r="I24" s="37">
        <v>-5.9542999999999999</v>
      </c>
      <c r="J24" s="37">
        <v>-6.4104000000000001</v>
      </c>
      <c r="K24" s="37">
        <v>4.5540000000000003</v>
      </c>
      <c r="L24" s="245">
        <v>-4.2526999999999999</v>
      </c>
      <c r="M24" s="245">
        <v>-2.5670000000000002</v>
      </c>
      <c r="N24" s="89">
        <v>-10.723599999999999</v>
      </c>
      <c r="O24" s="85"/>
    </row>
    <row r="25" spans="1:17" ht="18.600000000000001" customHeight="1">
      <c r="A25" s="90" t="s">
        <v>22</v>
      </c>
      <c r="B25" s="40">
        <v>13866.525</v>
      </c>
      <c r="C25" s="40">
        <v>13385.162</v>
      </c>
      <c r="D25" s="40">
        <v>14609.832</v>
      </c>
      <c r="E25" s="40">
        <v>14725.941000000001</v>
      </c>
      <c r="F25" s="40">
        <v>15354.808999999999</v>
      </c>
      <c r="G25" s="40">
        <v>16308.977999999999</v>
      </c>
      <c r="H25" s="40">
        <v>14093.576999999999</v>
      </c>
      <c r="I25" s="40">
        <v>14381.733</v>
      </c>
      <c r="J25" s="40">
        <v>14005.635</v>
      </c>
      <c r="K25" s="40">
        <v>15228.671</v>
      </c>
      <c r="L25" s="246">
        <v>15655.43</v>
      </c>
      <c r="M25" s="246">
        <v>13606.454</v>
      </c>
      <c r="N25" s="91">
        <v>15197.784</v>
      </c>
      <c r="O25" s="85"/>
    </row>
    <row r="26" spans="1:17" ht="18.600000000000001" customHeight="1">
      <c r="A26" s="88" t="s">
        <v>28</v>
      </c>
      <c r="B26" s="37">
        <v>0.48409999999999997</v>
      </c>
      <c r="C26" s="37">
        <v>6.6501999999999999</v>
      </c>
      <c r="D26" s="37">
        <v>14.494</v>
      </c>
      <c r="E26" s="37">
        <v>30.1555</v>
      </c>
      <c r="F26" s="37">
        <v>24.8017</v>
      </c>
      <c r="G26" s="37">
        <v>27.616099999999999</v>
      </c>
      <c r="H26" s="37">
        <v>15.7829</v>
      </c>
      <c r="I26" s="37">
        <v>6.8311999999999999</v>
      </c>
      <c r="J26" s="37">
        <v>3.2313000000000001</v>
      </c>
      <c r="K26" s="37">
        <v>-7.8817000000000004</v>
      </c>
      <c r="L26" s="245">
        <v>-2.7810000000000001</v>
      </c>
      <c r="M26" s="245">
        <v>-2.7408000000000001</v>
      </c>
      <c r="N26" s="89">
        <v>9.6005000000000003</v>
      </c>
      <c r="O26" s="85"/>
    </row>
    <row r="27" spans="1:17" ht="18.600000000000001" customHeight="1">
      <c r="A27" s="90" t="s">
        <v>13</v>
      </c>
      <c r="B27" s="40">
        <v>16488.571</v>
      </c>
      <c r="C27" s="40">
        <v>12755.871999999999</v>
      </c>
      <c r="D27" s="40">
        <v>12030.826999999999</v>
      </c>
      <c r="E27" s="40">
        <v>12402.208000000001</v>
      </c>
      <c r="F27" s="40">
        <v>14682.428</v>
      </c>
      <c r="G27" s="40">
        <v>13178.619000000001</v>
      </c>
      <c r="H27" s="40">
        <v>11346.508</v>
      </c>
      <c r="I27" s="40">
        <v>11410.406000000001</v>
      </c>
      <c r="J27" s="40">
        <v>12550.098</v>
      </c>
      <c r="K27" s="40">
        <v>16658.181</v>
      </c>
      <c r="L27" s="246">
        <v>15391.561</v>
      </c>
      <c r="M27" s="246">
        <v>13667.879000000001</v>
      </c>
      <c r="N27" s="91">
        <v>14205.695</v>
      </c>
      <c r="O27" s="85"/>
    </row>
    <row r="28" spans="1:17" ht="18.600000000000001" customHeight="1">
      <c r="A28" s="88" t="s">
        <v>28</v>
      </c>
      <c r="B28" s="37">
        <v>5.2931999999999997</v>
      </c>
      <c r="C28" s="37">
        <v>-4.5658000000000003</v>
      </c>
      <c r="D28" s="37">
        <v>-0.72499999999999998</v>
      </c>
      <c r="E28" s="37">
        <v>-5.9607999999999999</v>
      </c>
      <c r="F28" s="37">
        <v>-4.7141999999999999</v>
      </c>
      <c r="G28" s="37">
        <v>-3.8767</v>
      </c>
      <c r="H28" s="37">
        <v>-9.1663999999999994</v>
      </c>
      <c r="I28" s="37">
        <v>-10.9787</v>
      </c>
      <c r="J28" s="37">
        <v>-4.4909999999999997</v>
      </c>
      <c r="K28" s="37">
        <v>16.625</v>
      </c>
      <c r="L28" s="245">
        <v>1.325</v>
      </c>
      <c r="M28" s="245">
        <v>1.1698</v>
      </c>
      <c r="N28" s="89">
        <v>-13.8452</v>
      </c>
      <c r="O28" s="85"/>
    </row>
    <row r="29" spans="1:17" ht="18.600000000000001" customHeight="1">
      <c r="A29" s="90" t="s">
        <v>14</v>
      </c>
      <c r="B29" s="40">
        <v>553.58600000000001</v>
      </c>
      <c r="C29" s="40">
        <v>472.94400000000002</v>
      </c>
      <c r="D29" s="40">
        <v>538.49699999999996</v>
      </c>
      <c r="E29" s="40">
        <v>555.76199999999994</v>
      </c>
      <c r="F29" s="40">
        <v>685.74</v>
      </c>
      <c r="G29" s="40">
        <v>1024.0519999999999</v>
      </c>
      <c r="H29" s="40">
        <v>803.476</v>
      </c>
      <c r="I29" s="40">
        <v>575.96</v>
      </c>
      <c r="J29" s="40">
        <v>524.31799999999998</v>
      </c>
      <c r="K29" s="40">
        <v>510.27499999999998</v>
      </c>
      <c r="L29" s="246">
        <v>517.87699999999995</v>
      </c>
      <c r="M29" s="246">
        <v>427.84699999999998</v>
      </c>
      <c r="N29" s="91">
        <v>526.19200000000001</v>
      </c>
      <c r="O29" s="85"/>
    </row>
    <row r="30" spans="1:17" ht="18.600000000000001" customHeight="1">
      <c r="A30" s="88" t="s">
        <v>28</v>
      </c>
      <c r="B30" s="37">
        <v>8.1105</v>
      </c>
      <c r="C30" s="37">
        <v>-14.9651</v>
      </c>
      <c r="D30" s="37">
        <v>-15.4588</v>
      </c>
      <c r="E30" s="37">
        <v>-19.046099999999999</v>
      </c>
      <c r="F30" s="37">
        <v>-3.6703999999999999</v>
      </c>
      <c r="G30" s="37">
        <v>68.8767</v>
      </c>
      <c r="H30" s="37">
        <v>39.865000000000002</v>
      </c>
      <c r="I30" s="37">
        <v>13.6234</v>
      </c>
      <c r="J30" s="37">
        <v>21.145</v>
      </c>
      <c r="K30" s="37">
        <v>-1.5748</v>
      </c>
      <c r="L30" s="245">
        <v>-0.47410000000000002</v>
      </c>
      <c r="M30" s="245">
        <v>-12.9108</v>
      </c>
      <c r="N30" s="89">
        <v>-4.9482999999999997</v>
      </c>
      <c r="O30" s="85"/>
    </row>
    <row r="31" spans="1:17" ht="18.600000000000001" customHeight="1">
      <c r="A31" s="90" t="s">
        <v>15</v>
      </c>
      <c r="B31" s="40">
        <v>3880.0390000000002</v>
      </c>
      <c r="C31" s="40">
        <v>4268.2060000000001</v>
      </c>
      <c r="D31" s="40">
        <v>4893.7380000000003</v>
      </c>
      <c r="E31" s="40">
        <v>3829.4470000000001</v>
      </c>
      <c r="F31" s="40">
        <v>4021.6080000000002</v>
      </c>
      <c r="G31" s="40">
        <v>3961.663</v>
      </c>
      <c r="H31" s="40">
        <v>3971.828</v>
      </c>
      <c r="I31" s="40">
        <v>4188.03</v>
      </c>
      <c r="J31" s="40">
        <v>3504.268</v>
      </c>
      <c r="K31" s="40">
        <v>3531.9679999999998</v>
      </c>
      <c r="L31" s="246">
        <v>3877.2240000000002</v>
      </c>
      <c r="M31" s="246">
        <v>3705.5720000000001</v>
      </c>
      <c r="N31" s="91">
        <v>4641.9769999999999</v>
      </c>
      <c r="O31" s="85"/>
    </row>
    <row r="32" spans="1:17" ht="18.600000000000001" customHeight="1">
      <c r="A32" s="86" t="s">
        <v>28</v>
      </c>
      <c r="B32" s="92">
        <v>11.639099999999999</v>
      </c>
      <c r="C32" s="92">
        <v>13.7342</v>
      </c>
      <c r="D32" s="92">
        <v>32.977699999999999</v>
      </c>
      <c r="E32" s="92">
        <v>20.050899999999999</v>
      </c>
      <c r="F32" s="92">
        <v>18.631399999999999</v>
      </c>
      <c r="G32" s="92">
        <v>20.435500000000001</v>
      </c>
      <c r="H32" s="92">
        <v>25.2104</v>
      </c>
      <c r="I32" s="92">
        <v>28.8825</v>
      </c>
      <c r="J32" s="92">
        <v>17.136099999999999</v>
      </c>
      <c r="K32" s="92">
        <v>9.5525000000000002</v>
      </c>
      <c r="L32" s="247">
        <v>11.7216</v>
      </c>
      <c r="M32" s="247">
        <v>-1.0535000000000001</v>
      </c>
      <c r="N32" s="93">
        <v>19.6374</v>
      </c>
      <c r="O32" s="85"/>
    </row>
    <row r="33" spans="1:15" ht="18.600000000000001" customHeight="1">
      <c r="A33" s="90" t="s">
        <v>16</v>
      </c>
      <c r="B33" s="40">
        <v>243.53700000000001</v>
      </c>
      <c r="C33" s="40">
        <v>231.61500000000001</v>
      </c>
      <c r="D33" s="40">
        <v>177.143</v>
      </c>
      <c r="E33" s="40">
        <v>172.285</v>
      </c>
      <c r="F33" s="40">
        <v>205.75200000000001</v>
      </c>
      <c r="G33" s="40">
        <v>217.8</v>
      </c>
      <c r="H33" s="40">
        <v>179.434</v>
      </c>
      <c r="I33" s="40">
        <v>257.63200000000001</v>
      </c>
      <c r="J33" s="40">
        <v>181.40799999999999</v>
      </c>
      <c r="K33" s="40">
        <v>223.22800000000001</v>
      </c>
      <c r="L33" s="246">
        <v>230.858</v>
      </c>
      <c r="M33" s="246">
        <v>230.048</v>
      </c>
      <c r="N33" s="91">
        <v>303.07400000000001</v>
      </c>
      <c r="O33" s="85"/>
    </row>
    <row r="34" spans="1:15" ht="18.600000000000001" customHeight="1">
      <c r="A34" s="94" t="s">
        <v>10</v>
      </c>
      <c r="B34" s="95">
        <v>-27.920999999999999</v>
      </c>
      <c r="C34" s="95">
        <v>-18.91</v>
      </c>
      <c r="D34" s="95">
        <v>-13.8893</v>
      </c>
      <c r="E34" s="95">
        <v>-35.615900000000003</v>
      </c>
      <c r="F34" s="95">
        <v>-32.304499999999997</v>
      </c>
      <c r="G34" s="95">
        <v>-23.966899999999999</v>
      </c>
      <c r="H34" s="95">
        <v>-21.482800000000001</v>
      </c>
      <c r="I34" s="95">
        <v>8.2439999999999998</v>
      </c>
      <c r="J34" s="95">
        <v>-23.612300000000001</v>
      </c>
      <c r="K34" s="95">
        <v>-8.3637999999999995</v>
      </c>
      <c r="L34" s="248">
        <v>-6.0774999999999997</v>
      </c>
      <c r="M34" s="248">
        <v>-9.2408999999999999</v>
      </c>
      <c r="N34" s="96">
        <v>24.446899999999999</v>
      </c>
      <c r="O34" s="85"/>
    </row>
    <row r="35" spans="1:15" ht="18" customHeight="1">
      <c r="A35" s="97" t="s">
        <v>36</v>
      </c>
      <c r="O35" s="98"/>
    </row>
    <row r="36" spans="1:15" ht="18" customHeight="1">
      <c r="A36" s="76" t="s">
        <v>37</v>
      </c>
    </row>
    <row r="37" spans="1:15" ht="18" customHeight="1">
      <c r="A37" s="97" t="s">
        <v>122</v>
      </c>
    </row>
    <row r="38" spans="1:15">
      <c r="A38" s="99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</row>
  </sheetData>
  <phoneticPr fontId="2" type="noConversion"/>
  <printOptions horizontalCentered="1"/>
  <pageMargins left="0.78740157480314965" right="0.78740157480314965" top="1.1811023622047245" bottom="0.78740157480314965" header="0" footer="0"/>
  <pageSetup paperSize="9" scale="85" firstPageNumber="5" orientation="portrait" useFirstPageNumber="1" r:id="rId1"/>
  <headerFooter differentOddEven="1" scaleWithDoc="0"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40"/>
  <sheetViews>
    <sheetView showGridLines="0" view="pageBreakPreview" zoomScaleNormal="100" zoomScaleSheetLayoutView="100" workbookViewId="0"/>
  </sheetViews>
  <sheetFormatPr defaultColWidth="7.875" defaultRowHeight="16.5"/>
  <cols>
    <col min="1" max="1" width="8.25" style="1289" customWidth="1"/>
    <col min="2" max="2" width="9.125" style="1289" customWidth="1"/>
    <col min="3" max="9" width="9.5" style="1289" customWidth="1"/>
    <col min="10" max="10" width="8.375" style="1289" customWidth="1"/>
    <col min="11" max="11" width="8.75" style="1289" customWidth="1"/>
    <col min="12" max="19" width="8.5" style="1289" customWidth="1"/>
    <col min="20" max="20" width="7.125" style="1289" customWidth="1"/>
    <col min="21" max="21" width="9.375" style="1289" customWidth="1"/>
    <col min="22" max="23" width="7.875" style="1289"/>
    <col min="24" max="24" width="13.5" style="1289" bestFit="1" customWidth="1"/>
    <col min="25" max="16384" width="7.875" style="1289"/>
  </cols>
  <sheetData>
    <row r="1" spans="1:24" s="2306" customFormat="1" ht="20.25" customHeight="1">
      <c r="A1" s="1966" t="s">
        <v>1179</v>
      </c>
    </row>
    <row r="2" spans="1:24" s="2308" customFormat="1" ht="17.25" customHeight="1">
      <c r="A2" s="2307" t="s">
        <v>1180</v>
      </c>
    </row>
    <row r="3" spans="1:24" ht="13.5" customHeight="1">
      <c r="B3" s="326"/>
      <c r="P3" s="2062"/>
      <c r="R3" s="2062"/>
      <c r="S3" s="2062"/>
      <c r="U3" s="2309" t="s">
        <v>1181</v>
      </c>
    </row>
    <row r="4" spans="1:24" s="2313" customFormat="1" ht="22.5" customHeight="1">
      <c r="A4" s="3129" t="s">
        <v>1182</v>
      </c>
      <c r="B4" s="3130"/>
      <c r="C4" s="2310" t="s">
        <v>1183</v>
      </c>
      <c r="D4" s="2310" t="s">
        <v>1153</v>
      </c>
      <c r="E4" s="2310" t="s">
        <v>1154</v>
      </c>
      <c r="F4" s="2310" t="s">
        <v>1155</v>
      </c>
      <c r="G4" s="2310" t="s">
        <v>1156</v>
      </c>
      <c r="H4" s="2310" t="s">
        <v>1157</v>
      </c>
      <c r="I4" s="2310" t="s">
        <v>1158</v>
      </c>
      <c r="J4" s="2311" t="s">
        <v>1159</v>
      </c>
      <c r="K4" s="2310" t="s">
        <v>1160</v>
      </c>
      <c r="L4" s="2310" t="s">
        <v>1161</v>
      </c>
      <c r="M4" s="2310" t="s">
        <v>1162</v>
      </c>
      <c r="N4" s="2310" t="s">
        <v>1163</v>
      </c>
      <c r="O4" s="2310" t="s">
        <v>1164</v>
      </c>
      <c r="P4" s="2310" t="s">
        <v>1165</v>
      </c>
      <c r="Q4" s="2310" t="s">
        <v>1166</v>
      </c>
      <c r="R4" s="2310" t="s">
        <v>1167</v>
      </c>
      <c r="S4" s="2310" t="s">
        <v>1168</v>
      </c>
      <c r="T4" s="2310" t="s">
        <v>1184</v>
      </c>
      <c r="U4" s="2312" t="s">
        <v>1185</v>
      </c>
    </row>
    <row r="5" spans="1:24" s="2313" customFormat="1" ht="20.45" customHeight="1">
      <c r="A5" s="3131" t="s">
        <v>1186</v>
      </c>
      <c r="B5" s="2314" t="s">
        <v>1187</v>
      </c>
      <c r="C5" s="2315">
        <v>3725957.9029999999</v>
      </c>
      <c r="D5" s="2315">
        <v>1303457.325</v>
      </c>
      <c r="E5" s="2315">
        <v>921408.05099999998</v>
      </c>
      <c r="F5" s="2315">
        <v>1201475.5730000001</v>
      </c>
      <c r="G5" s="2315">
        <v>571494.81200000003</v>
      </c>
      <c r="H5" s="2315">
        <v>554963.78599999996</v>
      </c>
      <c r="I5" s="2315">
        <v>425603.49699999997</v>
      </c>
      <c r="J5" s="2316">
        <v>160968.80499999999</v>
      </c>
      <c r="K5" s="2315">
        <v>5422942.1200000001</v>
      </c>
      <c r="L5" s="2315">
        <v>646567.16799999995</v>
      </c>
      <c r="M5" s="2315">
        <v>644707.66599999997</v>
      </c>
      <c r="N5" s="2315">
        <v>855812.82</v>
      </c>
      <c r="O5" s="2315">
        <v>688625.80900000001</v>
      </c>
      <c r="P5" s="2315">
        <v>697157.84199999995</v>
      </c>
      <c r="Q5" s="2315">
        <v>1011993.999</v>
      </c>
      <c r="R5" s="2315">
        <v>1280123.629</v>
      </c>
      <c r="S5" s="2315">
        <v>263240.75</v>
      </c>
      <c r="T5" s="2317">
        <v>0</v>
      </c>
      <c r="U5" s="2318">
        <v>20376501.555</v>
      </c>
      <c r="W5" s="2319"/>
    </row>
    <row r="6" spans="1:24" s="2313" customFormat="1" ht="20.45" customHeight="1">
      <c r="A6" s="3132"/>
      <c r="B6" s="2314" t="s">
        <v>1188</v>
      </c>
      <c r="C6" s="2315">
        <v>6940587.4720000001</v>
      </c>
      <c r="D6" s="2315">
        <v>1760133.07</v>
      </c>
      <c r="E6" s="2315">
        <v>1288908.452</v>
      </c>
      <c r="F6" s="2315">
        <v>1802739.0360000001</v>
      </c>
      <c r="G6" s="2315">
        <v>807287.68799999997</v>
      </c>
      <c r="H6" s="2315">
        <v>1016934.923</v>
      </c>
      <c r="I6" s="2315">
        <v>561137.14500000002</v>
      </c>
      <c r="J6" s="2315">
        <v>-417391.27899999998</v>
      </c>
      <c r="K6" s="2315">
        <v>9316122.9869999997</v>
      </c>
      <c r="L6" s="2315">
        <v>1440091.058</v>
      </c>
      <c r="M6" s="2315">
        <v>1121646.77</v>
      </c>
      <c r="N6" s="2315">
        <v>1447873.3149999999</v>
      </c>
      <c r="O6" s="2315">
        <v>1110064.4010000001</v>
      </c>
      <c r="P6" s="2315">
        <v>1131425.425</v>
      </c>
      <c r="Q6" s="2315">
        <v>1634413.1810000001</v>
      </c>
      <c r="R6" s="2315">
        <v>1847658.3160000001</v>
      </c>
      <c r="S6" s="2315">
        <v>606894.11399999994</v>
      </c>
      <c r="T6" s="2317">
        <v>0</v>
      </c>
      <c r="U6" s="2318">
        <v>33416526.074000001</v>
      </c>
      <c r="W6" s="2319"/>
    </row>
    <row r="7" spans="1:24" s="2313" customFormat="1" ht="20.45" customHeight="1">
      <c r="A7" s="3132"/>
      <c r="B7" s="2314" t="s">
        <v>1189</v>
      </c>
      <c r="C7" s="2315">
        <v>558937.45700000005</v>
      </c>
      <c r="D7" s="2315">
        <v>130228.40300000001</v>
      </c>
      <c r="E7" s="2315">
        <v>106508.58100000001</v>
      </c>
      <c r="F7" s="2315">
        <v>117290.984</v>
      </c>
      <c r="G7" s="2315">
        <v>84670.593999999997</v>
      </c>
      <c r="H7" s="2315">
        <v>123498.243</v>
      </c>
      <c r="I7" s="2315">
        <v>54376.584999999999</v>
      </c>
      <c r="J7" s="2315">
        <v>26573.184000000001</v>
      </c>
      <c r="K7" s="2315">
        <v>563093.63699999999</v>
      </c>
      <c r="L7" s="2315">
        <v>116835.40300000001</v>
      </c>
      <c r="M7" s="2315">
        <v>110756.382</v>
      </c>
      <c r="N7" s="2315">
        <v>154016.95300000001</v>
      </c>
      <c r="O7" s="2315">
        <v>115676.974</v>
      </c>
      <c r="P7" s="2315">
        <v>92043.861000000004</v>
      </c>
      <c r="Q7" s="2315">
        <v>193755.005</v>
      </c>
      <c r="R7" s="2315">
        <v>129328.198</v>
      </c>
      <c r="S7" s="2315">
        <v>36693.184000000001</v>
      </c>
      <c r="T7" s="2317" t="s">
        <v>169</v>
      </c>
      <c r="U7" s="2318">
        <v>2714283.628</v>
      </c>
      <c r="W7" s="2319"/>
    </row>
    <row r="8" spans="1:24" s="2313" customFormat="1" ht="20.45" customHeight="1">
      <c r="A8" s="3132"/>
      <c r="B8" s="2314" t="s">
        <v>1190</v>
      </c>
      <c r="C8" s="2315">
        <v>1287185.6100000001</v>
      </c>
      <c r="D8" s="2315">
        <v>2119849.6370000001</v>
      </c>
      <c r="E8" s="2315">
        <v>1672628.5220000001</v>
      </c>
      <c r="F8" s="2315">
        <v>3406109.344</v>
      </c>
      <c r="G8" s="2315">
        <v>800273.34299999999</v>
      </c>
      <c r="H8" s="2315">
        <v>798304.79599999997</v>
      </c>
      <c r="I8" s="2315">
        <v>7322541.9989999998</v>
      </c>
      <c r="J8" s="2315">
        <v>495507.49400000001</v>
      </c>
      <c r="K8" s="2315">
        <v>19339035.920000002</v>
      </c>
      <c r="L8" s="2315">
        <v>1706112.777</v>
      </c>
      <c r="M8" s="2315">
        <v>4946873.0870000003</v>
      </c>
      <c r="N8" s="2315">
        <v>9424904.3469999991</v>
      </c>
      <c r="O8" s="2315">
        <v>2939932.5610000002</v>
      </c>
      <c r="P8" s="2315">
        <v>5576476.5949999997</v>
      </c>
      <c r="Q8" s="2315">
        <v>7912826.1529999999</v>
      </c>
      <c r="R8" s="2315">
        <v>5065469.8569999998</v>
      </c>
      <c r="S8" s="2315">
        <v>162818.33900000001</v>
      </c>
      <c r="T8" s="2317">
        <v>0</v>
      </c>
      <c r="U8" s="2318">
        <v>74976850.380999997</v>
      </c>
      <c r="W8" s="2319"/>
    </row>
    <row r="9" spans="1:24" s="2313" customFormat="1" ht="20.45" customHeight="1">
      <c r="A9" s="3132"/>
      <c r="B9" s="2314" t="s">
        <v>1191</v>
      </c>
      <c r="C9" s="2315">
        <v>6895.3220000000001</v>
      </c>
      <c r="D9" s="2315">
        <v>38642.305999999997</v>
      </c>
      <c r="E9" s="2315">
        <v>26415.674999999999</v>
      </c>
      <c r="F9" s="2315">
        <v>37975.936999999998</v>
      </c>
      <c r="G9" s="2315">
        <v>30257.244999999999</v>
      </c>
      <c r="H9" s="2315">
        <v>12048.916999999999</v>
      </c>
      <c r="I9" s="2315">
        <v>26050.223000000002</v>
      </c>
      <c r="J9" s="2315">
        <v>25569.896000000001</v>
      </c>
      <c r="K9" s="2315">
        <v>876346.76199999999</v>
      </c>
      <c r="L9" s="2315">
        <v>202905.32199999999</v>
      </c>
      <c r="M9" s="2315">
        <v>273955.15299999999</v>
      </c>
      <c r="N9" s="2315">
        <v>749662.27599999995</v>
      </c>
      <c r="O9" s="2315">
        <v>540223.99600000004</v>
      </c>
      <c r="P9" s="2315">
        <v>1213004.013</v>
      </c>
      <c r="Q9" s="2315">
        <v>646208.1</v>
      </c>
      <c r="R9" s="2315">
        <v>1012901.2830000001</v>
      </c>
      <c r="S9" s="2315">
        <v>492767.94799999997</v>
      </c>
      <c r="T9" s="2317" t="s">
        <v>169</v>
      </c>
      <c r="U9" s="2318">
        <v>6211830.3739999998</v>
      </c>
      <c r="W9" s="2319"/>
    </row>
    <row r="10" spans="1:24" s="2313" customFormat="1" ht="20.45" customHeight="1">
      <c r="A10" s="3132"/>
      <c r="B10" s="2314" t="s">
        <v>1192</v>
      </c>
      <c r="C10" s="2315">
        <v>74625.62</v>
      </c>
      <c r="D10" s="2315">
        <v>44913.616999999998</v>
      </c>
      <c r="E10" s="2315">
        <v>34669.125</v>
      </c>
      <c r="F10" s="2315">
        <v>43611.22</v>
      </c>
      <c r="G10" s="2315">
        <v>21611.53</v>
      </c>
      <c r="H10" s="2315">
        <v>19746.135999999999</v>
      </c>
      <c r="I10" s="2315">
        <v>21626.284</v>
      </c>
      <c r="J10" s="2315">
        <v>9617.6129999999994</v>
      </c>
      <c r="K10" s="2315">
        <v>224709.386</v>
      </c>
      <c r="L10" s="2315">
        <v>49839.343999999997</v>
      </c>
      <c r="M10" s="2315">
        <v>48656.614000000001</v>
      </c>
      <c r="N10" s="2315">
        <v>47093.913</v>
      </c>
      <c r="O10" s="2315">
        <v>52866.862999999998</v>
      </c>
      <c r="P10" s="2315">
        <v>61664.601999999999</v>
      </c>
      <c r="Q10" s="2315">
        <v>81398.114000000001</v>
      </c>
      <c r="R10" s="2315">
        <v>75862.978000000003</v>
      </c>
      <c r="S10" s="2315">
        <v>13125.257</v>
      </c>
      <c r="T10" s="2317" t="s">
        <v>169</v>
      </c>
      <c r="U10" s="2318">
        <v>925638.21600000001</v>
      </c>
      <c r="W10" s="2319"/>
    </row>
    <row r="11" spans="1:24" s="2313" customFormat="1" ht="20.45" customHeight="1">
      <c r="A11" s="3132"/>
      <c r="B11" s="2314" t="s">
        <v>1193</v>
      </c>
      <c r="C11" s="2315">
        <v>64204.936999999998</v>
      </c>
      <c r="D11" s="2315">
        <v>84942.702999999994</v>
      </c>
      <c r="E11" s="2315">
        <v>73947.627999999997</v>
      </c>
      <c r="F11" s="2315">
        <v>91835.714000000007</v>
      </c>
      <c r="G11" s="2315">
        <v>34225.42</v>
      </c>
      <c r="H11" s="2315">
        <v>70675.324999999997</v>
      </c>
      <c r="I11" s="2315">
        <v>35106.834999999999</v>
      </c>
      <c r="J11" s="2315">
        <v>34195.83</v>
      </c>
      <c r="K11" s="2315">
        <v>1069533.73</v>
      </c>
      <c r="L11" s="2315">
        <v>641049.67099999997</v>
      </c>
      <c r="M11" s="2315">
        <v>490927.67200000002</v>
      </c>
      <c r="N11" s="2315">
        <v>537465.18999999994</v>
      </c>
      <c r="O11" s="2315">
        <v>319959.25699999998</v>
      </c>
      <c r="P11" s="2315">
        <v>208856.40100000001</v>
      </c>
      <c r="Q11" s="2315">
        <v>436493.91399999999</v>
      </c>
      <c r="R11" s="2315">
        <v>324702.17700000003</v>
      </c>
      <c r="S11" s="2315">
        <v>40743.822</v>
      </c>
      <c r="T11" s="2317" t="s">
        <v>169</v>
      </c>
      <c r="U11" s="2318">
        <v>4558866.2259999998</v>
      </c>
      <c r="W11" s="2319"/>
    </row>
    <row r="12" spans="1:24" s="2313" customFormat="1" ht="20.45" customHeight="1">
      <c r="A12" s="3133"/>
      <c r="B12" s="2314" t="s">
        <v>160</v>
      </c>
      <c r="C12" s="2315">
        <v>12658394.321</v>
      </c>
      <c r="D12" s="2315">
        <v>5482167.0609999998</v>
      </c>
      <c r="E12" s="2315">
        <v>4124486.034</v>
      </c>
      <c r="F12" s="2315">
        <v>6701037.8080000002</v>
      </c>
      <c r="G12" s="2315">
        <v>2349820.6320000002</v>
      </c>
      <c r="H12" s="2315">
        <v>2596172.1260000002</v>
      </c>
      <c r="I12" s="2315">
        <v>8446442.568</v>
      </c>
      <c r="J12" s="2315">
        <v>335041.54300000001</v>
      </c>
      <c r="K12" s="2315">
        <v>36811784.542000003</v>
      </c>
      <c r="L12" s="2315">
        <v>4803400.7429999998</v>
      </c>
      <c r="M12" s="2315">
        <v>7637523.3439999996</v>
      </c>
      <c r="N12" s="2315">
        <v>13216828.813999999</v>
      </c>
      <c r="O12" s="2315">
        <v>5767349.8609999996</v>
      </c>
      <c r="P12" s="2315">
        <v>8980628.7390000001</v>
      </c>
      <c r="Q12" s="2315">
        <v>11917088.466</v>
      </c>
      <c r="R12" s="2315">
        <v>9736046.4379999992</v>
      </c>
      <c r="S12" s="2315">
        <v>1616283.4140000001</v>
      </c>
      <c r="T12" s="2317">
        <v>0</v>
      </c>
      <c r="U12" s="2318">
        <v>143180496.454</v>
      </c>
      <c r="W12" s="2319"/>
    </row>
    <row r="13" spans="1:24" s="2325" customFormat="1" ht="20.45" customHeight="1">
      <c r="A13" s="3134" t="s">
        <v>1194</v>
      </c>
      <c r="B13" s="2320" t="s">
        <v>1187</v>
      </c>
      <c r="C13" s="2321">
        <v>3638293.625</v>
      </c>
      <c r="D13" s="2321">
        <v>1285936.5419999999</v>
      </c>
      <c r="E13" s="2321">
        <v>921124.72699999996</v>
      </c>
      <c r="F13" s="2321">
        <v>1215351.122</v>
      </c>
      <c r="G13" s="2321">
        <v>560571.75699999998</v>
      </c>
      <c r="H13" s="2321">
        <v>550939.31900000002</v>
      </c>
      <c r="I13" s="2321">
        <v>418529.39</v>
      </c>
      <c r="J13" s="2321">
        <v>163162.64199999999</v>
      </c>
      <c r="K13" s="2321">
        <v>5426352.1069999998</v>
      </c>
      <c r="L13" s="2321">
        <v>649547.80700000003</v>
      </c>
      <c r="M13" s="2321">
        <v>647931.48699999996</v>
      </c>
      <c r="N13" s="2321">
        <v>864063.91200000001</v>
      </c>
      <c r="O13" s="2321">
        <v>682100.82200000004</v>
      </c>
      <c r="P13" s="2321">
        <v>691093.571</v>
      </c>
      <c r="Q13" s="2321">
        <v>1000784.196</v>
      </c>
      <c r="R13" s="2321">
        <v>1261755.7930000001</v>
      </c>
      <c r="S13" s="2321">
        <v>262421.55499999999</v>
      </c>
      <c r="T13" s="2322" t="s">
        <v>169</v>
      </c>
      <c r="U13" s="2323">
        <v>20239960.374000002</v>
      </c>
      <c r="V13" s="2324"/>
      <c r="W13" s="2319"/>
    </row>
    <row r="14" spans="1:24" s="2325" customFormat="1" ht="20.45" customHeight="1">
      <c r="A14" s="3135"/>
      <c r="B14" s="2320" t="s">
        <v>1188</v>
      </c>
      <c r="C14" s="2321">
        <v>7028940.9369999999</v>
      </c>
      <c r="D14" s="2321">
        <v>1806957.66</v>
      </c>
      <c r="E14" s="2321">
        <v>1316047.2579999999</v>
      </c>
      <c r="F14" s="2321">
        <v>1865919.452</v>
      </c>
      <c r="G14" s="2321">
        <v>822499.03899999999</v>
      </c>
      <c r="H14" s="2321">
        <v>1049227.4920000001</v>
      </c>
      <c r="I14" s="2321">
        <v>575247.82400000002</v>
      </c>
      <c r="J14" s="2321">
        <v>235105.45300000001</v>
      </c>
      <c r="K14" s="2321">
        <v>9606003.9450000003</v>
      </c>
      <c r="L14" s="2321">
        <v>1490075.862</v>
      </c>
      <c r="M14" s="2321">
        <v>1167078.8219999999</v>
      </c>
      <c r="N14" s="2321">
        <v>1509831.797</v>
      </c>
      <c r="O14" s="2321">
        <v>1133081.97</v>
      </c>
      <c r="P14" s="2321">
        <v>1157365.0730000001</v>
      </c>
      <c r="Q14" s="2321">
        <v>1678205.034</v>
      </c>
      <c r="R14" s="2321">
        <v>1901196.5619999999</v>
      </c>
      <c r="S14" s="2321">
        <v>622208.88199999998</v>
      </c>
      <c r="T14" s="2322" t="s">
        <v>169</v>
      </c>
      <c r="U14" s="2323">
        <v>34964993.061999999</v>
      </c>
      <c r="V14" s="2324"/>
      <c r="W14" s="2319"/>
      <c r="X14" s="2326"/>
    </row>
    <row r="15" spans="1:24" s="2325" customFormat="1" ht="20.45" customHeight="1">
      <c r="A15" s="3135"/>
      <c r="B15" s="2320" t="s">
        <v>1189</v>
      </c>
      <c r="C15" s="2321">
        <v>562164.02599999995</v>
      </c>
      <c r="D15" s="2321">
        <v>132229.50599999999</v>
      </c>
      <c r="E15" s="2321">
        <v>105504.192</v>
      </c>
      <c r="F15" s="2321">
        <v>113861.103</v>
      </c>
      <c r="G15" s="2321">
        <v>85812.975999999995</v>
      </c>
      <c r="H15" s="2321">
        <v>126789.88499999999</v>
      </c>
      <c r="I15" s="2321">
        <v>54161.538999999997</v>
      </c>
      <c r="J15" s="2321">
        <v>27125.386999999999</v>
      </c>
      <c r="K15" s="2321">
        <v>558454.652</v>
      </c>
      <c r="L15" s="2321">
        <v>118273.30899999999</v>
      </c>
      <c r="M15" s="2321">
        <v>113005.09699999999</v>
      </c>
      <c r="N15" s="2321">
        <v>152462.133</v>
      </c>
      <c r="O15" s="2321">
        <v>116485.31600000001</v>
      </c>
      <c r="P15" s="2321">
        <v>93585.451000000001</v>
      </c>
      <c r="Q15" s="2321">
        <v>198035.97399999999</v>
      </c>
      <c r="R15" s="2321">
        <v>131337.01</v>
      </c>
      <c r="S15" s="2321">
        <v>36064.379000000001</v>
      </c>
      <c r="T15" s="2322" t="s">
        <v>169</v>
      </c>
      <c r="U15" s="2323">
        <v>2725351.9350000001</v>
      </c>
      <c r="V15" s="2324"/>
      <c r="W15" s="2319"/>
    </row>
    <row r="16" spans="1:24" s="2325" customFormat="1" ht="20.45" customHeight="1">
      <c r="A16" s="3135"/>
      <c r="B16" s="2320" t="s">
        <v>1190</v>
      </c>
      <c r="C16" s="2321">
        <v>1245395.635</v>
      </c>
      <c r="D16" s="2321">
        <v>2059563.878</v>
      </c>
      <c r="E16" s="2321">
        <v>1682537.1140000001</v>
      </c>
      <c r="F16" s="2321">
        <v>3335889.9610000001</v>
      </c>
      <c r="G16" s="2321">
        <v>776663.79500000004</v>
      </c>
      <c r="H16" s="2321">
        <v>761097.28</v>
      </c>
      <c r="I16" s="2321">
        <v>6831768.1840000004</v>
      </c>
      <c r="J16" s="2321">
        <v>504249.598</v>
      </c>
      <c r="K16" s="2321">
        <v>19480640.909000002</v>
      </c>
      <c r="L16" s="2321">
        <v>1702549.5830000001</v>
      </c>
      <c r="M16" s="2321">
        <v>5050056.7220000001</v>
      </c>
      <c r="N16" s="2321">
        <v>9047092.182</v>
      </c>
      <c r="O16" s="2321">
        <v>2908638.9419999998</v>
      </c>
      <c r="P16" s="2321">
        <v>5633511.375</v>
      </c>
      <c r="Q16" s="2321">
        <v>7832050.2879999997</v>
      </c>
      <c r="R16" s="2321">
        <v>5132229.2439999999</v>
      </c>
      <c r="S16" s="2321">
        <v>169193.11300000001</v>
      </c>
      <c r="T16" s="2322" t="s">
        <v>169</v>
      </c>
      <c r="U16" s="2323">
        <v>74153127.803000003</v>
      </c>
      <c r="V16" s="2324"/>
      <c r="W16" s="2319"/>
    </row>
    <row r="17" spans="1:23" s="2325" customFormat="1" ht="20.45" customHeight="1">
      <c r="A17" s="3135"/>
      <c r="B17" s="2320" t="s">
        <v>1191</v>
      </c>
      <c r="C17" s="2321">
        <v>6787.0720000000001</v>
      </c>
      <c r="D17" s="2321">
        <v>37478.536999999997</v>
      </c>
      <c r="E17" s="2321">
        <v>25176.510999999999</v>
      </c>
      <c r="F17" s="2321">
        <v>37237.241000000002</v>
      </c>
      <c r="G17" s="2321">
        <v>30917.708999999999</v>
      </c>
      <c r="H17" s="2321">
        <v>11623.241</v>
      </c>
      <c r="I17" s="2321">
        <v>24508.476999999999</v>
      </c>
      <c r="J17" s="2321">
        <v>25116.345000000001</v>
      </c>
      <c r="K17" s="2321">
        <v>841312.71699999995</v>
      </c>
      <c r="L17" s="2321">
        <v>201119.758</v>
      </c>
      <c r="M17" s="2321">
        <v>268073.766</v>
      </c>
      <c r="N17" s="2321">
        <v>730431.27099999995</v>
      </c>
      <c r="O17" s="2321">
        <v>527690.77899999998</v>
      </c>
      <c r="P17" s="2321">
        <v>1133034.4439999999</v>
      </c>
      <c r="Q17" s="2321">
        <v>641697.32700000005</v>
      </c>
      <c r="R17" s="2321">
        <v>993465.40500000003</v>
      </c>
      <c r="S17" s="2321">
        <v>490740.56199999998</v>
      </c>
      <c r="T17" s="2322" t="s">
        <v>169</v>
      </c>
      <c r="U17" s="2323">
        <v>6026411.1619999995</v>
      </c>
      <c r="V17" s="2324"/>
      <c r="W17" s="2319"/>
    </row>
    <row r="18" spans="1:23" s="2325" customFormat="1" ht="20.45" customHeight="1">
      <c r="A18" s="3135"/>
      <c r="B18" s="2320" t="s">
        <v>1192</v>
      </c>
      <c r="C18" s="2321">
        <v>71675.082999999999</v>
      </c>
      <c r="D18" s="2321">
        <v>43270.932999999997</v>
      </c>
      <c r="E18" s="2321">
        <v>34665.120000000003</v>
      </c>
      <c r="F18" s="2321">
        <v>43153.171000000002</v>
      </c>
      <c r="G18" s="2321">
        <v>20708.965</v>
      </c>
      <c r="H18" s="2321">
        <v>19487.089</v>
      </c>
      <c r="I18" s="2321">
        <v>21228.514999999999</v>
      </c>
      <c r="J18" s="2321">
        <v>10147.519</v>
      </c>
      <c r="K18" s="2321">
        <v>223528.29300000001</v>
      </c>
      <c r="L18" s="2321">
        <v>49553.212</v>
      </c>
      <c r="M18" s="2321">
        <v>48332.667999999998</v>
      </c>
      <c r="N18" s="2321">
        <v>47633.798000000003</v>
      </c>
      <c r="O18" s="2321">
        <v>52824.66</v>
      </c>
      <c r="P18" s="2321">
        <v>62776.777000000002</v>
      </c>
      <c r="Q18" s="2321">
        <v>79864.236000000004</v>
      </c>
      <c r="R18" s="2321">
        <v>76592.716</v>
      </c>
      <c r="S18" s="2321">
        <v>12656.267</v>
      </c>
      <c r="T18" s="2322" t="s">
        <v>169</v>
      </c>
      <c r="U18" s="2323">
        <v>918099.022</v>
      </c>
      <c r="V18" s="2324"/>
      <c r="W18" s="2319"/>
    </row>
    <row r="19" spans="1:23" s="2325" customFormat="1" ht="20.45" customHeight="1">
      <c r="A19" s="3135"/>
      <c r="B19" s="2320" t="s">
        <v>1193</v>
      </c>
      <c r="C19" s="2321">
        <v>60895.858</v>
      </c>
      <c r="D19" s="2321">
        <v>73872.115000000005</v>
      </c>
      <c r="E19" s="2321">
        <v>66722.771999999997</v>
      </c>
      <c r="F19" s="2321">
        <v>82442.244999999995</v>
      </c>
      <c r="G19" s="2321">
        <v>29944.246999999999</v>
      </c>
      <c r="H19" s="2321">
        <v>62643.173999999999</v>
      </c>
      <c r="I19" s="2321">
        <v>30737.982</v>
      </c>
      <c r="J19" s="2321">
        <v>31751.173999999999</v>
      </c>
      <c r="K19" s="2321">
        <v>962922.61600000004</v>
      </c>
      <c r="L19" s="2321">
        <v>601230.21600000001</v>
      </c>
      <c r="M19" s="2321">
        <v>459144.55599999998</v>
      </c>
      <c r="N19" s="2321">
        <v>495908.99800000002</v>
      </c>
      <c r="O19" s="2321">
        <v>296712.152</v>
      </c>
      <c r="P19" s="2321">
        <v>190468.21400000001</v>
      </c>
      <c r="Q19" s="2321">
        <v>406079.717</v>
      </c>
      <c r="R19" s="2321">
        <v>294651.55499999999</v>
      </c>
      <c r="S19" s="2321">
        <v>36187.055999999997</v>
      </c>
      <c r="T19" s="2322" t="s">
        <v>169</v>
      </c>
      <c r="U19" s="2323">
        <v>4182314.6469999999</v>
      </c>
      <c r="V19" s="2324"/>
      <c r="W19" s="2319"/>
    </row>
    <row r="20" spans="1:23" s="2325" customFormat="1" ht="20.45" customHeight="1">
      <c r="A20" s="3135"/>
      <c r="B20" s="2320" t="s">
        <v>160</v>
      </c>
      <c r="C20" s="2321">
        <v>12614152.236</v>
      </c>
      <c r="D20" s="2321">
        <v>5439309.1710000001</v>
      </c>
      <c r="E20" s="2321">
        <v>4151777.6940000001</v>
      </c>
      <c r="F20" s="2321">
        <v>6693854.2949999999</v>
      </c>
      <c r="G20" s="2321">
        <v>2327118.4879999999</v>
      </c>
      <c r="H20" s="2321">
        <v>2581807.48</v>
      </c>
      <c r="I20" s="2321">
        <v>7956181.9110000003</v>
      </c>
      <c r="J20" s="2321">
        <v>996658.11800000002</v>
      </c>
      <c r="K20" s="2321">
        <v>37099215.239</v>
      </c>
      <c r="L20" s="2321">
        <v>4812349.7470000004</v>
      </c>
      <c r="M20" s="2321">
        <v>7753623.1179999998</v>
      </c>
      <c r="N20" s="2321">
        <v>12847424.091</v>
      </c>
      <c r="O20" s="2321">
        <v>5717534.6409999998</v>
      </c>
      <c r="P20" s="2321">
        <v>8961834.9049999993</v>
      </c>
      <c r="Q20" s="2321">
        <v>11836716.772</v>
      </c>
      <c r="R20" s="2321">
        <v>9791228.2850000001</v>
      </c>
      <c r="S20" s="2321">
        <v>1629471.814</v>
      </c>
      <c r="T20" s="2322" t="s">
        <v>169</v>
      </c>
      <c r="U20" s="2323">
        <v>143210258.005</v>
      </c>
      <c r="V20" s="2324"/>
      <c r="W20" s="2319"/>
    </row>
    <row r="21" spans="1:23" s="2325" customFormat="1" ht="20.45" customHeight="1">
      <c r="A21" s="3136" t="s">
        <v>1195</v>
      </c>
      <c r="B21" s="2327" t="s">
        <v>1187</v>
      </c>
      <c r="C21" s="2316">
        <v>1137991.446</v>
      </c>
      <c r="D21" s="2316">
        <v>399985.18800000002</v>
      </c>
      <c r="E21" s="2316">
        <v>282115.88400000002</v>
      </c>
      <c r="F21" s="2316">
        <v>367956.54499999998</v>
      </c>
      <c r="G21" s="2316">
        <v>175748.818</v>
      </c>
      <c r="H21" s="2316">
        <v>169728.58199999999</v>
      </c>
      <c r="I21" s="2316">
        <v>130224.07</v>
      </c>
      <c r="J21" s="2316">
        <v>49784.481</v>
      </c>
      <c r="K21" s="2316">
        <v>1659739.824</v>
      </c>
      <c r="L21" s="2316">
        <v>195277.38099999999</v>
      </c>
      <c r="M21" s="2316">
        <v>194471.13699999999</v>
      </c>
      <c r="N21" s="2316">
        <v>259527.91099999999</v>
      </c>
      <c r="O21" s="2316">
        <v>208741.405</v>
      </c>
      <c r="P21" s="2316">
        <v>211262.93799999999</v>
      </c>
      <c r="Q21" s="2316">
        <v>307636.92200000002</v>
      </c>
      <c r="R21" s="2316">
        <v>392454.09</v>
      </c>
      <c r="S21" s="2316">
        <v>80510.790999999997</v>
      </c>
      <c r="T21" s="2317">
        <v>0</v>
      </c>
      <c r="U21" s="2328">
        <v>6223157.4129999997</v>
      </c>
      <c r="V21" s="2324"/>
      <c r="W21" s="2319"/>
    </row>
    <row r="22" spans="1:23" s="2325" customFormat="1" ht="20.45" customHeight="1">
      <c r="A22" s="3137"/>
      <c r="B22" s="2314" t="s">
        <v>1188</v>
      </c>
      <c r="C22" s="2315">
        <v>2069189.33</v>
      </c>
      <c r="D22" s="2315">
        <v>532001.87300000002</v>
      </c>
      <c r="E22" s="2315">
        <v>382325.72399999999</v>
      </c>
      <c r="F22" s="2315">
        <v>536390.13500000001</v>
      </c>
      <c r="G22" s="2315">
        <v>242965.636</v>
      </c>
      <c r="H22" s="2315">
        <v>308413.576</v>
      </c>
      <c r="I22" s="2315">
        <v>169930.10800000001</v>
      </c>
      <c r="J22" s="2315">
        <v>67232.380999999994</v>
      </c>
      <c r="K22" s="2315">
        <v>2792430.2889999999</v>
      </c>
      <c r="L22" s="2315">
        <v>415769.45699999999</v>
      </c>
      <c r="M22" s="2315">
        <v>332946.07799999998</v>
      </c>
      <c r="N22" s="2315">
        <v>430574.78</v>
      </c>
      <c r="O22" s="2315">
        <v>328115.109</v>
      </c>
      <c r="P22" s="2315">
        <v>339406.58</v>
      </c>
      <c r="Q22" s="2315">
        <v>480690.06</v>
      </c>
      <c r="R22" s="2315">
        <v>552763.89</v>
      </c>
      <c r="S22" s="2315">
        <v>183543.27600000001</v>
      </c>
      <c r="T22" s="2317">
        <v>0</v>
      </c>
      <c r="U22" s="2318">
        <v>10164688.282</v>
      </c>
      <c r="V22" s="2324"/>
      <c r="W22" s="2319"/>
    </row>
    <row r="23" spans="1:23" s="2325" customFormat="1" ht="20.45" customHeight="1">
      <c r="A23" s="3137"/>
      <c r="B23" s="2314" t="s">
        <v>1189</v>
      </c>
      <c r="C23" s="2315">
        <v>163317.69899999999</v>
      </c>
      <c r="D23" s="2315">
        <v>41024.086000000003</v>
      </c>
      <c r="E23" s="2315">
        <v>31958.576000000001</v>
      </c>
      <c r="F23" s="2315">
        <v>37410.677000000003</v>
      </c>
      <c r="G23" s="2315">
        <v>26035.633999999998</v>
      </c>
      <c r="H23" s="2315">
        <v>37979.341999999997</v>
      </c>
      <c r="I23" s="2315">
        <v>17096.312999999998</v>
      </c>
      <c r="J23" s="2315">
        <v>8102.8360000000002</v>
      </c>
      <c r="K23" s="2315">
        <v>168690.30900000001</v>
      </c>
      <c r="L23" s="2315">
        <v>35113.576999999997</v>
      </c>
      <c r="M23" s="2315">
        <v>33524.495999999999</v>
      </c>
      <c r="N23" s="2315">
        <v>46980.813999999998</v>
      </c>
      <c r="O23" s="2315">
        <v>36957.544999999998</v>
      </c>
      <c r="P23" s="2315">
        <v>28374.078000000001</v>
      </c>
      <c r="Q23" s="2315">
        <v>63674.622000000003</v>
      </c>
      <c r="R23" s="2315">
        <v>40531.732000000004</v>
      </c>
      <c r="S23" s="2315">
        <v>11484.876</v>
      </c>
      <c r="T23" s="2317" t="s">
        <v>169</v>
      </c>
      <c r="U23" s="2318">
        <v>828257.21200000006</v>
      </c>
      <c r="V23" s="2324"/>
      <c r="W23" s="2319"/>
    </row>
    <row r="24" spans="1:23" s="2325" customFormat="1" ht="20.45" customHeight="1">
      <c r="A24" s="3137"/>
      <c r="B24" s="2314" t="s">
        <v>1190</v>
      </c>
      <c r="C24" s="2315">
        <v>398998.80699999997</v>
      </c>
      <c r="D24" s="2315">
        <v>722698.44099999999</v>
      </c>
      <c r="E24" s="2315">
        <v>550895.45799999998</v>
      </c>
      <c r="F24" s="2315">
        <v>1145877.3489999999</v>
      </c>
      <c r="G24" s="2315">
        <v>265680.98200000002</v>
      </c>
      <c r="H24" s="2315">
        <v>264916.61900000001</v>
      </c>
      <c r="I24" s="2315">
        <v>2522034.054</v>
      </c>
      <c r="J24" s="2315">
        <v>167916.902</v>
      </c>
      <c r="K24" s="2315">
        <v>6392467.3569999998</v>
      </c>
      <c r="L24" s="2315">
        <v>576076.74800000002</v>
      </c>
      <c r="M24" s="2315">
        <v>1680004.7409999999</v>
      </c>
      <c r="N24" s="2315">
        <v>3043317.3080000002</v>
      </c>
      <c r="O24" s="2315">
        <v>1008096.208</v>
      </c>
      <c r="P24" s="2315">
        <v>1959217.061</v>
      </c>
      <c r="Q24" s="2315">
        <v>2706366.2179999999</v>
      </c>
      <c r="R24" s="2315">
        <v>1713665.1089999999</v>
      </c>
      <c r="S24" s="2315">
        <v>52911.457000000002</v>
      </c>
      <c r="T24" s="2317">
        <v>0</v>
      </c>
      <c r="U24" s="2318">
        <v>25171140.818999998</v>
      </c>
      <c r="V24" s="2324"/>
      <c r="W24" s="2319"/>
    </row>
    <row r="25" spans="1:23" s="2325" customFormat="1" ht="20.45" customHeight="1">
      <c r="A25" s="3137"/>
      <c r="B25" s="2314" t="s">
        <v>1191</v>
      </c>
      <c r="C25" s="2315">
        <v>2099.5329999999999</v>
      </c>
      <c r="D25" s="2315">
        <v>10833.718000000001</v>
      </c>
      <c r="E25" s="2315">
        <v>7723.8819999999996</v>
      </c>
      <c r="F25" s="2315">
        <v>11741.177</v>
      </c>
      <c r="G25" s="2315">
        <v>8442.26</v>
      </c>
      <c r="H25" s="2315">
        <v>3426.9879999999998</v>
      </c>
      <c r="I25" s="2315">
        <v>7797.9369999999999</v>
      </c>
      <c r="J25" s="2315">
        <v>7753.4409999999998</v>
      </c>
      <c r="K25" s="2315">
        <v>252349.68799999999</v>
      </c>
      <c r="L25" s="2315">
        <v>63477.332999999999</v>
      </c>
      <c r="M25" s="2315">
        <v>82279.631999999998</v>
      </c>
      <c r="N25" s="2315">
        <v>229393.054</v>
      </c>
      <c r="O25" s="2315">
        <v>162663.62299999999</v>
      </c>
      <c r="P25" s="2315">
        <v>387467.31800000003</v>
      </c>
      <c r="Q25" s="2315">
        <v>195185.052</v>
      </c>
      <c r="R25" s="2315">
        <v>281960.43800000002</v>
      </c>
      <c r="S25" s="2315">
        <v>157763.20600000001</v>
      </c>
      <c r="T25" s="2317" t="s">
        <v>169</v>
      </c>
      <c r="U25" s="2318">
        <v>1872358.28</v>
      </c>
      <c r="V25" s="2324"/>
      <c r="W25" s="2319"/>
    </row>
    <row r="26" spans="1:23" s="2325" customFormat="1" ht="20.45" customHeight="1">
      <c r="A26" s="3137"/>
      <c r="B26" s="2314" t="s">
        <v>1192</v>
      </c>
      <c r="C26" s="2315">
        <v>22723.826000000001</v>
      </c>
      <c r="D26" s="2315">
        <v>14031.032999999999</v>
      </c>
      <c r="E26" s="2315">
        <v>10569.879000000001</v>
      </c>
      <c r="F26" s="2315">
        <v>13303.428</v>
      </c>
      <c r="G26" s="2315">
        <v>6521.2939999999999</v>
      </c>
      <c r="H26" s="2315">
        <v>6018.7709999999997</v>
      </c>
      <c r="I26" s="2315">
        <v>6681.8190000000004</v>
      </c>
      <c r="J26" s="2315">
        <v>2964.2939999999999</v>
      </c>
      <c r="K26" s="2315">
        <v>68789.551999999996</v>
      </c>
      <c r="L26" s="2315">
        <v>15749.829</v>
      </c>
      <c r="M26" s="2315">
        <v>15332.942999999999</v>
      </c>
      <c r="N26" s="2315">
        <v>14491.879000000001</v>
      </c>
      <c r="O26" s="2315">
        <v>16599.686000000002</v>
      </c>
      <c r="P26" s="2315">
        <v>19332.009999999998</v>
      </c>
      <c r="Q26" s="2315">
        <v>25582.401999999998</v>
      </c>
      <c r="R26" s="2315">
        <v>23821.510999999999</v>
      </c>
      <c r="S26" s="2315">
        <v>4044.4929999999999</v>
      </c>
      <c r="T26" s="2317" t="s">
        <v>169</v>
      </c>
      <c r="U26" s="2318">
        <v>286558.64899999998</v>
      </c>
      <c r="V26" s="2324"/>
      <c r="W26" s="2319"/>
    </row>
    <row r="27" spans="1:23" s="2325" customFormat="1" ht="20.45" customHeight="1">
      <c r="A27" s="3137"/>
      <c r="B27" s="2314" t="s">
        <v>1193</v>
      </c>
      <c r="C27" s="2315">
        <v>18682.21</v>
      </c>
      <c r="D27" s="2315">
        <v>24025.615000000002</v>
      </c>
      <c r="E27" s="2315">
        <v>20754.595000000001</v>
      </c>
      <c r="F27" s="2315">
        <v>26239.535</v>
      </c>
      <c r="G27" s="2315">
        <v>10006.571</v>
      </c>
      <c r="H27" s="2315">
        <v>19945.206999999999</v>
      </c>
      <c r="I27" s="2315">
        <v>10092.598</v>
      </c>
      <c r="J27" s="2315">
        <v>9682.6129999999994</v>
      </c>
      <c r="K27" s="2315">
        <v>298812.73100000003</v>
      </c>
      <c r="L27" s="2315">
        <v>182175.01300000001</v>
      </c>
      <c r="M27" s="2315">
        <v>138749.50200000001</v>
      </c>
      <c r="N27" s="2315">
        <v>152113.52600000001</v>
      </c>
      <c r="O27" s="2315">
        <v>91962.126000000004</v>
      </c>
      <c r="P27" s="2315">
        <v>60260.000999999997</v>
      </c>
      <c r="Q27" s="2315">
        <v>124110.86599999999</v>
      </c>
      <c r="R27" s="2315">
        <v>91221.884999999995</v>
      </c>
      <c r="S27" s="2315">
        <v>11811.25</v>
      </c>
      <c r="T27" s="2317" t="s">
        <v>169</v>
      </c>
      <c r="U27" s="2318">
        <v>1290645.844</v>
      </c>
      <c r="V27" s="2324"/>
      <c r="W27" s="2319"/>
    </row>
    <row r="28" spans="1:23" s="2325" customFormat="1" ht="20.45" customHeight="1">
      <c r="A28" s="3137"/>
      <c r="B28" s="2314" t="s">
        <v>160</v>
      </c>
      <c r="C28" s="2315">
        <v>3813002.8509999998</v>
      </c>
      <c r="D28" s="2315">
        <v>1744599.9539999999</v>
      </c>
      <c r="E28" s="2315">
        <v>1286343.9979999999</v>
      </c>
      <c r="F28" s="2315">
        <v>2138918.8459999999</v>
      </c>
      <c r="G28" s="2315">
        <v>735401.19499999995</v>
      </c>
      <c r="H28" s="2315">
        <v>810429.08499999996</v>
      </c>
      <c r="I28" s="2315">
        <v>2863856.8990000002</v>
      </c>
      <c r="J28" s="2315">
        <v>313436.94799999997</v>
      </c>
      <c r="K28" s="2315">
        <v>11633279.75</v>
      </c>
      <c r="L28" s="2315">
        <v>1483639.338</v>
      </c>
      <c r="M28" s="2315">
        <v>2477308.5290000001</v>
      </c>
      <c r="N28" s="2315">
        <v>4176399.2719999999</v>
      </c>
      <c r="O28" s="2315">
        <v>1853135.702</v>
      </c>
      <c r="P28" s="2315">
        <v>3005319.986</v>
      </c>
      <c r="Q28" s="2315">
        <v>3903246.142</v>
      </c>
      <c r="R28" s="2315">
        <v>3096418.6549999998</v>
      </c>
      <c r="S28" s="2315">
        <v>502069.34899999999</v>
      </c>
      <c r="T28" s="2317">
        <v>0</v>
      </c>
      <c r="U28" s="2318">
        <v>45836806.498999998</v>
      </c>
      <c r="V28" s="2324"/>
      <c r="W28" s="2319"/>
    </row>
    <row r="29" spans="1:23" s="2325" customFormat="1" ht="20.45" customHeight="1">
      <c r="A29" s="3134" t="s">
        <v>900</v>
      </c>
      <c r="B29" s="2320" t="s">
        <v>1187</v>
      </c>
      <c r="C29" s="2321">
        <v>1075144.763</v>
      </c>
      <c r="D29" s="2321">
        <v>381679.16399999999</v>
      </c>
      <c r="E29" s="2321">
        <v>273860.701</v>
      </c>
      <c r="F29" s="2321">
        <v>360817.47499999998</v>
      </c>
      <c r="G29" s="2321">
        <v>167430.99400000001</v>
      </c>
      <c r="H29" s="2321">
        <v>162430.986</v>
      </c>
      <c r="I29" s="2321">
        <v>124420.91499999999</v>
      </c>
      <c r="J29" s="2321">
        <v>48252.006999999998</v>
      </c>
      <c r="K29" s="2321">
        <v>1606743.3629999999</v>
      </c>
      <c r="L29" s="2321">
        <v>188134.84700000001</v>
      </c>
      <c r="M29" s="2321">
        <v>186918.70699999999</v>
      </c>
      <c r="N29" s="2321">
        <v>252403.86799999999</v>
      </c>
      <c r="O29" s="2321">
        <v>200354.614</v>
      </c>
      <c r="P29" s="2321">
        <v>203120.40100000001</v>
      </c>
      <c r="Q29" s="2321">
        <v>293501.94500000001</v>
      </c>
      <c r="R29" s="2321">
        <v>375045.103</v>
      </c>
      <c r="S29" s="2321">
        <v>76959.213000000003</v>
      </c>
      <c r="T29" s="2322" t="s">
        <v>169</v>
      </c>
      <c r="U29" s="2323">
        <v>5977219.0659999996</v>
      </c>
      <c r="V29" s="2324"/>
      <c r="W29" s="2319"/>
    </row>
    <row r="30" spans="1:23" s="2325" customFormat="1" ht="20.45" customHeight="1">
      <c r="A30" s="3135"/>
      <c r="B30" s="2320" t="s">
        <v>1188</v>
      </c>
      <c r="C30" s="2321">
        <v>2000196.091</v>
      </c>
      <c r="D30" s="2321">
        <v>530261.55500000005</v>
      </c>
      <c r="E30" s="2321">
        <v>369675.83899999998</v>
      </c>
      <c r="F30" s="2321">
        <v>534263.93500000006</v>
      </c>
      <c r="G30" s="2321">
        <v>236179.72500000001</v>
      </c>
      <c r="H30" s="2321">
        <v>301062.34700000001</v>
      </c>
      <c r="I30" s="2321">
        <v>166203.85200000001</v>
      </c>
      <c r="J30" s="2321">
        <v>68608.270999999993</v>
      </c>
      <c r="K30" s="2321">
        <v>2774869.1710000001</v>
      </c>
      <c r="L30" s="2321">
        <v>407798.96500000003</v>
      </c>
      <c r="M30" s="2321">
        <v>322824.43900000001</v>
      </c>
      <c r="N30" s="2321">
        <v>424750.05900000001</v>
      </c>
      <c r="O30" s="2321">
        <v>318507.31300000002</v>
      </c>
      <c r="P30" s="2321">
        <v>333076.467</v>
      </c>
      <c r="Q30" s="2321">
        <v>466844.70500000002</v>
      </c>
      <c r="R30" s="2321">
        <v>542605.21299999999</v>
      </c>
      <c r="S30" s="2321">
        <v>184948.08</v>
      </c>
      <c r="T30" s="2322" t="s">
        <v>169</v>
      </c>
      <c r="U30" s="2323">
        <v>9982676.0270000007</v>
      </c>
      <c r="V30" s="2324"/>
      <c r="W30" s="2319"/>
    </row>
    <row r="31" spans="1:23" s="2325" customFormat="1" ht="20.45" customHeight="1">
      <c r="A31" s="3135"/>
      <c r="B31" s="2320" t="s">
        <v>1189</v>
      </c>
      <c r="C31" s="2321">
        <v>152224.959</v>
      </c>
      <c r="D31" s="2321">
        <v>37696.756999999998</v>
      </c>
      <c r="E31" s="2321">
        <v>28837.312999999998</v>
      </c>
      <c r="F31" s="2321">
        <v>35202.686000000002</v>
      </c>
      <c r="G31" s="2321">
        <v>24696.186000000002</v>
      </c>
      <c r="H31" s="2321">
        <v>35709.008000000002</v>
      </c>
      <c r="I31" s="2321">
        <v>16022.053</v>
      </c>
      <c r="J31" s="2321">
        <v>7345.1549999999997</v>
      </c>
      <c r="K31" s="2321">
        <v>152985.954</v>
      </c>
      <c r="L31" s="2321">
        <v>32489.084999999999</v>
      </c>
      <c r="M31" s="2321">
        <v>30614.800999999999</v>
      </c>
      <c r="N31" s="2321">
        <v>42426.11</v>
      </c>
      <c r="O31" s="2321">
        <v>33906.76</v>
      </c>
      <c r="P31" s="2321">
        <v>26663.996999999999</v>
      </c>
      <c r="Q31" s="2321">
        <v>59448.703999999998</v>
      </c>
      <c r="R31" s="2321">
        <v>38145.54</v>
      </c>
      <c r="S31" s="2321">
        <v>10670.535</v>
      </c>
      <c r="T31" s="2322" t="s">
        <v>169</v>
      </c>
      <c r="U31" s="2323">
        <v>765085.603</v>
      </c>
      <c r="V31" s="2324"/>
      <c r="W31" s="2319"/>
    </row>
    <row r="32" spans="1:23" s="2325" customFormat="1" ht="20.45" customHeight="1">
      <c r="A32" s="3135"/>
      <c r="B32" s="2320" t="s">
        <v>1190</v>
      </c>
      <c r="C32" s="2321">
        <v>378339.37099999998</v>
      </c>
      <c r="D32" s="2321">
        <v>686228.70700000005</v>
      </c>
      <c r="E32" s="2321">
        <v>545623.58100000001</v>
      </c>
      <c r="F32" s="2321">
        <v>1078588.0120000001</v>
      </c>
      <c r="G32" s="2321">
        <v>255319.226</v>
      </c>
      <c r="H32" s="2321">
        <v>241214.77600000001</v>
      </c>
      <c r="I32" s="2321">
        <v>2285359.2319999998</v>
      </c>
      <c r="J32" s="2321">
        <v>169957.652</v>
      </c>
      <c r="K32" s="2321">
        <v>6097732.233</v>
      </c>
      <c r="L32" s="2321">
        <v>576461.38399999996</v>
      </c>
      <c r="M32" s="2321">
        <v>1697983.5970000001</v>
      </c>
      <c r="N32" s="2321">
        <v>3045938.1039999998</v>
      </c>
      <c r="O32" s="2321">
        <v>980947.22199999995</v>
      </c>
      <c r="P32" s="2321">
        <v>1864337.7479999999</v>
      </c>
      <c r="Q32" s="2321">
        <v>2619332.4160000002</v>
      </c>
      <c r="R32" s="2321">
        <v>1714571.675</v>
      </c>
      <c r="S32" s="2321">
        <v>55270.374000000003</v>
      </c>
      <c r="T32" s="2322" t="s">
        <v>169</v>
      </c>
      <c r="U32" s="2323">
        <v>24293205.309999999</v>
      </c>
      <c r="V32" s="2324"/>
      <c r="W32" s="2319"/>
    </row>
    <row r="33" spans="1:23" s="2325" customFormat="1" ht="20.45" customHeight="1">
      <c r="A33" s="3135"/>
      <c r="B33" s="2320" t="s">
        <v>1191</v>
      </c>
      <c r="C33" s="2321">
        <v>1986.9290000000001</v>
      </c>
      <c r="D33" s="2321">
        <v>9206.652</v>
      </c>
      <c r="E33" s="2321">
        <v>6761.2139999999999</v>
      </c>
      <c r="F33" s="2321">
        <v>10848.474</v>
      </c>
      <c r="G33" s="2321">
        <v>8328.1610000000001</v>
      </c>
      <c r="H33" s="2321">
        <v>3052.1849999999999</v>
      </c>
      <c r="I33" s="2321">
        <v>6893.4520000000002</v>
      </c>
      <c r="J33" s="2321">
        <v>7204.5379999999996</v>
      </c>
      <c r="K33" s="2321">
        <v>226702.65599999999</v>
      </c>
      <c r="L33" s="2321">
        <v>59194.659</v>
      </c>
      <c r="M33" s="2321">
        <v>75985.135999999999</v>
      </c>
      <c r="N33" s="2321">
        <v>216245.41699999999</v>
      </c>
      <c r="O33" s="2321">
        <v>151693.91899999999</v>
      </c>
      <c r="P33" s="2321">
        <v>361128.31199999998</v>
      </c>
      <c r="Q33" s="2321">
        <v>183838.38099999999</v>
      </c>
      <c r="R33" s="2321">
        <v>253412.82699999999</v>
      </c>
      <c r="S33" s="2321">
        <v>150783.79999999999</v>
      </c>
      <c r="T33" s="2322" t="s">
        <v>169</v>
      </c>
      <c r="U33" s="2323">
        <v>1733266.7120000001</v>
      </c>
      <c r="V33" s="2324"/>
      <c r="W33" s="2319"/>
    </row>
    <row r="34" spans="1:23" s="2325" customFormat="1" ht="20.45" customHeight="1">
      <c r="A34" s="3135"/>
      <c r="B34" s="2320" t="s">
        <v>1192</v>
      </c>
      <c r="C34" s="2321">
        <v>21879.002</v>
      </c>
      <c r="D34" s="2321">
        <v>13510.081</v>
      </c>
      <c r="E34" s="2321">
        <v>10474.334000000001</v>
      </c>
      <c r="F34" s="2321">
        <v>13099.45</v>
      </c>
      <c r="G34" s="2321">
        <v>6274.7690000000002</v>
      </c>
      <c r="H34" s="2321">
        <v>5910.7560000000003</v>
      </c>
      <c r="I34" s="2321">
        <v>6574.8649999999998</v>
      </c>
      <c r="J34" s="2321">
        <v>3114.6260000000002</v>
      </c>
      <c r="K34" s="2321">
        <v>68941.891000000003</v>
      </c>
      <c r="L34" s="2321">
        <v>15742.279</v>
      </c>
      <c r="M34" s="2321">
        <v>15290.514999999999</v>
      </c>
      <c r="N34" s="2321">
        <v>14772.367</v>
      </c>
      <c r="O34" s="2321">
        <v>16585.216</v>
      </c>
      <c r="P34" s="2321">
        <v>19696.418000000001</v>
      </c>
      <c r="Q34" s="2321">
        <v>25124.726999999999</v>
      </c>
      <c r="R34" s="2321">
        <v>23997.429</v>
      </c>
      <c r="S34" s="2321">
        <v>3896.9870000000001</v>
      </c>
      <c r="T34" s="2322" t="s">
        <v>169</v>
      </c>
      <c r="U34" s="2323">
        <v>284885.712</v>
      </c>
      <c r="V34" s="2324"/>
      <c r="W34" s="2319"/>
    </row>
    <row r="35" spans="1:23" s="2325" customFormat="1" ht="20.45" customHeight="1">
      <c r="A35" s="3135"/>
      <c r="B35" s="2320" t="s">
        <v>1193</v>
      </c>
      <c r="C35" s="2321">
        <v>16535.585999999999</v>
      </c>
      <c r="D35" s="2321">
        <v>18506.413</v>
      </c>
      <c r="E35" s="2321">
        <v>16430.998</v>
      </c>
      <c r="F35" s="2321">
        <v>20894.61</v>
      </c>
      <c r="G35" s="2321">
        <v>7911.4780000000001</v>
      </c>
      <c r="H35" s="2321">
        <v>15685.701999999999</v>
      </c>
      <c r="I35" s="2321">
        <v>7928.5959999999995</v>
      </c>
      <c r="J35" s="2321">
        <v>8070.3990000000003</v>
      </c>
      <c r="K35" s="2321">
        <v>238800.454</v>
      </c>
      <c r="L35" s="2321">
        <v>151943.27299999999</v>
      </c>
      <c r="M35" s="2321">
        <v>114980.538</v>
      </c>
      <c r="N35" s="2321">
        <v>126742.667</v>
      </c>
      <c r="O35" s="2321">
        <v>77038.099000000002</v>
      </c>
      <c r="P35" s="2321">
        <v>50391.014999999999</v>
      </c>
      <c r="Q35" s="2321">
        <v>102601.728</v>
      </c>
      <c r="R35" s="2321">
        <v>73965.665999999997</v>
      </c>
      <c r="S35" s="2321">
        <v>9835.9509999999991</v>
      </c>
      <c r="T35" s="2322" t="s">
        <v>169</v>
      </c>
      <c r="U35" s="2323">
        <v>1058263.173</v>
      </c>
      <c r="V35" s="2324"/>
      <c r="W35" s="2319"/>
    </row>
    <row r="36" spans="1:23" s="2325" customFormat="1" ht="20.45" customHeight="1">
      <c r="A36" s="3138"/>
      <c r="B36" s="2329" t="s">
        <v>160</v>
      </c>
      <c r="C36" s="2330">
        <v>3646306.7009999999</v>
      </c>
      <c r="D36" s="2330">
        <v>1677089.3289999999</v>
      </c>
      <c r="E36" s="2330">
        <v>1251663.98</v>
      </c>
      <c r="F36" s="2330">
        <v>2053714.642</v>
      </c>
      <c r="G36" s="2330">
        <v>706140.53899999999</v>
      </c>
      <c r="H36" s="2330">
        <v>765065.76</v>
      </c>
      <c r="I36" s="2330">
        <v>2613402.9649999999</v>
      </c>
      <c r="J36" s="2330">
        <v>312552.64799999999</v>
      </c>
      <c r="K36" s="2330">
        <v>11166775.721999999</v>
      </c>
      <c r="L36" s="2330">
        <v>1431764.4920000001</v>
      </c>
      <c r="M36" s="2330">
        <v>2444597.733</v>
      </c>
      <c r="N36" s="2330">
        <v>4123278.5920000002</v>
      </c>
      <c r="O36" s="2330">
        <v>1779033.1429999999</v>
      </c>
      <c r="P36" s="2330">
        <v>2858414.358</v>
      </c>
      <c r="Q36" s="2330">
        <v>3750692.6060000001</v>
      </c>
      <c r="R36" s="2330">
        <v>3021743.4530000002</v>
      </c>
      <c r="S36" s="2330">
        <v>492364.94</v>
      </c>
      <c r="T36" s="2331" t="s">
        <v>169</v>
      </c>
      <c r="U36" s="2332">
        <v>44094601.603</v>
      </c>
      <c r="V36" s="2324"/>
      <c r="W36" s="2319"/>
    </row>
    <row r="37" spans="1:23" ht="8.1" customHeight="1">
      <c r="A37" s="1969"/>
      <c r="B37" s="655"/>
      <c r="C37" s="655"/>
      <c r="D37" s="655"/>
      <c r="E37" s="655"/>
      <c r="F37" s="655"/>
      <c r="G37" s="655"/>
      <c r="H37" s="655"/>
      <c r="I37" s="655"/>
      <c r="J37" s="655"/>
      <c r="K37" s="655"/>
      <c r="L37" s="655"/>
      <c r="M37" s="655"/>
      <c r="N37" s="655"/>
      <c r="O37" s="655"/>
      <c r="P37" s="655"/>
      <c r="Q37" s="655"/>
      <c r="R37" s="655"/>
      <c r="S37" s="655"/>
      <c r="T37" s="655"/>
      <c r="U37" s="655"/>
    </row>
    <row r="38" spans="1:23" s="328" customFormat="1" ht="12.75" customHeight="1">
      <c r="A38" s="655"/>
      <c r="B38" s="655"/>
      <c r="C38" s="655"/>
      <c r="D38" s="655"/>
      <c r="E38" s="655"/>
      <c r="F38" s="655"/>
      <c r="G38" s="655"/>
      <c r="H38" s="655"/>
      <c r="I38" s="655"/>
      <c r="J38" s="655"/>
      <c r="K38" s="655"/>
      <c r="L38" s="655"/>
      <c r="M38" s="655"/>
      <c r="N38" s="655"/>
      <c r="O38" s="655"/>
      <c r="P38" s="655"/>
      <c r="Q38" s="655"/>
      <c r="R38" s="655"/>
      <c r="S38" s="655"/>
      <c r="T38" s="655"/>
      <c r="U38" s="655"/>
    </row>
    <row r="39" spans="1:23">
      <c r="A39" s="655"/>
      <c r="B39" s="655"/>
      <c r="C39" s="655"/>
      <c r="D39" s="655"/>
      <c r="E39" s="655"/>
      <c r="F39" s="655"/>
      <c r="G39" s="655"/>
      <c r="H39" s="655"/>
      <c r="I39" s="655"/>
      <c r="J39" s="655"/>
      <c r="K39" s="655"/>
      <c r="L39" s="655"/>
      <c r="M39" s="655"/>
      <c r="N39" s="655"/>
      <c r="O39" s="655"/>
      <c r="P39" s="655"/>
      <c r="Q39" s="655"/>
      <c r="R39" s="655"/>
      <c r="S39" s="655"/>
      <c r="T39" s="655"/>
      <c r="U39" s="660"/>
    </row>
    <row r="40" spans="1:23">
      <c r="C40" s="2161"/>
    </row>
  </sheetData>
  <mergeCells count="5">
    <mergeCell ref="A4:B4"/>
    <mergeCell ref="A5:A12"/>
    <mergeCell ref="A13:A20"/>
    <mergeCell ref="A21:A28"/>
    <mergeCell ref="A29:A36"/>
  </mergeCells>
  <phoneticPr fontId="2" type="noConversion"/>
  <printOptions horizontalCentered="1"/>
  <pageMargins left="0.94488188976377963" right="0.94488188976377963" top="1.1811023622047245" bottom="0.78740157480314965" header="0" footer="0"/>
  <pageSetup paperSize="9" scale="80" firstPageNumber="68" orientation="portrait" useFirstPageNumber="1" r:id="rId1"/>
  <headerFooter differentOddEven="1" scaleWithDoc="0" alignWithMargins="0"/>
  <colBreaks count="1" manualBreakCount="1">
    <brk id="10" max="37" man="1"/>
  </colBreak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1"/>
  <sheetViews>
    <sheetView showGridLines="0" view="pageBreakPreview" zoomScaleNormal="100" zoomScaleSheetLayoutView="100"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ColWidth="9" defaultRowHeight="16.5"/>
  <cols>
    <col min="1" max="1" width="4.5" style="328" customWidth="1"/>
    <col min="2" max="2" width="12.375" style="1289" customWidth="1"/>
    <col min="3" max="8" width="12.125" style="1289" customWidth="1"/>
    <col min="9" max="15" width="12.75" style="1289" customWidth="1"/>
    <col min="16" max="16384" width="9" style="1289"/>
  </cols>
  <sheetData>
    <row r="1" spans="1:15" ht="20.25">
      <c r="A1" s="1966" t="s">
        <v>1196</v>
      </c>
    </row>
    <row r="2" spans="1:15" s="1967" customFormat="1" ht="17.25">
      <c r="A2" s="1967" t="s">
        <v>1197</v>
      </c>
    </row>
    <row r="3" spans="1:15" ht="15" customHeight="1">
      <c r="B3" s="326"/>
      <c r="E3" s="2309"/>
      <c r="I3" s="2333"/>
      <c r="J3" s="2333"/>
      <c r="K3" s="2333"/>
      <c r="L3" s="2333"/>
      <c r="M3" s="2333"/>
      <c r="N3" s="2333"/>
      <c r="O3" s="2333" t="s">
        <v>811</v>
      </c>
    </row>
    <row r="4" spans="1:15" s="326" customFormat="1" ht="21" customHeight="1">
      <c r="A4" s="3141" t="s">
        <v>1182</v>
      </c>
      <c r="B4" s="3142"/>
      <c r="C4" s="2334">
        <v>2022.03</v>
      </c>
      <c r="D4" s="2335">
        <v>2022.04</v>
      </c>
      <c r="E4" s="2336">
        <v>2022.05</v>
      </c>
      <c r="F4" s="2335">
        <v>2022.06</v>
      </c>
      <c r="G4" s="2337">
        <v>2022.07</v>
      </c>
      <c r="H4" s="2338">
        <v>2022.08</v>
      </c>
      <c r="I4" s="2335">
        <v>2022.09</v>
      </c>
      <c r="J4" s="2336">
        <v>2022.1</v>
      </c>
      <c r="K4" s="2334">
        <v>2022.11</v>
      </c>
      <c r="L4" s="2334">
        <v>2022.12</v>
      </c>
      <c r="M4" s="2334">
        <v>2023.01</v>
      </c>
      <c r="N4" s="2335">
        <v>2023.02</v>
      </c>
      <c r="O4" s="2339">
        <v>2023.03</v>
      </c>
    </row>
    <row r="5" spans="1:15" s="2343" customFormat="1" ht="21" customHeight="1">
      <c r="A5" s="3143" t="s">
        <v>1198</v>
      </c>
      <c r="B5" s="3144"/>
      <c r="C5" s="2340">
        <v>6026908.5499999998</v>
      </c>
      <c r="D5" s="2341">
        <v>6097476.0669999998</v>
      </c>
      <c r="E5" s="2340">
        <v>5606725</v>
      </c>
      <c r="F5" s="2341">
        <v>5810424.5829999996</v>
      </c>
      <c r="G5" s="2340">
        <v>7335045.3090000004</v>
      </c>
      <c r="H5" s="2341">
        <v>8720534.5610000007</v>
      </c>
      <c r="I5" s="2341">
        <v>7184446.7649999997</v>
      </c>
      <c r="J5" s="2340">
        <v>5863994.477</v>
      </c>
      <c r="K5" s="2340">
        <v>5922540.5760000004</v>
      </c>
      <c r="L5" s="2340">
        <v>6297175.2740000002</v>
      </c>
      <c r="M5" s="2340">
        <v>6991985.932</v>
      </c>
      <c r="N5" s="2341">
        <v>6795831.0970000001</v>
      </c>
      <c r="O5" s="2342">
        <v>5787837.6040000003</v>
      </c>
    </row>
    <row r="6" spans="1:15" s="328" customFormat="1" ht="21" customHeight="1">
      <c r="A6" s="3145" t="s">
        <v>1199</v>
      </c>
      <c r="B6" s="3146"/>
      <c r="C6" s="2344">
        <v>2243266.2069999999</v>
      </c>
      <c r="D6" s="2345">
        <v>1994621.0959999999</v>
      </c>
      <c r="E6" s="2344">
        <v>1774475.2069999999</v>
      </c>
      <c r="F6" s="2345">
        <v>1917742.8959999999</v>
      </c>
      <c r="G6" s="2344">
        <v>2256068.0099999998</v>
      </c>
      <c r="H6" s="2345">
        <v>2239078.733</v>
      </c>
      <c r="I6" s="2345">
        <v>2063355.919</v>
      </c>
      <c r="J6" s="2344">
        <v>1849955.3130000001</v>
      </c>
      <c r="K6" s="2344">
        <v>1958715.138</v>
      </c>
      <c r="L6" s="2344">
        <v>2548076.537</v>
      </c>
      <c r="M6" s="2344">
        <v>2822474.3689999999</v>
      </c>
      <c r="N6" s="2345">
        <v>2435407.6710000001</v>
      </c>
      <c r="O6" s="2346">
        <v>2200074.9679999999</v>
      </c>
    </row>
    <row r="7" spans="1:15" s="328" customFormat="1" ht="21" customHeight="1">
      <c r="A7" s="3145" t="s">
        <v>1200</v>
      </c>
      <c r="B7" s="3146"/>
      <c r="C7" s="2344">
        <v>12751919.351</v>
      </c>
      <c r="D7" s="2345">
        <v>11893989.539999999</v>
      </c>
      <c r="E7" s="2344">
        <v>11216679.219000001</v>
      </c>
      <c r="F7" s="2345">
        <v>11998553.218</v>
      </c>
      <c r="G7" s="2344">
        <v>13733082.103</v>
      </c>
      <c r="H7" s="2345">
        <v>14682018.634</v>
      </c>
      <c r="I7" s="2345">
        <v>12992044.493000001</v>
      </c>
      <c r="J7" s="2344">
        <v>11477215.921</v>
      </c>
      <c r="K7" s="2344">
        <v>11602313.932</v>
      </c>
      <c r="L7" s="2344">
        <v>13717065.85</v>
      </c>
      <c r="M7" s="2344">
        <v>16016230.215</v>
      </c>
      <c r="N7" s="2345">
        <v>14949691.859999999</v>
      </c>
      <c r="O7" s="2346">
        <v>12426154.687000001</v>
      </c>
    </row>
    <row r="8" spans="1:15" s="2343" customFormat="1" ht="21" customHeight="1">
      <c r="A8" s="3145" t="s">
        <v>1201</v>
      </c>
      <c r="B8" s="3146"/>
      <c r="C8" s="2344">
        <v>1677624.834</v>
      </c>
      <c r="D8" s="2345">
        <v>1476160.595</v>
      </c>
      <c r="E8" s="2344">
        <v>1314338.301</v>
      </c>
      <c r="F8" s="2345">
        <v>1430044.2350000001</v>
      </c>
      <c r="G8" s="2344">
        <v>1455903.9369999999</v>
      </c>
      <c r="H8" s="2345">
        <v>1714459.0959999999</v>
      </c>
      <c r="I8" s="2345">
        <v>1591057.996</v>
      </c>
      <c r="J8" s="2344">
        <v>1301180.996</v>
      </c>
      <c r="K8" s="2344">
        <v>1781885.817</v>
      </c>
      <c r="L8" s="2344">
        <v>1624789.892</v>
      </c>
      <c r="M8" s="2344">
        <v>1990536.4820000001</v>
      </c>
      <c r="N8" s="2345">
        <v>1945150.9029999999</v>
      </c>
      <c r="O8" s="2346">
        <v>1554715.8659999999</v>
      </c>
    </row>
    <row r="9" spans="1:15" s="2343" customFormat="1" ht="21" customHeight="1">
      <c r="A9" s="3147" t="s">
        <v>1202</v>
      </c>
      <c r="B9" s="3148"/>
      <c r="C9" s="2347">
        <v>153160.22399999999</v>
      </c>
      <c r="D9" s="2348">
        <v>152036.68100000001</v>
      </c>
      <c r="E9" s="2347">
        <v>145967.48800000001</v>
      </c>
      <c r="F9" s="2348">
        <v>141016.27900000001</v>
      </c>
      <c r="G9" s="2347">
        <v>141919.90299999999</v>
      </c>
      <c r="H9" s="2348">
        <v>137370.52299999999</v>
      </c>
      <c r="I9" s="2348">
        <v>134902.39799999999</v>
      </c>
      <c r="J9" s="2347">
        <v>143732.378</v>
      </c>
      <c r="K9" s="2347">
        <v>156062.51500000001</v>
      </c>
      <c r="L9" s="2347">
        <v>154302.12700000001</v>
      </c>
      <c r="M9" s="2347">
        <v>145149.171</v>
      </c>
      <c r="N9" s="2348">
        <v>145788.791</v>
      </c>
      <c r="O9" s="2349">
        <v>149703.29999999999</v>
      </c>
    </row>
    <row r="10" spans="1:15" s="328" customFormat="1" ht="21" customHeight="1">
      <c r="A10" s="2350"/>
      <c r="B10" s="2351" t="s">
        <v>1203</v>
      </c>
      <c r="C10" s="2352">
        <v>22983927.333000001</v>
      </c>
      <c r="D10" s="2123">
        <v>22143996.471000001</v>
      </c>
      <c r="E10" s="2352">
        <v>22146808.791000001</v>
      </c>
      <c r="F10" s="2123">
        <v>21717279.489999998</v>
      </c>
      <c r="G10" s="2352">
        <v>23611107.186000001</v>
      </c>
      <c r="H10" s="2123">
        <v>22668604.723000001</v>
      </c>
      <c r="I10" s="2123">
        <v>21350987.899999999</v>
      </c>
      <c r="J10" s="2352">
        <v>21706845.719999999</v>
      </c>
      <c r="K10" s="2352">
        <v>21069570.210000001</v>
      </c>
      <c r="L10" s="2352">
        <v>22586499.739999998</v>
      </c>
      <c r="M10" s="2352">
        <v>23274534.410999998</v>
      </c>
      <c r="N10" s="2123">
        <v>21602875.5</v>
      </c>
      <c r="O10" s="2353">
        <v>21976115.177999999</v>
      </c>
    </row>
    <row r="11" spans="1:15" s="655" customFormat="1" ht="20.100000000000001" customHeight="1">
      <c r="A11" s="2350"/>
      <c r="B11" s="2354" t="s">
        <v>1204</v>
      </c>
      <c r="C11" s="2344">
        <v>1010136.053</v>
      </c>
      <c r="D11" s="2345">
        <v>1007816.501</v>
      </c>
      <c r="E11" s="2344">
        <v>983827.05200000003</v>
      </c>
      <c r="F11" s="2345">
        <v>1027749.736</v>
      </c>
      <c r="G11" s="2344">
        <v>1124176.3959999999</v>
      </c>
      <c r="H11" s="2345">
        <v>1140794.8799999999</v>
      </c>
      <c r="I11" s="2345">
        <v>1056864.9369999999</v>
      </c>
      <c r="J11" s="2344">
        <v>990655.71299999999</v>
      </c>
      <c r="K11" s="2344">
        <v>1001924.044</v>
      </c>
      <c r="L11" s="2344">
        <v>1005639.29</v>
      </c>
      <c r="M11" s="2344">
        <v>1047608.431</v>
      </c>
      <c r="N11" s="2345">
        <v>995388.625</v>
      </c>
      <c r="O11" s="2346">
        <v>990899.92500000005</v>
      </c>
    </row>
    <row r="12" spans="1:15" s="328" customFormat="1" ht="20.100000000000001" customHeight="1">
      <c r="A12" s="2350"/>
      <c r="B12" s="2354" t="s">
        <v>1205</v>
      </c>
      <c r="C12" s="2344">
        <v>98615.785999999993</v>
      </c>
      <c r="D12" s="2345">
        <v>100431.567</v>
      </c>
      <c r="E12" s="2344">
        <v>103721.663</v>
      </c>
      <c r="F12" s="2345">
        <v>116882.571</v>
      </c>
      <c r="G12" s="2344">
        <v>128468.98299999999</v>
      </c>
      <c r="H12" s="2345">
        <v>126902.63400000001</v>
      </c>
      <c r="I12" s="2345">
        <v>112224.193</v>
      </c>
      <c r="J12" s="2344">
        <v>106212.117</v>
      </c>
      <c r="K12" s="2344">
        <v>100621.027</v>
      </c>
      <c r="L12" s="2344">
        <v>101247.337</v>
      </c>
      <c r="M12" s="2344">
        <v>99563.698000000004</v>
      </c>
      <c r="N12" s="2345">
        <v>99513.07</v>
      </c>
      <c r="O12" s="2346">
        <v>103719.864</v>
      </c>
    </row>
    <row r="13" spans="1:15" s="655" customFormat="1" ht="20.100000000000001" customHeight="1">
      <c r="A13" s="2350"/>
      <c r="B13" s="2354" t="s">
        <v>1206</v>
      </c>
      <c r="C13" s="2344">
        <v>15490.061</v>
      </c>
      <c r="D13" s="2345">
        <v>15612.665000000001</v>
      </c>
      <c r="E13" s="2344">
        <v>16166.257</v>
      </c>
      <c r="F13" s="2345">
        <v>18486.913</v>
      </c>
      <c r="G13" s="2344">
        <v>20791.530999999999</v>
      </c>
      <c r="H13" s="2345">
        <v>19584.61</v>
      </c>
      <c r="I13" s="2345">
        <v>17414.689999999999</v>
      </c>
      <c r="J13" s="2344">
        <v>16309.859</v>
      </c>
      <c r="K13" s="2344">
        <v>16929.995999999999</v>
      </c>
      <c r="L13" s="2344">
        <v>15437.607</v>
      </c>
      <c r="M13" s="2344">
        <v>15930.989</v>
      </c>
      <c r="N13" s="2345">
        <v>15734.332</v>
      </c>
      <c r="O13" s="2346">
        <v>17118.161</v>
      </c>
    </row>
    <row r="14" spans="1:15" s="328" customFormat="1" ht="20.100000000000001" customHeight="1">
      <c r="A14" s="2350" t="s">
        <v>1207</v>
      </c>
      <c r="B14" s="2354" t="s">
        <v>1208</v>
      </c>
      <c r="C14" s="2344">
        <v>684074.39099999995</v>
      </c>
      <c r="D14" s="2345">
        <v>677286.40899999999</v>
      </c>
      <c r="E14" s="2344">
        <v>659620.17500000005</v>
      </c>
      <c r="F14" s="2345">
        <v>647697.07900000003</v>
      </c>
      <c r="G14" s="2344">
        <v>670352.82400000002</v>
      </c>
      <c r="H14" s="2345">
        <v>636881.30299999996</v>
      </c>
      <c r="I14" s="2345">
        <v>603559.61600000004</v>
      </c>
      <c r="J14" s="2344">
        <v>607059.08600000001</v>
      </c>
      <c r="K14" s="2344">
        <v>603829.38699999999</v>
      </c>
      <c r="L14" s="2344">
        <v>616519.17599999998</v>
      </c>
      <c r="M14" s="2344">
        <v>649641.21200000006</v>
      </c>
      <c r="N14" s="2345">
        <v>608906.93599999999</v>
      </c>
      <c r="O14" s="2346">
        <v>594816.93500000006</v>
      </c>
    </row>
    <row r="15" spans="1:15" s="328" customFormat="1" ht="20.100000000000001" customHeight="1">
      <c r="A15" s="2350"/>
      <c r="B15" s="2354" t="s">
        <v>1209</v>
      </c>
      <c r="C15" s="2344">
        <v>52161.866999999998</v>
      </c>
      <c r="D15" s="2345">
        <v>48696.629000000001</v>
      </c>
      <c r="E15" s="2344">
        <v>43781.341</v>
      </c>
      <c r="F15" s="2345">
        <v>45942.038999999997</v>
      </c>
      <c r="G15" s="2344">
        <v>51628.279000000002</v>
      </c>
      <c r="H15" s="2345">
        <v>53317.91</v>
      </c>
      <c r="I15" s="2345">
        <v>48749.557000000001</v>
      </c>
      <c r="J15" s="2344">
        <v>43589.103000000003</v>
      </c>
      <c r="K15" s="2344">
        <v>44847.038999999997</v>
      </c>
      <c r="L15" s="2344">
        <v>49419.159</v>
      </c>
      <c r="M15" s="2344">
        <v>58418.906000000003</v>
      </c>
      <c r="N15" s="2345">
        <v>55721.491999999998</v>
      </c>
      <c r="O15" s="2346">
        <v>48236.938999999998</v>
      </c>
    </row>
    <row r="16" spans="1:15" s="328" customFormat="1" ht="20.100000000000001" customHeight="1">
      <c r="A16" s="2350"/>
      <c r="B16" s="2354" t="s">
        <v>1210</v>
      </c>
      <c r="C16" s="2344">
        <v>41168.608</v>
      </c>
      <c r="D16" s="2345">
        <v>38967.93</v>
      </c>
      <c r="E16" s="2344">
        <v>35785.963000000003</v>
      </c>
      <c r="F16" s="2345">
        <v>36210.434000000001</v>
      </c>
      <c r="G16" s="2344">
        <v>38450.805</v>
      </c>
      <c r="H16" s="2345">
        <v>37175.044000000002</v>
      </c>
      <c r="I16" s="2345">
        <v>35469.213000000003</v>
      </c>
      <c r="J16" s="2344">
        <v>34202.661999999997</v>
      </c>
      <c r="K16" s="2344">
        <v>37004.35</v>
      </c>
      <c r="L16" s="2344">
        <v>41179.078000000001</v>
      </c>
      <c r="M16" s="2344">
        <v>43911.489000000001</v>
      </c>
      <c r="N16" s="2345">
        <v>41359.364000000001</v>
      </c>
      <c r="O16" s="2346">
        <v>37761.472000000002</v>
      </c>
    </row>
    <row r="17" spans="1:15" s="328" customFormat="1" ht="20.100000000000001" customHeight="1">
      <c r="A17" s="2350"/>
      <c r="B17" s="2354" t="s">
        <v>1211</v>
      </c>
      <c r="C17" s="2344">
        <v>155122.073</v>
      </c>
      <c r="D17" s="2345">
        <v>149685.59599999999</v>
      </c>
      <c r="E17" s="2344">
        <v>144132.91500000001</v>
      </c>
      <c r="F17" s="2345">
        <v>134328.58900000001</v>
      </c>
      <c r="G17" s="2344">
        <v>141167.09599999999</v>
      </c>
      <c r="H17" s="2345">
        <v>139872.39000000001</v>
      </c>
      <c r="I17" s="2345">
        <v>133781.28700000001</v>
      </c>
      <c r="J17" s="2344">
        <v>136497.29199999999</v>
      </c>
      <c r="K17" s="2344">
        <v>142546.36499999999</v>
      </c>
      <c r="L17" s="2344">
        <v>156282.52499999999</v>
      </c>
      <c r="M17" s="2344">
        <v>164386.44399999999</v>
      </c>
      <c r="N17" s="2345">
        <v>150133.685</v>
      </c>
      <c r="O17" s="2346">
        <v>145725.527</v>
      </c>
    </row>
    <row r="18" spans="1:15" s="655" customFormat="1" ht="20.100000000000001" customHeight="1">
      <c r="A18" s="2350"/>
      <c r="B18" s="2354" t="s">
        <v>1212</v>
      </c>
      <c r="C18" s="2344">
        <v>699501.91299999994</v>
      </c>
      <c r="D18" s="2345">
        <v>662500.76500000001</v>
      </c>
      <c r="E18" s="2344">
        <v>671248.45799999998</v>
      </c>
      <c r="F18" s="2345">
        <v>650357.95700000005</v>
      </c>
      <c r="G18" s="2344">
        <v>681053.20499999996</v>
      </c>
      <c r="H18" s="2345">
        <v>660065.10499999998</v>
      </c>
      <c r="I18" s="2345">
        <v>621180.43500000006</v>
      </c>
      <c r="J18" s="2344">
        <v>657551.69499999995</v>
      </c>
      <c r="K18" s="2344">
        <v>652666.723</v>
      </c>
      <c r="L18" s="2344">
        <v>675472.28700000001</v>
      </c>
      <c r="M18" s="2344">
        <v>678994.94799999997</v>
      </c>
      <c r="N18" s="2345">
        <v>631260.66799999995</v>
      </c>
      <c r="O18" s="2346">
        <v>646994.85</v>
      </c>
    </row>
    <row r="19" spans="1:15" s="655" customFormat="1" ht="20.100000000000001" customHeight="1">
      <c r="A19" s="2350"/>
      <c r="B19" s="2354" t="s">
        <v>1213</v>
      </c>
      <c r="C19" s="2344">
        <v>103970.40399999999</v>
      </c>
      <c r="D19" s="2345">
        <v>95690.502999999997</v>
      </c>
      <c r="E19" s="2344">
        <v>86826.433000000005</v>
      </c>
      <c r="F19" s="2345">
        <v>90714.112999999998</v>
      </c>
      <c r="G19" s="2344">
        <v>100388.99099999999</v>
      </c>
      <c r="H19" s="2345">
        <v>95953.226999999999</v>
      </c>
      <c r="I19" s="2345">
        <v>94692.801999999996</v>
      </c>
      <c r="J19" s="2344">
        <v>84919.785000000003</v>
      </c>
      <c r="K19" s="2344">
        <v>92618.975999999995</v>
      </c>
      <c r="L19" s="2344">
        <v>104854.33100000001</v>
      </c>
      <c r="M19" s="2344">
        <v>117203.799</v>
      </c>
      <c r="N19" s="2345">
        <v>107460.605</v>
      </c>
      <c r="O19" s="2346">
        <v>93057.785999999993</v>
      </c>
    </row>
    <row r="20" spans="1:15" s="328" customFormat="1" ht="20.100000000000001" customHeight="1">
      <c r="A20" s="2350"/>
      <c r="B20" s="2354" t="s">
        <v>1214</v>
      </c>
      <c r="C20" s="2344">
        <v>1248194.0719999999</v>
      </c>
      <c r="D20" s="2345">
        <v>1148032.246</v>
      </c>
      <c r="E20" s="2344">
        <v>1118074.0660000001</v>
      </c>
      <c r="F20" s="2345">
        <v>1072377.953</v>
      </c>
      <c r="G20" s="2344">
        <v>1221211.5249999999</v>
      </c>
      <c r="H20" s="2345">
        <v>1205594.889</v>
      </c>
      <c r="I20" s="2345">
        <v>1111252.9569999999</v>
      </c>
      <c r="J20" s="2344">
        <v>1159619.2709999999</v>
      </c>
      <c r="K20" s="2344">
        <v>1176352.7930000001</v>
      </c>
      <c r="L20" s="2344">
        <v>1238414.3049999999</v>
      </c>
      <c r="M20" s="2344">
        <v>1241868.5079999999</v>
      </c>
      <c r="N20" s="2345">
        <v>1081384.7790000001</v>
      </c>
      <c r="O20" s="2346">
        <v>1146825.023</v>
      </c>
    </row>
    <row r="21" spans="1:15" s="655" customFormat="1" ht="20.100000000000001" customHeight="1">
      <c r="A21" s="2350" t="s">
        <v>1215</v>
      </c>
      <c r="B21" s="2354" t="s">
        <v>1216</v>
      </c>
      <c r="C21" s="2344">
        <v>3576719.358</v>
      </c>
      <c r="D21" s="2345">
        <v>3420809.1510000001</v>
      </c>
      <c r="E21" s="2344">
        <v>3443794.9789999998</v>
      </c>
      <c r="F21" s="2345">
        <v>3432351.676</v>
      </c>
      <c r="G21" s="2344">
        <v>3637275.1129999999</v>
      </c>
      <c r="H21" s="2345">
        <v>3579981.8119999999</v>
      </c>
      <c r="I21" s="2345">
        <v>3300301.7659999998</v>
      </c>
      <c r="J21" s="2344">
        <v>3389527.0959999999</v>
      </c>
      <c r="K21" s="2344">
        <v>2762318.0819999999</v>
      </c>
      <c r="L21" s="2344">
        <v>3496781.6009999998</v>
      </c>
      <c r="M21" s="2344">
        <v>3567260.2379999999</v>
      </c>
      <c r="N21" s="2345">
        <v>3286889.3169999998</v>
      </c>
      <c r="O21" s="2346">
        <v>3451601.27</v>
      </c>
    </row>
    <row r="22" spans="1:15" s="655" customFormat="1" ht="20.100000000000001" customHeight="1">
      <c r="A22" s="2350"/>
      <c r="B22" s="2354" t="s">
        <v>1217</v>
      </c>
      <c r="C22" s="2344">
        <v>215321.87299999999</v>
      </c>
      <c r="D22" s="2345">
        <v>220010.93</v>
      </c>
      <c r="E22" s="2344">
        <v>237769.76300000001</v>
      </c>
      <c r="F22" s="2345">
        <v>269296.91700000002</v>
      </c>
      <c r="G22" s="2344">
        <v>311868.80300000001</v>
      </c>
      <c r="H22" s="2345">
        <v>300186.59000000003</v>
      </c>
      <c r="I22" s="2345">
        <v>271628.44500000001</v>
      </c>
      <c r="J22" s="2344">
        <v>247637.76500000001</v>
      </c>
      <c r="K22" s="2344">
        <v>232508.50399999999</v>
      </c>
      <c r="L22" s="2344">
        <v>234432.21299999999</v>
      </c>
      <c r="M22" s="2344">
        <v>235190.345</v>
      </c>
      <c r="N22" s="2345">
        <v>221742.30300000001</v>
      </c>
      <c r="O22" s="2346">
        <v>236258.77499999999</v>
      </c>
    </row>
    <row r="23" spans="1:15" s="328" customFormat="1" ht="20.100000000000001" customHeight="1">
      <c r="A23" s="2350"/>
      <c r="B23" s="2354" t="s">
        <v>1218</v>
      </c>
      <c r="C23" s="2344">
        <v>830910.86199999996</v>
      </c>
      <c r="D23" s="2345">
        <v>808077.11399999994</v>
      </c>
      <c r="E23" s="2344">
        <v>780808.63800000004</v>
      </c>
      <c r="F23" s="2345">
        <v>784737.755</v>
      </c>
      <c r="G23" s="2344">
        <v>819183.48600000003</v>
      </c>
      <c r="H23" s="2345">
        <v>769857.16</v>
      </c>
      <c r="I23" s="2345">
        <v>738887.59499999997</v>
      </c>
      <c r="J23" s="2344">
        <v>744793.20200000005</v>
      </c>
      <c r="K23" s="2344">
        <v>752942.61699999997</v>
      </c>
      <c r="L23" s="2344">
        <v>791711.27399999998</v>
      </c>
      <c r="M23" s="2344">
        <v>797987.56599999999</v>
      </c>
      <c r="N23" s="2345">
        <v>774383.82200000004</v>
      </c>
      <c r="O23" s="2346">
        <v>752734.27599999995</v>
      </c>
    </row>
    <row r="24" spans="1:15" s="328" customFormat="1" ht="20.100000000000001" customHeight="1">
      <c r="A24" s="2350"/>
      <c r="B24" s="2354" t="s">
        <v>1219</v>
      </c>
      <c r="C24" s="2344">
        <v>997540.07799999998</v>
      </c>
      <c r="D24" s="2345">
        <v>1014848.1360000001</v>
      </c>
      <c r="E24" s="2344">
        <v>1018037.849</v>
      </c>
      <c r="F24" s="2345">
        <v>957930.41399999999</v>
      </c>
      <c r="G24" s="2344">
        <v>996409.799</v>
      </c>
      <c r="H24" s="2345">
        <v>928481.23699999996</v>
      </c>
      <c r="I24" s="2345">
        <v>913780.01</v>
      </c>
      <c r="J24" s="2344">
        <v>1014909.559</v>
      </c>
      <c r="K24" s="2344">
        <v>1027942.52</v>
      </c>
      <c r="L24" s="2344">
        <v>1037006.01</v>
      </c>
      <c r="M24" s="2344">
        <v>982615.78099999996</v>
      </c>
      <c r="N24" s="2345">
        <v>914281.36399999994</v>
      </c>
      <c r="O24" s="2346">
        <v>992897.745</v>
      </c>
    </row>
    <row r="25" spans="1:15" s="328" customFormat="1" ht="20.100000000000001" customHeight="1">
      <c r="A25" s="2350"/>
      <c r="B25" s="2354" t="s">
        <v>1220</v>
      </c>
      <c r="C25" s="2344">
        <v>3291724.98</v>
      </c>
      <c r="D25" s="2345">
        <v>3104493.7429999998</v>
      </c>
      <c r="E25" s="2344">
        <v>3206269.585</v>
      </c>
      <c r="F25" s="2345">
        <v>2848685.8739999998</v>
      </c>
      <c r="G25" s="2344">
        <v>2958061.2069999999</v>
      </c>
      <c r="H25" s="2345">
        <v>2769855.4219999998</v>
      </c>
      <c r="I25" s="2345">
        <v>2580192.2000000002</v>
      </c>
      <c r="J25" s="2344">
        <v>2801169.2859999998</v>
      </c>
      <c r="K25" s="2344">
        <v>2648295.0959999999</v>
      </c>
      <c r="L25" s="2344">
        <v>2773927.392</v>
      </c>
      <c r="M25" s="2344">
        <v>3189828.73</v>
      </c>
      <c r="N25" s="2345">
        <v>2620684.9210000001</v>
      </c>
      <c r="O25" s="2346">
        <v>2978410.3859999999</v>
      </c>
    </row>
    <row r="26" spans="1:15" s="328" customFormat="1" ht="20.100000000000001" customHeight="1">
      <c r="A26" s="2350"/>
      <c r="B26" s="2354" t="s">
        <v>1221</v>
      </c>
      <c r="C26" s="2344">
        <v>766144.69900000002</v>
      </c>
      <c r="D26" s="2345">
        <v>728563.59699999995</v>
      </c>
      <c r="E26" s="2344">
        <v>678323.32900000003</v>
      </c>
      <c r="F26" s="2345">
        <v>684794.68799999997</v>
      </c>
      <c r="G26" s="2344">
        <v>713639.495</v>
      </c>
      <c r="H26" s="2345">
        <v>668551.12699999998</v>
      </c>
      <c r="I26" s="2345">
        <v>658722.78599999996</v>
      </c>
      <c r="J26" s="2344">
        <v>668791.60900000005</v>
      </c>
      <c r="K26" s="2344">
        <v>721210.26599999995</v>
      </c>
      <c r="L26" s="2344">
        <v>775614.36399999994</v>
      </c>
      <c r="M26" s="2344">
        <v>805474.27300000004</v>
      </c>
      <c r="N26" s="2345">
        <v>781541.69900000002</v>
      </c>
      <c r="O26" s="2346">
        <v>735636.799</v>
      </c>
    </row>
    <row r="27" spans="1:15" s="328" customFormat="1" ht="20.100000000000001" customHeight="1">
      <c r="A27" s="2350"/>
      <c r="B27" s="2354" t="s">
        <v>1222</v>
      </c>
      <c r="C27" s="2344">
        <v>4956142.1050000004</v>
      </c>
      <c r="D27" s="2345">
        <v>4822583.07</v>
      </c>
      <c r="E27" s="2344">
        <v>4976529.6579999998</v>
      </c>
      <c r="F27" s="2345">
        <v>4856619.3930000002</v>
      </c>
      <c r="G27" s="2344">
        <v>5588122.0870000003</v>
      </c>
      <c r="H27" s="2345">
        <v>5396247.7750000004</v>
      </c>
      <c r="I27" s="2345">
        <v>5049369.943</v>
      </c>
      <c r="J27" s="2344">
        <v>5054028.0650000004</v>
      </c>
      <c r="K27" s="2344">
        <v>4935771.8119999999</v>
      </c>
      <c r="L27" s="2344">
        <v>5033068.3949999996</v>
      </c>
      <c r="M27" s="2344">
        <v>5042259.8540000003</v>
      </c>
      <c r="N27" s="2345">
        <v>4787359.2259999998</v>
      </c>
      <c r="O27" s="2346">
        <v>4723388.1919999998</v>
      </c>
    </row>
    <row r="28" spans="1:15" s="328" customFormat="1" ht="20.100000000000001" customHeight="1">
      <c r="A28" s="2350" t="s">
        <v>1223</v>
      </c>
      <c r="B28" s="2354" t="s">
        <v>1224</v>
      </c>
      <c r="C28" s="2344">
        <v>360603.11800000002</v>
      </c>
      <c r="D28" s="2345">
        <v>364430.245</v>
      </c>
      <c r="E28" s="2344">
        <v>356855.87599999999</v>
      </c>
      <c r="F28" s="2345">
        <v>312286.62199999997</v>
      </c>
      <c r="G28" s="2344">
        <v>361846.07400000002</v>
      </c>
      <c r="H28" s="2345">
        <v>331140.63199999998</v>
      </c>
      <c r="I28" s="2345">
        <v>330301.141</v>
      </c>
      <c r="J28" s="2344">
        <v>330661.95699999999</v>
      </c>
      <c r="K28" s="2344">
        <v>315863.62400000001</v>
      </c>
      <c r="L28" s="2344">
        <v>319962.511</v>
      </c>
      <c r="M28" s="2344">
        <v>343352.64600000001</v>
      </c>
      <c r="N28" s="2345">
        <v>347969.946</v>
      </c>
      <c r="O28" s="2346">
        <v>339773.57799999998</v>
      </c>
    </row>
    <row r="29" spans="1:15" s="328" customFormat="1" ht="20.100000000000001" customHeight="1">
      <c r="A29" s="2350"/>
      <c r="B29" s="2354" t="s">
        <v>1225</v>
      </c>
      <c r="C29" s="2344">
        <v>674780.28300000005</v>
      </c>
      <c r="D29" s="2345">
        <v>653919.24300000002</v>
      </c>
      <c r="E29" s="2344">
        <v>670414.93299999996</v>
      </c>
      <c r="F29" s="2345">
        <v>682380.57</v>
      </c>
      <c r="G29" s="2344">
        <v>741976.33299999998</v>
      </c>
      <c r="H29" s="2345">
        <v>716794.57</v>
      </c>
      <c r="I29" s="2345">
        <v>680449.29099999997</v>
      </c>
      <c r="J29" s="2344">
        <v>666393.91500000004</v>
      </c>
      <c r="K29" s="2344">
        <v>680536.17200000002</v>
      </c>
      <c r="L29" s="2344">
        <v>711390.19200000004</v>
      </c>
      <c r="M29" s="2344">
        <v>715054.70600000001</v>
      </c>
      <c r="N29" s="2345">
        <v>704150.76399999997</v>
      </c>
      <c r="O29" s="2346">
        <v>719952.73499999999</v>
      </c>
    </row>
    <row r="30" spans="1:15" s="328" customFormat="1" ht="20.100000000000001" customHeight="1">
      <c r="A30" s="2350"/>
      <c r="B30" s="2354" t="s">
        <v>1226</v>
      </c>
      <c r="C30" s="2344">
        <v>976950.65899999999</v>
      </c>
      <c r="D30" s="2345">
        <v>935819.56200000003</v>
      </c>
      <c r="E30" s="2344">
        <v>869780.83499999996</v>
      </c>
      <c r="F30" s="2345">
        <v>901442.87399999995</v>
      </c>
      <c r="G30" s="2344">
        <v>971177.69200000004</v>
      </c>
      <c r="H30" s="2345">
        <v>930721.91899999999</v>
      </c>
      <c r="I30" s="2345">
        <v>893290.09900000005</v>
      </c>
      <c r="J30" s="2344">
        <v>860982.06</v>
      </c>
      <c r="K30" s="2344">
        <v>919667.33299999998</v>
      </c>
      <c r="L30" s="2344">
        <v>1017739.868</v>
      </c>
      <c r="M30" s="2344">
        <v>1096383.1340000001</v>
      </c>
      <c r="N30" s="2345">
        <v>1043028.044</v>
      </c>
      <c r="O30" s="2346">
        <v>942390.56</v>
      </c>
    </row>
    <row r="31" spans="1:15" s="328" customFormat="1" ht="20.100000000000001" customHeight="1">
      <c r="A31" s="2350"/>
      <c r="B31" s="2354" t="s">
        <v>1227</v>
      </c>
      <c r="C31" s="2344">
        <v>1562804.81</v>
      </c>
      <c r="D31" s="2345">
        <v>1501045.523</v>
      </c>
      <c r="E31" s="2344">
        <v>1449751.635</v>
      </c>
      <c r="F31" s="2345">
        <v>1514341.709</v>
      </c>
      <c r="G31" s="2344">
        <v>1633572.307</v>
      </c>
      <c r="H31" s="2345">
        <v>1501896.4339999999</v>
      </c>
      <c r="I31" s="2345">
        <v>1489738.5120000001</v>
      </c>
      <c r="J31" s="2344">
        <v>1497317.959</v>
      </c>
      <c r="K31" s="2344">
        <v>1582458.7919999999</v>
      </c>
      <c r="L31" s="2344">
        <v>1686839.341</v>
      </c>
      <c r="M31" s="2344">
        <v>1647703.726</v>
      </c>
      <c r="N31" s="2345">
        <v>1631382.9820000001</v>
      </c>
      <c r="O31" s="2346">
        <v>1621530.298</v>
      </c>
    </row>
    <row r="32" spans="1:15" s="328" customFormat="1" ht="20.100000000000001" customHeight="1">
      <c r="A32" s="2350"/>
      <c r="B32" s="2354" t="s">
        <v>1228</v>
      </c>
      <c r="C32" s="2344">
        <v>346058.93800000002</v>
      </c>
      <c r="D32" s="2345">
        <v>323821.49800000002</v>
      </c>
      <c r="E32" s="2344">
        <v>326387.49599999998</v>
      </c>
      <c r="F32" s="2345">
        <v>356358.31199999998</v>
      </c>
      <c r="G32" s="2344">
        <v>406957.897</v>
      </c>
      <c r="H32" s="2345">
        <v>372445.23100000003</v>
      </c>
      <c r="I32" s="2345">
        <v>337077.83799999999</v>
      </c>
      <c r="J32" s="2344">
        <v>334796.91499999998</v>
      </c>
      <c r="K32" s="2344">
        <v>337401.87199999997</v>
      </c>
      <c r="L32" s="2344">
        <v>386904.62300000002</v>
      </c>
      <c r="M32" s="2344">
        <v>380158.261</v>
      </c>
      <c r="N32" s="2345">
        <v>366281.66200000001</v>
      </c>
      <c r="O32" s="2346">
        <v>366264.79599999997</v>
      </c>
    </row>
    <row r="33" spans="1:15" s="328" customFormat="1" ht="20.100000000000001" customHeight="1">
      <c r="A33" s="2350"/>
      <c r="B33" s="2354" t="s">
        <v>1229</v>
      </c>
      <c r="C33" s="2344">
        <v>67690.001999999993</v>
      </c>
      <c r="D33" s="2345">
        <v>60238.328999999998</v>
      </c>
      <c r="E33" s="2344">
        <v>49874.353999999999</v>
      </c>
      <c r="F33" s="2345">
        <v>49298.309000000001</v>
      </c>
      <c r="G33" s="2344">
        <v>51058.777999999998</v>
      </c>
      <c r="H33" s="2345">
        <v>50710.13</v>
      </c>
      <c r="I33" s="2345">
        <v>49353.017999999996</v>
      </c>
      <c r="J33" s="2344">
        <v>46722.879000000001</v>
      </c>
      <c r="K33" s="2344">
        <v>55412.853000000003</v>
      </c>
      <c r="L33" s="2344">
        <v>65392.866999999998</v>
      </c>
      <c r="M33" s="2344">
        <v>77116.736999999994</v>
      </c>
      <c r="N33" s="2345">
        <v>73444.759000000005</v>
      </c>
      <c r="O33" s="2346">
        <v>61206.894999999997</v>
      </c>
    </row>
    <row r="34" spans="1:15" s="328" customFormat="1" ht="20.100000000000001" customHeight="1">
      <c r="A34" s="2350"/>
      <c r="B34" s="2354" t="s">
        <v>1230</v>
      </c>
      <c r="C34" s="2344">
        <v>244577.66200000001</v>
      </c>
      <c r="D34" s="2345">
        <v>233959.299</v>
      </c>
      <c r="E34" s="2344">
        <v>213603.054</v>
      </c>
      <c r="F34" s="2345">
        <v>220504.27499999999</v>
      </c>
      <c r="G34" s="2344">
        <v>236020.69</v>
      </c>
      <c r="H34" s="2345">
        <v>228872.01699999999</v>
      </c>
      <c r="I34" s="2345">
        <v>216738.204</v>
      </c>
      <c r="J34" s="2344">
        <v>207368.628</v>
      </c>
      <c r="K34" s="2344">
        <v>222083.59700000001</v>
      </c>
      <c r="L34" s="2344">
        <v>243957.639</v>
      </c>
      <c r="M34" s="2344">
        <v>267512.83899999998</v>
      </c>
      <c r="N34" s="2345">
        <v>254329.424</v>
      </c>
      <c r="O34" s="2346">
        <v>222253.06599999999</v>
      </c>
    </row>
    <row r="35" spans="1:15" s="2343" customFormat="1" ht="20.100000000000001" customHeight="1">
      <c r="A35" s="2355" t="s">
        <v>894</v>
      </c>
      <c r="B35" s="2354" t="s">
        <v>1231</v>
      </c>
      <c r="C35" s="2344">
        <v>7522.6779999999999</v>
      </c>
      <c r="D35" s="2345">
        <v>6656.22</v>
      </c>
      <c r="E35" s="2344">
        <v>5422.4840000000004</v>
      </c>
      <c r="F35" s="2345">
        <v>5502.7179999999998</v>
      </c>
      <c r="G35" s="2344">
        <v>6247.79</v>
      </c>
      <c r="H35" s="2345">
        <v>6720.6750000000002</v>
      </c>
      <c r="I35" s="2345">
        <v>5967.3649999999998</v>
      </c>
      <c r="J35" s="2344">
        <v>5128.2420000000002</v>
      </c>
      <c r="K35" s="2344">
        <v>5816.37</v>
      </c>
      <c r="L35" s="2344">
        <v>7306.3549999999996</v>
      </c>
      <c r="M35" s="2344">
        <v>9107.1509999999998</v>
      </c>
      <c r="N35" s="2345">
        <v>8541.7109999999993</v>
      </c>
      <c r="O35" s="2346">
        <v>6659.3249999999998</v>
      </c>
    </row>
    <row r="36" spans="1:15" s="2343" customFormat="1" ht="21" customHeight="1">
      <c r="A36" s="3139" t="s">
        <v>1232</v>
      </c>
      <c r="B36" s="3140"/>
      <c r="C36" s="2356">
        <v>45836806.498999998</v>
      </c>
      <c r="D36" s="2357">
        <v>43758280.450000003</v>
      </c>
      <c r="E36" s="2356">
        <v>42204994.005999997</v>
      </c>
      <c r="F36" s="2357">
        <v>43015060.700999998</v>
      </c>
      <c r="G36" s="2356">
        <v>48533126.447999999</v>
      </c>
      <c r="H36" s="2357">
        <v>50162066.270000003</v>
      </c>
      <c r="I36" s="2357">
        <v>45316795.471000001</v>
      </c>
      <c r="J36" s="2356">
        <v>42342924.805</v>
      </c>
      <c r="K36" s="2356">
        <v>42491088.188000001</v>
      </c>
      <c r="L36" s="2356">
        <v>46927909.420000002</v>
      </c>
      <c r="M36" s="2356">
        <v>51240910.579999998</v>
      </c>
      <c r="N36" s="2357">
        <v>47874745.821999997</v>
      </c>
      <c r="O36" s="2358">
        <v>44094601.603</v>
      </c>
    </row>
    <row r="37" spans="1:15" ht="5.0999999999999996" customHeight="1">
      <c r="A37" s="655"/>
      <c r="B37" s="655"/>
      <c r="C37" s="655"/>
      <c r="D37" s="655"/>
      <c r="E37" s="655"/>
    </row>
    <row r="38" spans="1:15" ht="12.95" customHeight="1">
      <c r="A38" s="1969" t="s">
        <v>1233</v>
      </c>
      <c r="B38" s="655"/>
      <c r="C38" s="655"/>
      <c r="D38" s="655"/>
      <c r="L38" s="660"/>
      <c r="O38" s="660"/>
    </row>
    <row r="40" spans="1:15">
      <c r="C40" s="2359"/>
      <c r="D40" s="2359"/>
      <c r="E40" s="2359"/>
      <c r="F40" s="2359"/>
      <c r="G40" s="2359"/>
      <c r="H40" s="2359"/>
      <c r="I40" s="2359"/>
      <c r="J40" s="2359"/>
      <c r="K40" s="2359"/>
      <c r="L40" s="2359"/>
      <c r="M40" s="2359"/>
      <c r="N40" s="2359"/>
      <c r="O40" s="2359"/>
    </row>
    <row r="41" spans="1:15">
      <c r="C41" s="2359"/>
      <c r="D41" s="2359"/>
      <c r="E41" s="2359"/>
      <c r="F41" s="2359"/>
      <c r="G41" s="2359"/>
      <c r="H41" s="2359"/>
      <c r="I41" s="2359"/>
      <c r="J41" s="2359"/>
      <c r="K41" s="2359"/>
      <c r="L41" s="2359"/>
      <c r="M41" s="2359"/>
      <c r="N41" s="2359"/>
      <c r="O41" s="2359"/>
    </row>
  </sheetData>
  <mergeCells count="7">
    <mergeCell ref="A36:B36"/>
    <mergeCell ref="A4:B4"/>
    <mergeCell ref="A5:B5"/>
    <mergeCell ref="A6:B6"/>
    <mergeCell ref="A7:B7"/>
    <mergeCell ref="A8:B8"/>
    <mergeCell ref="A9:B9"/>
  </mergeCells>
  <phoneticPr fontId="2" type="noConversion"/>
  <printOptions horizontalCentered="1"/>
  <pageMargins left="0.94488188976377963" right="0.94488188976377963" top="1.1811023622047245" bottom="0.39370078740157483" header="0" footer="0"/>
  <pageSetup paperSize="9" scale="84" firstPageNumber="70" orientation="portrait" useFirstPageNumber="1" r:id="rId1"/>
  <headerFooter differentOddEven="1" scaleWithDoc="0" alignWithMargins="0"/>
  <colBreaks count="1" manualBreakCount="1">
    <brk id="8" max="37" man="1"/>
  </colBreak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44"/>
  <sheetViews>
    <sheetView showGridLines="0" view="pageBreakPreview" zoomScaleNormal="100" zoomScaleSheetLayoutView="100" workbookViewId="0"/>
  </sheetViews>
  <sheetFormatPr defaultColWidth="7.875" defaultRowHeight="16.5"/>
  <cols>
    <col min="1" max="1" width="3.25" style="1289" customWidth="1"/>
    <col min="2" max="2" width="12.375" style="1289" customWidth="1"/>
    <col min="3" max="9" width="9.375" style="1289" customWidth="1"/>
    <col min="10" max="10" width="8.875" style="1289" customWidth="1"/>
    <col min="11" max="11" width="9.25" style="1289" customWidth="1"/>
    <col min="12" max="19" width="8.5" style="1289" customWidth="1"/>
    <col min="20" max="20" width="6.375" style="1289" customWidth="1"/>
    <col min="21" max="21" width="10.5" style="1289" customWidth="1"/>
    <col min="22" max="22" width="8.875" style="1289" customWidth="1"/>
    <col min="23" max="16384" width="7.875" style="1289"/>
  </cols>
  <sheetData>
    <row r="1" spans="1:23" s="2306" customFormat="1" ht="20.25" customHeight="1">
      <c r="A1" s="1966" t="s">
        <v>1234</v>
      </c>
    </row>
    <row r="2" spans="1:23" s="2308" customFormat="1" ht="17.25" customHeight="1">
      <c r="A2" s="2307" t="s">
        <v>1235</v>
      </c>
      <c r="F2" s="2360"/>
      <c r="G2" s="2360" t="s">
        <v>1236</v>
      </c>
    </row>
    <row r="3" spans="1:23" ht="15" customHeight="1">
      <c r="B3" s="326"/>
      <c r="P3" s="2062"/>
      <c r="R3" s="2062"/>
      <c r="S3" s="2062"/>
      <c r="U3" s="2309" t="s">
        <v>1181</v>
      </c>
    </row>
    <row r="4" spans="1:23" s="2313" customFormat="1" ht="21" customHeight="1">
      <c r="A4" s="3141" t="s">
        <v>1182</v>
      </c>
      <c r="B4" s="3142"/>
      <c r="C4" s="2361" t="s">
        <v>1183</v>
      </c>
      <c r="D4" s="2362" t="s">
        <v>1237</v>
      </c>
      <c r="E4" s="2362" t="s">
        <v>1238</v>
      </c>
      <c r="F4" s="2363" t="s">
        <v>1239</v>
      </c>
      <c r="G4" s="2363" t="s">
        <v>1240</v>
      </c>
      <c r="H4" s="2363" t="s">
        <v>1241</v>
      </c>
      <c r="I4" s="2362" t="s">
        <v>1242</v>
      </c>
      <c r="J4" s="2115" t="s">
        <v>1243</v>
      </c>
      <c r="K4" s="2364" t="s">
        <v>1160</v>
      </c>
      <c r="L4" s="2364" t="s">
        <v>1161</v>
      </c>
      <c r="M4" s="2364" t="s">
        <v>1162</v>
      </c>
      <c r="N4" s="2364" t="s">
        <v>1163</v>
      </c>
      <c r="O4" s="2365" t="s">
        <v>1164</v>
      </c>
      <c r="P4" s="2366" t="s">
        <v>1165</v>
      </c>
      <c r="Q4" s="2364" t="s">
        <v>1166</v>
      </c>
      <c r="R4" s="2366" t="s">
        <v>1167</v>
      </c>
      <c r="S4" s="2366" t="s">
        <v>1168</v>
      </c>
      <c r="T4" s="2364" t="s">
        <v>1244</v>
      </c>
      <c r="U4" s="2367" t="s">
        <v>1185</v>
      </c>
    </row>
    <row r="5" spans="1:23" s="2325" customFormat="1" ht="21" customHeight="1">
      <c r="A5" s="3143" t="s">
        <v>1198</v>
      </c>
      <c r="B5" s="3144"/>
      <c r="C5" s="2368">
        <v>1046631.253</v>
      </c>
      <c r="D5" s="2369">
        <v>369696.598</v>
      </c>
      <c r="E5" s="2369">
        <v>261679.28899999999</v>
      </c>
      <c r="F5" s="2369">
        <v>352077.603</v>
      </c>
      <c r="G5" s="2369">
        <v>162718.633</v>
      </c>
      <c r="H5" s="2369">
        <v>156452.04999999999</v>
      </c>
      <c r="I5" s="2369">
        <v>120245.43</v>
      </c>
      <c r="J5" s="2369">
        <v>47566.71</v>
      </c>
      <c r="K5" s="2369">
        <v>1571328.105</v>
      </c>
      <c r="L5" s="2369">
        <v>179121.541</v>
      </c>
      <c r="M5" s="2369">
        <v>179807.16899999999</v>
      </c>
      <c r="N5" s="2369">
        <v>243241.47</v>
      </c>
      <c r="O5" s="2369">
        <v>192526.823</v>
      </c>
      <c r="P5" s="2369">
        <v>193007.02799999999</v>
      </c>
      <c r="Q5" s="2369">
        <v>277999.05099999998</v>
      </c>
      <c r="R5" s="2369">
        <v>360329.95899999997</v>
      </c>
      <c r="S5" s="2369">
        <v>73408.892000000007</v>
      </c>
      <c r="T5" s="2369" t="s">
        <v>169</v>
      </c>
      <c r="U5" s="2370">
        <v>5787837.6040000003</v>
      </c>
      <c r="V5" s="2324"/>
      <c r="W5" s="2324"/>
    </row>
    <row r="6" spans="1:23" s="2374" customFormat="1" ht="21" customHeight="1">
      <c r="A6" s="3145" t="s">
        <v>1199</v>
      </c>
      <c r="B6" s="3146"/>
      <c r="C6" s="2371">
        <v>299800.47700000001</v>
      </c>
      <c r="D6" s="2372">
        <v>104073.857</v>
      </c>
      <c r="E6" s="2372">
        <v>69382.834000000003</v>
      </c>
      <c r="F6" s="2372">
        <v>91192.479000000007</v>
      </c>
      <c r="G6" s="2372">
        <v>48200.663</v>
      </c>
      <c r="H6" s="2372">
        <v>92797.216</v>
      </c>
      <c r="I6" s="2372">
        <v>43451.525000000001</v>
      </c>
      <c r="J6" s="2372">
        <v>30918.922999999999</v>
      </c>
      <c r="K6" s="2372">
        <v>560286.53799999994</v>
      </c>
      <c r="L6" s="2372">
        <v>133395.30900000001</v>
      </c>
      <c r="M6" s="2372">
        <v>121516.35799999999</v>
      </c>
      <c r="N6" s="2372">
        <v>102224.887</v>
      </c>
      <c r="O6" s="2372">
        <v>95195.6</v>
      </c>
      <c r="P6" s="2372">
        <v>104686.234</v>
      </c>
      <c r="Q6" s="2372">
        <v>151864.149</v>
      </c>
      <c r="R6" s="2372">
        <v>122576.459</v>
      </c>
      <c r="S6" s="2372">
        <v>28511.46</v>
      </c>
      <c r="T6" s="2372" t="s">
        <v>169</v>
      </c>
      <c r="U6" s="2373">
        <v>2200074.9679999999</v>
      </c>
      <c r="V6" s="2324"/>
      <c r="W6" s="2324"/>
    </row>
    <row r="7" spans="1:23" s="2374" customFormat="1" ht="21" customHeight="1">
      <c r="A7" s="3145" t="s">
        <v>1200</v>
      </c>
      <c r="B7" s="3146"/>
      <c r="C7" s="2371">
        <v>2183025.8870000001</v>
      </c>
      <c r="D7" s="2372">
        <v>609772.89</v>
      </c>
      <c r="E7" s="2372">
        <v>445580.09100000001</v>
      </c>
      <c r="F7" s="2372">
        <v>649166.30099999998</v>
      </c>
      <c r="G7" s="2372">
        <v>261716.92</v>
      </c>
      <c r="H7" s="2372">
        <v>333900.69199999998</v>
      </c>
      <c r="I7" s="2372">
        <v>266475.93900000001</v>
      </c>
      <c r="J7" s="2372">
        <v>76055.403999999995</v>
      </c>
      <c r="K7" s="2372">
        <v>3260332.6869999999</v>
      </c>
      <c r="L7" s="2372">
        <v>578144.94900000002</v>
      </c>
      <c r="M7" s="2372">
        <v>480255.679</v>
      </c>
      <c r="N7" s="2372">
        <v>670201.49600000004</v>
      </c>
      <c r="O7" s="2372">
        <v>444037.554</v>
      </c>
      <c r="P7" s="2372">
        <v>475862.03499999997</v>
      </c>
      <c r="Q7" s="2372">
        <v>731144.43099999998</v>
      </c>
      <c r="R7" s="2372">
        <v>743529.04099999997</v>
      </c>
      <c r="S7" s="2372">
        <v>216952.69099999999</v>
      </c>
      <c r="T7" s="2372" t="s">
        <v>169</v>
      </c>
      <c r="U7" s="2373">
        <v>12426154.687000001</v>
      </c>
      <c r="V7" s="2324"/>
      <c r="W7" s="2324"/>
    </row>
    <row r="8" spans="1:23" s="2325" customFormat="1" ht="21" customHeight="1">
      <c r="A8" s="3145" t="s">
        <v>1201</v>
      </c>
      <c r="B8" s="3146"/>
      <c r="C8" s="2375">
        <v>1817.0060000000001</v>
      </c>
      <c r="D8" s="2376">
        <v>8952.0220000000008</v>
      </c>
      <c r="E8" s="2376">
        <v>6240.4110000000001</v>
      </c>
      <c r="F8" s="2376">
        <v>10466.694</v>
      </c>
      <c r="G8" s="2376">
        <v>7960.9269999999997</v>
      </c>
      <c r="H8" s="2376">
        <v>2991.32</v>
      </c>
      <c r="I8" s="2376">
        <v>6775.2280000000001</v>
      </c>
      <c r="J8" s="2376">
        <v>7050.97</v>
      </c>
      <c r="K8" s="2376">
        <v>220691.11300000001</v>
      </c>
      <c r="L8" s="2376">
        <v>56704.737000000001</v>
      </c>
      <c r="M8" s="2376">
        <v>72179.702000000005</v>
      </c>
      <c r="N8" s="2376">
        <v>184439.611</v>
      </c>
      <c r="O8" s="2376">
        <v>136639.02499999999</v>
      </c>
      <c r="P8" s="2376">
        <v>286111.38299999997</v>
      </c>
      <c r="Q8" s="2376">
        <v>162962.03</v>
      </c>
      <c r="R8" s="2376">
        <v>235378.217</v>
      </c>
      <c r="S8" s="2376">
        <v>147355.47</v>
      </c>
      <c r="T8" s="2376" t="s">
        <v>169</v>
      </c>
      <c r="U8" s="2377">
        <v>1554715.8659999999</v>
      </c>
      <c r="V8" s="2324"/>
      <c r="W8" s="2324"/>
    </row>
    <row r="9" spans="1:23" s="2325" customFormat="1" ht="21" customHeight="1">
      <c r="A9" s="3147" t="s">
        <v>1202</v>
      </c>
      <c r="B9" s="3148"/>
      <c r="C9" s="2378">
        <v>155.34</v>
      </c>
      <c r="D9" s="2379">
        <v>1679.817</v>
      </c>
      <c r="E9" s="2379">
        <v>1295.8879999999999</v>
      </c>
      <c r="F9" s="2379">
        <v>7248.8879999999999</v>
      </c>
      <c r="G9" s="2379">
        <v>253.91900000000001</v>
      </c>
      <c r="H9" s="2379">
        <v>131.124</v>
      </c>
      <c r="I9" s="2379">
        <v>1083.1199999999999</v>
      </c>
      <c r="J9" s="2379">
        <v>893.44899999999996</v>
      </c>
      <c r="K9" s="2379">
        <v>23293.987000000001</v>
      </c>
      <c r="L9" s="2379">
        <v>36992.769999999997</v>
      </c>
      <c r="M9" s="2379">
        <v>10361.369000000001</v>
      </c>
      <c r="N9" s="2379">
        <v>30805.834999999999</v>
      </c>
      <c r="O9" s="2379">
        <v>5567.3739999999998</v>
      </c>
      <c r="P9" s="2379">
        <v>5966.5460000000003</v>
      </c>
      <c r="Q9" s="2379">
        <v>17758.241999999998</v>
      </c>
      <c r="R9" s="2379">
        <v>5454.38</v>
      </c>
      <c r="S9" s="2379">
        <v>761.25199999999995</v>
      </c>
      <c r="T9" s="2379" t="s">
        <v>169</v>
      </c>
      <c r="U9" s="2380">
        <v>149703.29999999999</v>
      </c>
      <c r="V9" s="2324"/>
      <c r="W9" s="2324"/>
    </row>
    <row r="10" spans="1:23" s="2325" customFormat="1" ht="21" customHeight="1">
      <c r="A10" s="2350"/>
      <c r="B10" s="2351" t="s">
        <v>1203</v>
      </c>
      <c r="C10" s="2381">
        <v>114876.738</v>
      </c>
      <c r="D10" s="2382">
        <v>582914.14500000002</v>
      </c>
      <c r="E10" s="2382">
        <v>467485.467</v>
      </c>
      <c r="F10" s="2382">
        <v>943562.67700000003</v>
      </c>
      <c r="G10" s="2382">
        <v>225289.47700000001</v>
      </c>
      <c r="H10" s="2382">
        <v>178793.35800000001</v>
      </c>
      <c r="I10" s="2382">
        <v>2175371.7230000002</v>
      </c>
      <c r="J10" s="2382">
        <v>150067.19200000001</v>
      </c>
      <c r="K10" s="2382">
        <v>5530843.2920000004</v>
      </c>
      <c r="L10" s="2382">
        <v>447405.18599999999</v>
      </c>
      <c r="M10" s="2382">
        <v>1580477.456</v>
      </c>
      <c r="N10" s="2382">
        <v>2892365.2930000001</v>
      </c>
      <c r="O10" s="2382">
        <v>905066.76699999999</v>
      </c>
      <c r="P10" s="2382">
        <v>1792781.132</v>
      </c>
      <c r="Q10" s="2382">
        <v>2408964.7030000002</v>
      </c>
      <c r="R10" s="2382">
        <v>1554475.3970000001</v>
      </c>
      <c r="S10" s="2382">
        <v>25375.174999999999</v>
      </c>
      <c r="T10" s="2382" t="s">
        <v>169</v>
      </c>
      <c r="U10" s="2383">
        <v>21976115.177999999</v>
      </c>
      <c r="V10" s="2324"/>
      <c r="W10" s="2324"/>
    </row>
    <row r="11" spans="1:23" s="2374" customFormat="1" ht="20.100000000000001" customHeight="1">
      <c r="A11" s="2350"/>
      <c r="B11" s="2354" t="s">
        <v>1204</v>
      </c>
      <c r="C11" s="2375">
        <v>16454.458999999999</v>
      </c>
      <c r="D11" s="2376">
        <v>44467.588000000003</v>
      </c>
      <c r="E11" s="2376">
        <v>16190.218999999999</v>
      </c>
      <c r="F11" s="2376">
        <v>50023.110999999997</v>
      </c>
      <c r="G11" s="2376">
        <v>9517.4390000000003</v>
      </c>
      <c r="H11" s="2376">
        <v>10335.012000000001</v>
      </c>
      <c r="I11" s="2376">
        <v>15666.159</v>
      </c>
      <c r="J11" s="2376">
        <v>9477.3760000000002</v>
      </c>
      <c r="K11" s="2376">
        <v>214989.228</v>
      </c>
      <c r="L11" s="2376">
        <v>38932.726999999999</v>
      </c>
      <c r="M11" s="2376">
        <v>96396.244999999995</v>
      </c>
      <c r="N11" s="2376">
        <v>120633.03200000001</v>
      </c>
      <c r="O11" s="2376">
        <v>127328.236</v>
      </c>
      <c r="P11" s="2376">
        <v>97676.966</v>
      </c>
      <c r="Q11" s="2376">
        <v>43544.976999999999</v>
      </c>
      <c r="R11" s="2376">
        <v>70829.087</v>
      </c>
      <c r="S11" s="2376">
        <v>8438.0640000000003</v>
      </c>
      <c r="T11" s="2376" t="s">
        <v>169</v>
      </c>
      <c r="U11" s="2377">
        <v>990899.92500000005</v>
      </c>
      <c r="V11" s="2324"/>
      <c r="W11" s="2324"/>
    </row>
    <row r="12" spans="1:23" s="2384" customFormat="1" ht="20.100000000000001" customHeight="1">
      <c r="A12" s="2350"/>
      <c r="B12" s="2354" t="s">
        <v>1205</v>
      </c>
      <c r="C12" s="2375">
        <v>963.29700000000003</v>
      </c>
      <c r="D12" s="2376">
        <v>1479.0229999999999</v>
      </c>
      <c r="E12" s="2376">
        <v>2240.1570000000002</v>
      </c>
      <c r="F12" s="2376">
        <v>1049.7940000000001</v>
      </c>
      <c r="G12" s="2376">
        <v>3569.8589999999999</v>
      </c>
      <c r="H12" s="2376">
        <v>1392.7719999999999</v>
      </c>
      <c r="I12" s="2376">
        <v>1315.62</v>
      </c>
      <c r="J12" s="2376">
        <v>730.92499999999995</v>
      </c>
      <c r="K12" s="2376">
        <v>26135.772000000001</v>
      </c>
      <c r="L12" s="2376">
        <v>10280.052</v>
      </c>
      <c r="M12" s="2376">
        <v>11332.723</v>
      </c>
      <c r="N12" s="2376">
        <v>7523.2120000000004</v>
      </c>
      <c r="O12" s="2376">
        <v>9873.5300000000007</v>
      </c>
      <c r="P12" s="2376">
        <v>1520.5350000000001</v>
      </c>
      <c r="Q12" s="2376">
        <v>5937.4669999999996</v>
      </c>
      <c r="R12" s="2376">
        <v>10676.464</v>
      </c>
      <c r="S12" s="2376">
        <v>7698.6620000000003</v>
      </c>
      <c r="T12" s="2376" t="s">
        <v>169</v>
      </c>
      <c r="U12" s="2377">
        <v>103719.864</v>
      </c>
      <c r="V12" s="2324"/>
      <c r="W12" s="2324"/>
    </row>
    <row r="13" spans="1:23" s="2374" customFormat="1" ht="20.100000000000001" customHeight="1">
      <c r="A13" s="2350"/>
      <c r="B13" s="2354" t="s">
        <v>1206</v>
      </c>
      <c r="C13" s="2375">
        <v>8.3859999999999992</v>
      </c>
      <c r="D13" s="2376">
        <v>0.32200000000000001</v>
      </c>
      <c r="E13" s="2376">
        <v>2.3730000000000002</v>
      </c>
      <c r="F13" s="2376">
        <v>0.78600000000000003</v>
      </c>
      <c r="G13" s="2376">
        <v>1329.05</v>
      </c>
      <c r="H13" s="2376">
        <v>5818.9979999999996</v>
      </c>
      <c r="I13" s="2376" t="s">
        <v>169</v>
      </c>
      <c r="J13" s="2376" t="s">
        <v>169</v>
      </c>
      <c r="K13" s="2376">
        <v>280.75299999999999</v>
      </c>
      <c r="L13" s="2376">
        <v>1.472</v>
      </c>
      <c r="M13" s="2376">
        <v>583.15200000000004</v>
      </c>
      <c r="N13" s="2376">
        <v>1.071</v>
      </c>
      <c r="O13" s="2376" t="s">
        <v>169</v>
      </c>
      <c r="P13" s="2376" t="s">
        <v>169</v>
      </c>
      <c r="Q13" s="2376">
        <v>3336.16</v>
      </c>
      <c r="R13" s="2376">
        <v>5755.6379999999999</v>
      </c>
      <c r="S13" s="2376" t="s">
        <v>169</v>
      </c>
      <c r="T13" s="2376" t="s">
        <v>169</v>
      </c>
      <c r="U13" s="2377">
        <v>17118.161</v>
      </c>
      <c r="V13" s="2324"/>
      <c r="W13" s="2324"/>
    </row>
    <row r="14" spans="1:23" s="2384" customFormat="1" ht="20.100000000000001" customHeight="1">
      <c r="A14" s="2350" t="s">
        <v>1207</v>
      </c>
      <c r="B14" s="2354" t="s">
        <v>1208</v>
      </c>
      <c r="C14" s="2375">
        <v>8299.5460000000003</v>
      </c>
      <c r="D14" s="2376">
        <v>17635.559000000001</v>
      </c>
      <c r="E14" s="2376">
        <v>54736.374000000003</v>
      </c>
      <c r="F14" s="2376">
        <v>3132.7240000000002</v>
      </c>
      <c r="G14" s="2376">
        <v>11794.293</v>
      </c>
      <c r="H14" s="2376">
        <v>2387.1390000000001</v>
      </c>
      <c r="I14" s="2376">
        <v>46915.175999999999</v>
      </c>
      <c r="J14" s="2376">
        <v>1784.788</v>
      </c>
      <c r="K14" s="2376">
        <v>112480.159</v>
      </c>
      <c r="L14" s="2376">
        <v>1033.2380000000001</v>
      </c>
      <c r="M14" s="2376">
        <v>14484.601000000001</v>
      </c>
      <c r="N14" s="2376">
        <v>12815.487999999999</v>
      </c>
      <c r="O14" s="2376">
        <v>50523.105000000003</v>
      </c>
      <c r="P14" s="2376">
        <v>13125.169</v>
      </c>
      <c r="Q14" s="2376">
        <v>226878.32</v>
      </c>
      <c r="R14" s="2376">
        <v>16770.258999999998</v>
      </c>
      <c r="S14" s="2376">
        <v>20.997</v>
      </c>
      <c r="T14" s="2376" t="s">
        <v>169</v>
      </c>
      <c r="U14" s="2377">
        <v>594816.93500000006</v>
      </c>
      <c r="V14" s="2324"/>
      <c r="W14" s="2324"/>
    </row>
    <row r="15" spans="1:23" s="2374" customFormat="1" ht="20.100000000000001" customHeight="1">
      <c r="A15" s="2350"/>
      <c r="B15" s="2354" t="s">
        <v>1209</v>
      </c>
      <c r="C15" s="2375">
        <v>25301.093000000001</v>
      </c>
      <c r="D15" s="2376">
        <v>3006.2089999999998</v>
      </c>
      <c r="E15" s="2376">
        <v>2999.0160000000001</v>
      </c>
      <c r="F15" s="2376">
        <v>968.47400000000005</v>
      </c>
      <c r="G15" s="2376">
        <v>135.62700000000001</v>
      </c>
      <c r="H15" s="2376">
        <v>222.37899999999999</v>
      </c>
      <c r="I15" s="2376">
        <v>65.998000000000005</v>
      </c>
      <c r="J15" s="2376">
        <v>14.194000000000001</v>
      </c>
      <c r="K15" s="2376">
        <v>11273.914000000001</v>
      </c>
      <c r="L15" s="2376">
        <v>103.334</v>
      </c>
      <c r="M15" s="2376">
        <v>383.209</v>
      </c>
      <c r="N15" s="2376">
        <v>902.24800000000005</v>
      </c>
      <c r="O15" s="2376">
        <v>1009.4589999999999</v>
      </c>
      <c r="P15" s="2376">
        <v>349.48500000000001</v>
      </c>
      <c r="Q15" s="2376">
        <v>1025.396</v>
      </c>
      <c r="R15" s="2376">
        <v>465.15699999999998</v>
      </c>
      <c r="S15" s="2376">
        <v>11.747</v>
      </c>
      <c r="T15" s="2376" t="s">
        <v>169</v>
      </c>
      <c r="U15" s="2377">
        <v>48236.938999999998</v>
      </c>
      <c r="V15" s="2324"/>
      <c r="W15" s="2324"/>
    </row>
    <row r="16" spans="1:23" s="2374" customFormat="1" ht="20.100000000000001" customHeight="1">
      <c r="A16" s="2350"/>
      <c r="B16" s="2354" t="s">
        <v>1210</v>
      </c>
      <c r="C16" s="2375">
        <v>1700.2760000000001</v>
      </c>
      <c r="D16" s="2376">
        <v>7673.6610000000001</v>
      </c>
      <c r="E16" s="2376">
        <v>327.62900000000002</v>
      </c>
      <c r="F16" s="2376">
        <v>477.93299999999999</v>
      </c>
      <c r="G16" s="2376">
        <v>10.335000000000001</v>
      </c>
      <c r="H16" s="2376">
        <v>218.56399999999999</v>
      </c>
      <c r="I16" s="2376">
        <v>22.753</v>
      </c>
      <c r="J16" s="2376">
        <v>161.96700000000001</v>
      </c>
      <c r="K16" s="2376">
        <v>14591.008</v>
      </c>
      <c r="L16" s="2376">
        <v>27.356000000000002</v>
      </c>
      <c r="M16" s="2376">
        <v>5001.3059999999996</v>
      </c>
      <c r="N16" s="2376">
        <v>863.89</v>
      </c>
      <c r="O16" s="2376">
        <v>469.27199999999999</v>
      </c>
      <c r="P16" s="2376">
        <v>41.610999999999997</v>
      </c>
      <c r="Q16" s="2376">
        <v>672.99699999999996</v>
      </c>
      <c r="R16" s="2376">
        <v>5500.3379999999997</v>
      </c>
      <c r="S16" s="2376">
        <v>0.57599999999999996</v>
      </c>
      <c r="T16" s="2376" t="s">
        <v>169</v>
      </c>
      <c r="U16" s="2377">
        <v>37761.472000000002</v>
      </c>
      <c r="V16" s="2324"/>
      <c r="W16" s="2324"/>
    </row>
    <row r="17" spans="1:23" s="2374" customFormat="1" ht="20.100000000000001" customHeight="1">
      <c r="A17" s="2350"/>
      <c r="B17" s="2354" t="s">
        <v>1211</v>
      </c>
      <c r="C17" s="2375">
        <v>345.33699999999999</v>
      </c>
      <c r="D17" s="2376">
        <v>3635.2020000000002</v>
      </c>
      <c r="E17" s="2376">
        <v>1182.461</v>
      </c>
      <c r="F17" s="2376">
        <v>42405.46</v>
      </c>
      <c r="G17" s="2376">
        <v>548.69200000000001</v>
      </c>
      <c r="H17" s="2376">
        <v>357.39499999999998</v>
      </c>
      <c r="I17" s="2376">
        <v>1284.7950000000001</v>
      </c>
      <c r="J17" s="2376">
        <v>107.136</v>
      </c>
      <c r="K17" s="2376">
        <v>42866.434000000001</v>
      </c>
      <c r="L17" s="2376">
        <v>2024.8430000000001</v>
      </c>
      <c r="M17" s="2376">
        <v>4665.0320000000002</v>
      </c>
      <c r="N17" s="2376">
        <v>10662.48</v>
      </c>
      <c r="O17" s="2376">
        <v>21342.634999999998</v>
      </c>
      <c r="P17" s="2376">
        <v>2131.2379999999998</v>
      </c>
      <c r="Q17" s="2376">
        <v>6439.9409999999998</v>
      </c>
      <c r="R17" s="2376">
        <v>5598.2610000000004</v>
      </c>
      <c r="S17" s="2376">
        <v>128.185</v>
      </c>
      <c r="T17" s="2376" t="s">
        <v>169</v>
      </c>
      <c r="U17" s="2377">
        <v>145725.527</v>
      </c>
      <c r="V17" s="2324"/>
      <c r="W17" s="2324"/>
    </row>
    <row r="18" spans="1:23" s="2384" customFormat="1" ht="20.100000000000001" customHeight="1">
      <c r="A18" s="2350"/>
      <c r="B18" s="2354" t="s">
        <v>1212</v>
      </c>
      <c r="C18" s="2375">
        <v>2781.1819999999998</v>
      </c>
      <c r="D18" s="2376">
        <v>2460.2689999999998</v>
      </c>
      <c r="E18" s="2376">
        <v>38694.247000000003</v>
      </c>
      <c r="F18" s="2376">
        <v>4080.2939999999999</v>
      </c>
      <c r="G18" s="2376">
        <v>3512.192</v>
      </c>
      <c r="H18" s="2376">
        <v>45825.616999999998</v>
      </c>
      <c r="I18" s="2376">
        <v>47114.866999999998</v>
      </c>
      <c r="J18" s="2376">
        <v>30451.036</v>
      </c>
      <c r="K18" s="2376">
        <v>151577.40100000001</v>
      </c>
      <c r="L18" s="2376">
        <v>2141.752</v>
      </c>
      <c r="M18" s="2376">
        <v>69717.328999999998</v>
      </c>
      <c r="N18" s="2376">
        <v>57516.053999999996</v>
      </c>
      <c r="O18" s="2376">
        <v>88805.232000000004</v>
      </c>
      <c r="P18" s="2376">
        <v>6389.433</v>
      </c>
      <c r="Q18" s="2376">
        <v>28997.407999999999</v>
      </c>
      <c r="R18" s="2376">
        <v>65059.245000000003</v>
      </c>
      <c r="S18" s="2376">
        <v>1871.2919999999999</v>
      </c>
      <c r="T18" s="2376" t="s">
        <v>169</v>
      </c>
      <c r="U18" s="2377">
        <v>646994.85</v>
      </c>
      <c r="V18" s="2324"/>
      <c r="W18" s="2324"/>
    </row>
    <row r="19" spans="1:23" s="2384" customFormat="1" ht="20.100000000000001" customHeight="1">
      <c r="A19" s="2350"/>
      <c r="B19" s="2354" t="s">
        <v>1213</v>
      </c>
      <c r="C19" s="2375">
        <v>14417.499</v>
      </c>
      <c r="D19" s="2376">
        <v>1913.4939999999999</v>
      </c>
      <c r="E19" s="2376">
        <v>2484.8240000000001</v>
      </c>
      <c r="F19" s="2376">
        <v>7271.5039999999999</v>
      </c>
      <c r="G19" s="2376">
        <v>1510.7670000000001</v>
      </c>
      <c r="H19" s="2376">
        <v>1247.597</v>
      </c>
      <c r="I19" s="2376">
        <v>258.91300000000001</v>
      </c>
      <c r="J19" s="2376">
        <v>284.85199999999998</v>
      </c>
      <c r="K19" s="2376">
        <v>53114.644999999997</v>
      </c>
      <c r="L19" s="2376">
        <v>580.64</v>
      </c>
      <c r="M19" s="2376">
        <v>2442.1689999999999</v>
      </c>
      <c r="N19" s="2376">
        <v>3942.502</v>
      </c>
      <c r="O19" s="2376">
        <v>557.40499999999997</v>
      </c>
      <c r="P19" s="2376">
        <v>132.72399999999999</v>
      </c>
      <c r="Q19" s="2376">
        <v>950.904</v>
      </c>
      <c r="R19" s="2376">
        <v>1836.3219999999999</v>
      </c>
      <c r="S19" s="2376">
        <v>111.02500000000001</v>
      </c>
      <c r="T19" s="2376" t="s">
        <v>169</v>
      </c>
      <c r="U19" s="2377">
        <v>93057.785999999993</v>
      </c>
      <c r="V19" s="2324"/>
      <c r="W19" s="2324"/>
    </row>
    <row r="20" spans="1:23" s="2374" customFormat="1" ht="20.100000000000001" customHeight="1">
      <c r="A20" s="2350"/>
      <c r="B20" s="2354" t="s">
        <v>1214</v>
      </c>
      <c r="C20" s="2375">
        <v>230.24299999999999</v>
      </c>
      <c r="D20" s="2376">
        <v>452.65100000000001</v>
      </c>
      <c r="E20" s="2376">
        <v>1084.316</v>
      </c>
      <c r="F20" s="2376">
        <v>75832.452000000005</v>
      </c>
      <c r="G20" s="2376">
        <v>58.716999999999999</v>
      </c>
      <c r="H20" s="2376">
        <v>49.920999999999999</v>
      </c>
      <c r="I20" s="2376">
        <v>536420.58700000006</v>
      </c>
      <c r="J20" s="2376">
        <v>5.0330000000000004</v>
      </c>
      <c r="K20" s="2376">
        <v>2786.0729999999999</v>
      </c>
      <c r="L20" s="2376">
        <v>105.846</v>
      </c>
      <c r="M20" s="2376">
        <v>1327.877</v>
      </c>
      <c r="N20" s="2376">
        <v>412036.17499999999</v>
      </c>
      <c r="O20" s="2376">
        <v>395.04899999999998</v>
      </c>
      <c r="P20" s="2376">
        <v>111045.61500000001</v>
      </c>
      <c r="Q20" s="2376">
        <v>4325.0690000000004</v>
      </c>
      <c r="R20" s="2376">
        <v>666.70500000000004</v>
      </c>
      <c r="S20" s="2376">
        <v>2.694</v>
      </c>
      <c r="T20" s="2376" t="s">
        <v>169</v>
      </c>
      <c r="U20" s="2377">
        <v>1146825.023</v>
      </c>
      <c r="V20" s="2324"/>
      <c r="W20" s="2324"/>
    </row>
    <row r="21" spans="1:23" s="2384" customFormat="1" ht="20.100000000000001" customHeight="1">
      <c r="A21" s="2350" t="s">
        <v>1215</v>
      </c>
      <c r="B21" s="2354" t="s">
        <v>1216</v>
      </c>
      <c r="C21" s="2375">
        <v>3062.6129999999998</v>
      </c>
      <c r="D21" s="2376">
        <v>21037.21</v>
      </c>
      <c r="E21" s="2376">
        <v>14612.079</v>
      </c>
      <c r="F21" s="2376">
        <v>29371.187000000002</v>
      </c>
      <c r="G21" s="2376">
        <v>5930.0129999999999</v>
      </c>
      <c r="H21" s="2376">
        <v>18082.352999999999</v>
      </c>
      <c r="I21" s="2376">
        <v>846735.14300000004</v>
      </c>
      <c r="J21" s="2376">
        <v>14974.144</v>
      </c>
      <c r="K21" s="2376">
        <v>503699.10399999999</v>
      </c>
      <c r="L21" s="2376">
        <v>7631.567</v>
      </c>
      <c r="M21" s="2376">
        <v>162986.516</v>
      </c>
      <c r="N21" s="2376">
        <v>335821.79200000002</v>
      </c>
      <c r="O21" s="2376">
        <v>173943.99100000001</v>
      </c>
      <c r="P21" s="2376">
        <v>1025531.442</v>
      </c>
      <c r="Q21" s="2376">
        <v>226262.57</v>
      </c>
      <c r="R21" s="2376">
        <v>59614.616999999998</v>
      </c>
      <c r="S21" s="2376">
        <v>2304.9290000000001</v>
      </c>
      <c r="T21" s="2376" t="s">
        <v>169</v>
      </c>
      <c r="U21" s="2377">
        <v>3451601.27</v>
      </c>
      <c r="V21" s="2324"/>
      <c r="W21" s="2324"/>
    </row>
    <row r="22" spans="1:23" s="2384" customFormat="1" ht="20.100000000000001" customHeight="1">
      <c r="A22" s="2350"/>
      <c r="B22" s="2354" t="s">
        <v>1217</v>
      </c>
      <c r="C22" s="2375">
        <v>1075.616</v>
      </c>
      <c r="D22" s="2376">
        <v>1526.4860000000001</v>
      </c>
      <c r="E22" s="2376">
        <v>992.62599999999998</v>
      </c>
      <c r="F22" s="2376">
        <v>36604.745000000003</v>
      </c>
      <c r="G22" s="2376">
        <v>173.203</v>
      </c>
      <c r="H22" s="2376">
        <v>4589.8710000000001</v>
      </c>
      <c r="I22" s="2376">
        <v>405.39699999999999</v>
      </c>
      <c r="J22" s="2376">
        <v>4271.2579999999998</v>
      </c>
      <c r="K22" s="2376">
        <v>77363.111000000004</v>
      </c>
      <c r="L22" s="2376">
        <v>8445.2049999999999</v>
      </c>
      <c r="M22" s="2376">
        <v>65817.145999999993</v>
      </c>
      <c r="N22" s="2376">
        <v>22860.829000000002</v>
      </c>
      <c r="O22" s="2376">
        <v>3344.1909999999998</v>
      </c>
      <c r="P22" s="2376">
        <v>3837.01</v>
      </c>
      <c r="Q22" s="2376">
        <v>3566.0680000000002</v>
      </c>
      <c r="R22" s="2376">
        <v>729.29700000000003</v>
      </c>
      <c r="S22" s="2376">
        <v>656.71600000000001</v>
      </c>
      <c r="T22" s="2376" t="s">
        <v>169</v>
      </c>
      <c r="U22" s="2377">
        <v>236258.77499999999</v>
      </c>
      <c r="V22" s="2324"/>
      <c r="W22" s="2324"/>
    </row>
    <row r="23" spans="1:23" s="2374" customFormat="1" ht="20.100000000000001" customHeight="1">
      <c r="A23" s="2350"/>
      <c r="B23" s="2354" t="s">
        <v>1218</v>
      </c>
      <c r="C23" s="2375">
        <v>3452.9389999999999</v>
      </c>
      <c r="D23" s="2376">
        <v>16116.539000000001</v>
      </c>
      <c r="E23" s="2376">
        <v>16938.023000000001</v>
      </c>
      <c r="F23" s="2376">
        <v>21460.256000000001</v>
      </c>
      <c r="G23" s="2376">
        <v>27019.348999999998</v>
      </c>
      <c r="H23" s="2376">
        <v>21739.132000000001</v>
      </c>
      <c r="I23" s="2376">
        <v>52584.512999999999</v>
      </c>
      <c r="J23" s="2376">
        <v>10880.894</v>
      </c>
      <c r="K23" s="2376">
        <v>173483.73699999999</v>
      </c>
      <c r="L23" s="2376">
        <v>7971.5469999999996</v>
      </c>
      <c r="M23" s="2376">
        <v>85409.846999999994</v>
      </c>
      <c r="N23" s="2376">
        <v>97931.796000000002</v>
      </c>
      <c r="O23" s="2376">
        <v>20117.789000000001</v>
      </c>
      <c r="P23" s="2376">
        <v>31924.588</v>
      </c>
      <c r="Q23" s="2376">
        <v>75284.849000000002</v>
      </c>
      <c r="R23" s="2376">
        <v>89956.35</v>
      </c>
      <c r="S23" s="2376">
        <v>462.12799999999999</v>
      </c>
      <c r="T23" s="2376" t="s">
        <v>169</v>
      </c>
      <c r="U23" s="2377">
        <v>752734.27599999995</v>
      </c>
      <c r="V23" s="2324"/>
      <c r="W23" s="2324"/>
    </row>
    <row r="24" spans="1:23" s="2374" customFormat="1" ht="20.100000000000001" customHeight="1">
      <c r="A24" s="2350"/>
      <c r="B24" s="2354" t="s">
        <v>1219</v>
      </c>
      <c r="C24" s="2375">
        <v>1686.5150000000001</v>
      </c>
      <c r="D24" s="2376">
        <v>6931.0219999999999</v>
      </c>
      <c r="E24" s="2376">
        <v>6584.2309999999998</v>
      </c>
      <c r="F24" s="2376">
        <v>17273.462</v>
      </c>
      <c r="G24" s="2376">
        <v>2047.1849999999999</v>
      </c>
      <c r="H24" s="2376">
        <v>2767.9789999999998</v>
      </c>
      <c r="I24" s="2376">
        <v>14859.754999999999</v>
      </c>
      <c r="J24" s="2376">
        <v>35870.616000000002</v>
      </c>
      <c r="K24" s="2376">
        <v>141366.978</v>
      </c>
      <c r="L24" s="2376">
        <v>258182.80300000001</v>
      </c>
      <c r="M24" s="2376">
        <v>207802.20699999999</v>
      </c>
      <c r="N24" s="2376">
        <v>76154.267000000007</v>
      </c>
      <c r="O24" s="2376">
        <v>51891.167000000001</v>
      </c>
      <c r="P24" s="2376">
        <v>47965.353999999999</v>
      </c>
      <c r="Q24" s="2376">
        <v>80931.796000000002</v>
      </c>
      <c r="R24" s="2376">
        <v>38295.254999999997</v>
      </c>
      <c r="S24" s="2376">
        <v>2287.1529999999998</v>
      </c>
      <c r="T24" s="2376" t="s">
        <v>169</v>
      </c>
      <c r="U24" s="2377">
        <v>992897.745</v>
      </c>
      <c r="V24" s="2324"/>
      <c r="W24" s="2324"/>
    </row>
    <row r="25" spans="1:23" s="2374" customFormat="1" ht="20.100000000000001" customHeight="1">
      <c r="A25" s="2350"/>
      <c r="B25" s="2354" t="s">
        <v>1220</v>
      </c>
      <c r="C25" s="2375">
        <v>1030.1759999999999</v>
      </c>
      <c r="D25" s="2376">
        <v>162458.101</v>
      </c>
      <c r="E25" s="2376">
        <v>25335.830999999998</v>
      </c>
      <c r="F25" s="2376">
        <v>158281.51999999999</v>
      </c>
      <c r="G25" s="2376">
        <v>3486.75</v>
      </c>
      <c r="H25" s="2376">
        <v>4094.5479999999998</v>
      </c>
      <c r="I25" s="2376">
        <v>235384.39799999999</v>
      </c>
      <c r="J25" s="2376">
        <v>3206.3440000000001</v>
      </c>
      <c r="K25" s="2376">
        <v>166105.9</v>
      </c>
      <c r="L25" s="2376">
        <v>72190.331999999995</v>
      </c>
      <c r="M25" s="2376">
        <v>35670.455000000002</v>
      </c>
      <c r="N25" s="2376">
        <v>412676.55599999998</v>
      </c>
      <c r="O25" s="2376">
        <v>193122.27900000001</v>
      </c>
      <c r="P25" s="2376">
        <v>307735.59700000001</v>
      </c>
      <c r="Q25" s="2376">
        <v>864648.74600000004</v>
      </c>
      <c r="R25" s="2376">
        <v>332756.17300000001</v>
      </c>
      <c r="S25" s="2376">
        <v>226.68</v>
      </c>
      <c r="T25" s="2376" t="s">
        <v>169</v>
      </c>
      <c r="U25" s="2377">
        <v>2978410.3859999999</v>
      </c>
      <c r="V25" s="2324"/>
      <c r="W25" s="2324"/>
    </row>
    <row r="26" spans="1:23" s="2374" customFormat="1" ht="20.100000000000001" customHeight="1">
      <c r="A26" s="2350"/>
      <c r="B26" s="2354" t="s">
        <v>1221</v>
      </c>
      <c r="C26" s="2375">
        <v>3881.569</v>
      </c>
      <c r="D26" s="2376">
        <v>70327.962</v>
      </c>
      <c r="E26" s="2376">
        <v>49848.091</v>
      </c>
      <c r="F26" s="2376">
        <v>48178.635999999999</v>
      </c>
      <c r="G26" s="2376">
        <v>12766.4</v>
      </c>
      <c r="H26" s="2376">
        <v>4192.7629999999999</v>
      </c>
      <c r="I26" s="2376">
        <v>17214.62</v>
      </c>
      <c r="J26" s="2376">
        <v>1008.8390000000001</v>
      </c>
      <c r="K26" s="2376">
        <v>175081.016</v>
      </c>
      <c r="L26" s="2376">
        <v>3309.28</v>
      </c>
      <c r="M26" s="2376">
        <v>68409.66</v>
      </c>
      <c r="N26" s="2376">
        <v>49658.428999999996</v>
      </c>
      <c r="O26" s="2376">
        <v>12170.457</v>
      </c>
      <c r="P26" s="2376">
        <v>11187.38</v>
      </c>
      <c r="Q26" s="2376">
        <v>67006.986999999994</v>
      </c>
      <c r="R26" s="2376">
        <v>141162.236</v>
      </c>
      <c r="S26" s="2376">
        <v>232.47399999999999</v>
      </c>
      <c r="T26" s="2376" t="s">
        <v>169</v>
      </c>
      <c r="U26" s="2377">
        <v>735636.799</v>
      </c>
      <c r="V26" s="2324"/>
      <c r="W26" s="2324"/>
    </row>
    <row r="27" spans="1:23" s="2374" customFormat="1" ht="20.100000000000001" customHeight="1">
      <c r="A27" s="2350"/>
      <c r="B27" s="2354" t="s">
        <v>1222</v>
      </c>
      <c r="C27" s="2375">
        <v>4111.5540000000001</v>
      </c>
      <c r="D27" s="2376">
        <v>7841.6360000000004</v>
      </c>
      <c r="E27" s="2376">
        <v>32439.008999999998</v>
      </c>
      <c r="F27" s="2376">
        <v>107852.78599999999</v>
      </c>
      <c r="G27" s="2376">
        <v>61000.33</v>
      </c>
      <c r="H27" s="2376">
        <v>16584.418000000001</v>
      </c>
      <c r="I27" s="2376">
        <v>2883.2440000000001</v>
      </c>
      <c r="J27" s="2376">
        <v>20258.64</v>
      </c>
      <c r="K27" s="2376">
        <v>2791701.608</v>
      </c>
      <c r="L27" s="2376">
        <v>5225.0339999999997</v>
      </c>
      <c r="M27" s="2376">
        <v>437935.766</v>
      </c>
      <c r="N27" s="2376">
        <v>808812.94799999997</v>
      </c>
      <c r="O27" s="2376">
        <v>35906.201000000001</v>
      </c>
      <c r="P27" s="2376">
        <v>4653.6409999999996</v>
      </c>
      <c r="Q27" s="2376">
        <v>332886.96000000002</v>
      </c>
      <c r="R27" s="2376">
        <v>53163.682999999997</v>
      </c>
      <c r="S27" s="2376">
        <v>130.73400000000001</v>
      </c>
      <c r="T27" s="2376" t="s">
        <v>169</v>
      </c>
      <c r="U27" s="2377">
        <v>4723388.1919999998</v>
      </c>
      <c r="V27" s="2324"/>
      <c r="W27" s="2324"/>
    </row>
    <row r="28" spans="1:23" s="2374" customFormat="1" ht="20.100000000000001" customHeight="1">
      <c r="A28" s="2350" t="s">
        <v>1223</v>
      </c>
      <c r="B28" s="2354" t="s">
        <v>1224</v>
      </c>
      <c r="C28" s="2375">
        <v>3121.989</v>
      </c>
      <c r="D28" s="2376">
        <v>6176.8990000000003</v>
      </c>
      <c r="E28" s="2376">
        <v>7897.9579999999996</v>
      </c>
      <c r="F28" s="2376">
        <v>167054.976</v>
      </c>
      <c r="G28" s="2376">
        <v>2379.395</v>
      </c>
      <c r="H28" s="2376">
        <v>3600.54</v>
      </c>
      <c r="I28" s="2376">
        <v>1730.8130000000001</v>
      </c>
      <c r="J28" s="2376">
        <v>494.69299999999998</v>
      </c>
      <c r="K28" s="2376">
        <v>49980.173000000003</v>
      </c>
      <c r="L28" s="2376">
        <v>3046.8029999999999</v>
      </c>
      <c r="M28" s="2376">
        <v>8734.4290000000001</v>
      </c>
      <c r="N28" s="2376">
        <v>51657.669000000002</v>
      </c>
      <c r="O28" s="2376">
        <v>2334.3040000000001</v>
      </c>
      <c r="P28" s="2376">
        <v>963.024</v>
      </c>
      <c r="Q28" s="2376">
        <v>10229.763000000001</v>
      </c>
      <c r="R28" s="2376">
        <v>20298.126</v>
      </c>
      <c r="S28" s="2376">
        <v>72.024000000000001</v>
      </c>
      <c r="T28" s="2376" t="s">
        <v>169</v>
      </c>
      <c r="U28" s="2377">
        <v>339773.57799999998</v>
      </c>
      <c r="V28" s="2324"/>
      <c r="W28" s="2324"/>
    </row>
    <row r="29" spans="1:23" s="2374" customFormat="1" ht="20.100000000000001" customHeight="1">
      <c r="A29" s="2350"/>
      <c r="B29" s="2354" t="s">
        <v>1225</v>
      </c>
      <c r="C29" s="2375">
        <v>1664.56</v>
      </c>
      <c r="D29" s="2376">
        <v>11865.522000000001</v>
      </c>
      <c r="E29" s="2376">
        <v>25725.422999999999</v>
      </c>
      <c r="F29" s="2376">
        <v>15561.808000000001</v>
      </c>
      <c r="G29" s="2376">
        <v>16813.571</v>
      </c>
      <c r="H29" s="2376">
        <v>7417.8990000000003</v>
      </c>
      <c r="I29" s="2376">
        <v>49280.836000000003</v>
      </c>
      <c r="J29" s="2376">
        <v>6306.5159999999996</v>
      </c>
      <c r="K29" s="2376">
        <v>90063.187999999995</v>
      </c>
      <c r="L29" s="2376">
        <v>3249.9769999999999</v>
      </c>
      <c r="M29" s="2376">
        <v>144312.31700000001</v>
      </c>
      <c r="N29" s="2376">
        <v>74045.429999999993</v>
      </c>
      <c r="O29" s="2376">
        <v>12964.771000000001</v>
      </c>
      <c r="P29" s="2376">
        <v>61204.51</v>
      </c>
      <c r="Q29" s="2376">
        <v>112654.817</v>
      </c>
      <c r="R29" s="2376">
        <v>86676.932000000001</v>
      </c>
      <c r="S29" s="2376">
        <v>144.65799999999999</v>
      </c>
      <c r="T29" s="2376" t="s">
        <v>169</v>
      </c>
      <c r="U29" s="2377">
        <v>719952.73499999999</v>
      </c>
      <c r="V29" s="2324"/>
      <c r="W29" s="2324"/>
    </row>
    <row r="30" spans="1:23" s="2374" customFormat="1" ht="20.100000000000001" customHeight="1">
      <c r="A30" s="2350"/>
      <c r="B30" s="2354" t="s">
        <v>1226</v>
      </c>
      <c r="C30" s="2375">
        <v>10132.941999999999</v>
      </c>
      <c r="D30" s="2376">
        <v>81087.736000000004</v>
      </c>
      <c r="E30" s="2376">
        <v>40849.618999999999</v>
      </c>
      <c r="F30" s="2376">
        <v>70454.675000000003</v>
      </c>
      <c r="G30" s="2376">
        <v>14966.884</v>
      </c>
      <c r="H30" s="2376">
        <v>7875.4390000000003</v>
      </c>
      <c r="I30" s="2376">
        <v>16801.233</v>
      </c>
      <c r="J30" s="2376">
        <v>2685.998</v>
      </c>
      <c r="K30" s="2376">
        <v>328194.28700000001</v>
      </c>
      <c r="L30" s="2376">
        <v>2667.3470000000002</v>
      </c>
      <c r="M30" s="2376">
        <v>41411.665000000001</v>
      </c>
      <c r="N30" s="2376">
        <v>71212.69</v>
      </c>
      <c r="O30" s="2376">
        <v>12715.213</v>
      </c>
      <c r="P30" s="2376">
        <v>6017.3509999999997</v>
      </c>
      <c r="Q30" s="2376">
        <v>74453.153000000006</v>
      </c>
      <c r="R30" s="2376">
        <v>160683.03200000001</v>
      </c>
      <c r="S30" s="2376">
        <v>181.29599999999999</v>
      </c>
      <c r="T30" s="2376" t="s">
        <v>169</v>
      </c>
      <c r="U30" s="2377">
        <v>942390.56</v>
      </c>
      <c r="V30" s="2324"/>
      <c r="W30" s="2324"/>
    </row>
    <row r="31" spans="1:23" s="2374" customFormat="1" ht="20.100000000000001" customHeight="1">
      <c r="A31" s="2350"/>
      <c r="B31" s="2354" t="s">
        <v>1227</v>
      </c>
      <c r="C31" s="2375">
        <v>1528.7909999999999</v>
      </c>
      <c r="D31" s="2376">
        <v>93326.376000000004</v>
      </c>
      <c r="E31" s="2376">
        <v>118255.018</v>
      </c>
      <c r="F31" s="2376">
        <v>41612.173000000003</v>
      </c>
      <c r="G31" s="2376">
        <v>45614.527000000002</v>
      </c>
      <c r="H31" s="2376">
        <v>17492.333999999999</v>
      </c>
      <c r="I31" s="2376">
        <v>200290.59400000001</v>
      </c>
      <c r="J31" s="2376">
        <v>6734.7529999999997</v>
      </c>
      <c r="K31" s="2376">
        <v>254724.193</v>
      </c>
      <c r="L31" s="2376">
        <v>15375.898999999999</v>
      </c>
      <c r="M31" s="2376">
        <v>66307.122000000003</v>
      </c>
      <c r="N31" s="2376">
        <v>254308.83600000001</v>
      </c>
      <c r="O31" s="2376">
        <v>75994.214999999997</v>
      </c>
      <c r="P31" s="2376">
        <v>6190.7280000000001</v>
      </c>
      <c r="Q31" s="2376">
        <v>221966.215</v>
      </c>
      <c r="R31" s="2376">
        <v>201784.98199999999</v>
      </c>
      <c r="S31" s="2376">
        <v>23.542000000000002</v>
      </c>
      <c r="T31" s="2376" t="s">
        <v>169</v>
      </c>
      <c r="U31" s="2377">
        <v>1621530.298</v>
      </c>
      <c r="V31" s="2324"/>
      <c r="W31" s="2324"/>
    </row>
    <row r="32" spans="1:23" s="2374" customFormat="1" ht="20.100000000000001" customHeight="1">
      <c r="A32" s="2350"/>
      <c r="B32" s="2354" t="s">
        <v>1228</v>
      </c>
      <c r="C32" s="2375">
        <v>1277.4749999999999</v>
      </c>
      <c r="D32" s="2376">
        <v>17795.343000000001</v>
      </c>
      <c r="E32" s="2376">
        <v>4011.7429999999999</v>
      </c>
      <c r="F32" s="2376">
        <v>4467.5330000000004</v>
      </c>
      <c r="G32" s="2376">
        <v>323.54300000000001</v>
      </c>
      <c r="H32" s="2376">
        <v>799.90099999999995</v>
      </c>
      <c r="I32" s="2376">
        <v>87796.307000000001</v>
      </c>
      <c r="J32" s="2376">
        <v>20.998999999999999</v>
      </c>
      <c r="K32" s="2376">
        <v>8393.61</v>
      </c>
      <c r="L32" s="2376">
        <v>3231.373</v>
      </c>
      <c r="M32" s="2376">
        <v>1992.884</v>
      </c>
      <c r="N32" s="2376">
        <v>2974.3229999999999</v>
      </c>
      <c r="O32" s="2376">
        <v>7931.9610000000002</v>
      </c>
      <c r="P32" s="2376">
        <v>50974.552000000003</v>
      </c>
      <c r="Q32" s="2376">
        <v>12435.188</v>
      </c>
      <c r="R32" s="2376">
        <v>161802.17000000001</v>
      </c>
      <c r="S32" s="2376">
        <v>35.890999999999998</v>
      </c>
      <c r="T32" s="2376" t="s">
        <v>169</v>
      </c>
      <c r="U32" s="2377">
        <v>366264.79599999997</v>
      </c>
      <c r="V32" s="2324"/>
      <c r="W32" s="2324"/>
    </row>
    <row r="33" spans="1:23" s="2374" customFormat="1" ht="20.100000000000001" customHeight="1">
      <c r="A33" s="2350"/>
      <c r="B33" s="2354" t="s">
        <v>1229</v>
      </c>
      <c r="C33" s="2375">
        <v>257.28800000000001</v>
      </c>
      <c r="D33" s="2376">
        <v>656.57</v>
      </c>
      <c r="E33" s="2376">
        <v>1385.96</v>
      </c>
      <c r="F33" s="2376">
        <v>9736.6229999999996</v>
      </c>
      <c r="G33" s="2376">
        <v>473.637</v>
      </c>
      <c r="H33" s="2376">
        <v>338.37099999999998</v>
      </c>
      <c r="I33" s="2376">
        <v>176.04499999999999</v>
      </c>
      <c r="J33" s="2376">
        <v>31.352</v>
      </c>
      <c r="K33" s="2376">
        <v>39357.940999999999</v>
      </c>
      <c r="L33" s="2376">
        <v>621.27700000000004</v>
      </c>
      <c r="M33" s="2376">
        <v>2153.4639999999999</v>
      </c>
      <c r="N33" s="2376">
        <v>934.351</v>
      </c>
      <c r="O33" s="2376">
        <v>427.34100000000001</v>
      </c>
      <c r="P33" s="2376">
        <v>575.39499999999998</v>
      </c>
      <c r="Q33" s="2376">
        <v>2054.4780000000001</v>
      </c>
      <c r="R33" s="2376">
        <v>1911.944</v>
      </c>
      <c r="S33" s="2376">
        <v>114.858</v>
      </c>
      <c r="T33" s="2376" t="s">
        <v>169</v>
      </c>
      <c r="U33" s="2377">
        <v>61206.894999999997</v>
      </c>
      <c r="V33" s="2324"/>
      <c r="W33" s="2324"/>
    </row>
    <row r="34" spans="1:23" s="2325" customFormat="1" ht="20.100000000000001" customHeight="1">
      <c r="A34" s="2350"/>
      <c r="B34" s="2354" t="s">
        <v>1230</v>
      </c>
      <c r="C34" s="2375">
        <v>7949.4719999999998</v>
      </c>
      <c r="D34" s="2376">
        <v>2821.3969999999999</v>
      </c>
      <c r="E34" s="2376">
        <v>2529.7849999999999</v>
      </c>
      <c r="F34" s="2376">
        <v>30047.095000000001</v>
      </c>
      <c r="G34" s="2376">
        <v>176.26599999999999</v>
      </c>
      <c r="H34" s="2376">
        <v>1334.394</v>
      </c>
      <c r="I34" s="2376">
        <v>73.355999999999995</v>
      </c>
      <c r="J34" s="2376">
        <v>280.32400000000001</v>
      </c>
      <c r="K34" s="2376">
        <v>99987.032000000007</v>
      </c>
      <c r="L34" s="2376">
        <v>743.74599999999998</v>
      </c>
      <c r="M34" s="2376">
        <v>44764.154999999999</v>
      </c>
      <c r="N34" s="2376">
        <v>5885.0320000000002</v>
      </c>
      <c r="O34" s="2376">
        <v>1429.944</v>
      </c>
      <c r="P34" s="2376">
        <v>556.65300000000002</v>
      </c>
      <c r="Q34" s="2376">
        <v>1945.796</v>
      </c>
      <c r="R34" s="2376">
        <v>21617.233</v>
      </c>
      <c r="S34" s="2376">
        <v>111.386</v>
      </c>
      <c r="T34" s="2376" t="s">
        <v>169</v>
      </c>
      <c r="U34" s="2377">
        <v>222253.06599999999</v>
      </c>
      <c r="V34" s="2324"/>
      <c r="W34" s="2324"/>
    </row>
    <row r="35" spans="1:23" s="2325" customFormat="1" ht="20.100000000000001" customHeight="1">
      <c r="A35" s="2355" t="s">
        <v>894</v>
      </c>
      <c r="B35" s="2354" t="s">
        <v>1231</v>
      </c>
      <c r="C35" s="2378">
        <v>141.92099999999999</v>
      </c>
      <c r="D35" s="2379">
        <v>221.36799999999999</v>
      </c>
      <c r="E35" s="2379">
        <v>138.45500000000001</v>
      </c>
      <c r="F35" s="2379">
        <v>362.67</v>
      </c>
      <c r="G35" s="2379">
        <v>131.453</v>
      </c>
      <c r="H35" s="2379">
        <v>28.021999999999998</v>
      </c>
      <c r="I35" s="2379">
        <v>90.600999999999999</v>
      </c>
      <c r="J35" s="2379">
        <v>24.515000000000001</v>
      </c>
      <c r="K35" s="2379">
        <v>1246.027</v>
      </c>
      <c r="L35" s="2379">
        <v>281.73599999999999</v>
      </c>
      <c r="M35" s="2379">
        <v>436.18</v>
      </c>
      <c r="N35" s="2379">
        <v>534.19299999999998</v>
      </c>
      <c r="O35" s="2379">
        <v>469.02</v>
      </c>
      <c r="P35" s="2379">
        <v>1051.1310000000001</v>
      </c>
      <c r="Q35" s="2379">
        <v>528.678</v>
      </c>
      <c r="R35" s="2379">
        <v>865.89099999999996</v>
      </c>
      <c r="S35" s="2379">
        <v>107.464</v>
      </c>
      <c r="T35" s="2379" t="s">
        <v>169</v>
      </c>
      <c r="U35" s="2380">
        <v>6659.3249999999998</v>
      </c>
      <c r="V35" s="2324"/>
      <c r="W35" s="2324"/>
    </row>
    <row r="36" spans="1:23" s="2325" customFormat="1" ht="21" customHeight="1">
      <c r="A36" s="3139" t="s">
        <v>1232</v>
      </c>
      <c r="B36" s="3140"/>
      <c r="C36" s="2385">
        <v>3646306.7009999999</v>
      </c>
      <c r="D36" s="2386">
        <v>1677089.3289999999</v>
      </c>
      <c r="E36" s="2386">
        <v>1251663.98</v>
      </c>
      <c r="F36" s="2386">
        <v>2053714.642</v>
      </c>
      <c r="G36" s="2386">
        <v>706140.53899999999</v>
      </c>
      <c r="H36" s="2386">
        <v>765065.76</v>
      </c>
      <c r="I36" s="2386">
        <v>2613402.9649999999</v>
      </c>
      <c r="J36" s="2387">
        <v>312552.64799999999</v>
      </c>
      <c r="K36" s="2386">
        <v>11166775.721999999</v>
      </c>
      <c r="L36" s="2386">
        <v>1431764.4920000001</v>
      </c>
      <c r="M36" s="2386">
        <v>2444597.733</v>
      </c>
      <c r="N36" s="2386">
        <v>4123278.5920000002</v>
      </c>
      <c r="O36" s="2386">
        <v>1779033.1429999999</v>
      </c>
      <c r="P36" s="2386">
        <v>2858414.358</v>
      </c>
      <c r="Q36" s="2386">
        <v>3750692.6060000001</v>
      </c>
      <c r="R36" s="2386">
        <v>3021743.4530000002</v>
      </c>
      <c r="S36" s="2386">
        <v>492364.94</v>
      </c>
      <c r="T36" s="2386" t="s">
        <v>169</v>
      </c>
      <c r="U36" s="2388">
        <v>44094601.603</v>
      </c>
      <c r="V36" s="2324"/>
      <c r="W36" s="2324"/>
    </row>
    <row r="37" spans="1:23" ht="5.0999999999999996" customHeight="1">
      <c r="A37" s="655"/>
      <c r="B37" s="655"/>
      <c r="C37" s="655"/>
      <c r="D37" s="655"/>
      <c r="E37" s="655"/>
      <c r="F37" s="655"/>
      <c r="G37" s="655"/>
      <c r="H37" s="655"/>
      <c r="I37" s="655"/>
      <c r="J37" s="655"/>
      <c r="K37" s="655"/>
      <c r="L37" s="655"/>
      <c r="M37" s="655"/>
      <c r="N37" s="655"/>
      <c r="O37" s="655"/>
      <c r="P37" s="655"/>
      <c r="Q37" s="655"/>
      <c r="R37" s="655"/>
      <c r="S37" s="655"/>
      <c r="T37" s="655"/>
      <c r="U37" s="655"/>
      <c r="W37" s="2324"/>
    </row>
    <row r="38" spans="1:23" ht="12.95" customHeight="1">
      <c r="A38" s="1969" t="s">
        <v>1245</v>
      </c>
      <c r="B38" s="655"/>
      <c r="C38" s="655"/>
      <c r="D38" s="1969"/>
      <c r="E38" s="655"/>
      <c r="F38" s="655"/>
      <c r="G38" s="1969"/>
      <c r="H38" s="655"/>
      <c r="I38" s="655"/>
      <c r="J38" s="655"/>
      <c r="K38" s="1969" t="s">
        <v>1246</v>
      </c>
      <c r="L38" s="655"/>
      <c r="M38" s="655"/>
      <c r="N38" s="655"/>
      <c r="O38" s="655"/>
      <c r="P38" s="655"/>
      <c r="Q38" s="655"/>
      <c r="R38" s="655"/>
      <c r="S38" s="655"/>
      <c r="T38" s="655"/>
      <c r="U38" s="655"/>
    </row>
    <row r="39" spans="1:23" s="328" customFormat="1" ht="6" customHeight="1">
      <c r="A39" s="655"/>
      <c r="B39" s="655"/>
      <c r="C39" s="655"/>
      <c r="D39" s="655"/>
      <c r="E39" s="655"/>
      <c r="F39" s="655"/>
      <c r="G39" s="655"/>
      <c r="H39" s="655"/>
      <c r="I39" s="655"/>
      <c r="J39" s="655"/>
      <c r="K39" s="655"/>
      <c r="L39" s="655"/>
      <c r="M39" s="655"/>
      <c r="N39" s="655"/>
      <c r="O39" s="655"/>
      <c r="P39" s="655"/>
      <c r="Q39" s="655"/>
      <c r="R39" s="655"/>
      <c r="S39" s="655"/>
      <c r="T39" s="655"/>
      <c r="U39" s="655"/>
    </row>
    <row r="40" spans="1:23">
      <c r="A40" s="655"/>
      <c r="B40" s="655"/>
      <c r="C40" s="655"/>
      <c r="D40" s="655"/>
      <c r="E40" s="655"/>
      <c r="F40" s="655"/>
      <c r="G40" s="655"/>
      <c r="H40" s="655"/>
      <c r="I40" s="655"/>
      <c r="J40" s="655"/>
      <c r="K40" s="655"/>
      <c r="L40" s="655"/>
      <c r="M40" s="655"/>
      <c r="N40" s="655"/>
      <c r="O40" s="655"/>
      <c r="P40" s="655"/>
      <c r="Q40" s="655"/>
      <c r="R40" s="655"/>
      <c r="S40" s="655"/>
      <c r="T40" s="655"/>
      <c r="U40" s="660"/>
    </row>
    <row r="41" spans="1:23">
      <c r="C41" s="1521"/>
      <c r="D41" s="1521"/>
      <c r="E41" s="1521"/>
      <c r="F41" s="1521"/>
      <c r="G41" s="1521"/>
      <c r="H41" s="1521"/>
      <c r="I41" s="1521"/>
      <c r="J41" s="1521"/>
      <c r="K41" s="1521"/>
      <c r="L41" s="1521"/>
      <c r="M41" s="1521"/>
      <c r="N41" s="1521"/>
      <c r="O41" s="1521"/>
      <c r="P41" s="1521"/>
      <c r="Q41" s="1521"/>
      <c r="R41" s="1521"/>
      <c r="S41" s="1521"/>
      <c r="T41" s="1521"/>
      <c r="U41" s="1521"/>
    </row>
    <row r="42" spans="1:23">
      <c r="C42" s="1521"/>
      <c r="D42" s="1521"/>
      <c r="E42" s="1521"/>
      <c r="F42" s="1521"/>
      <c r="G42" s="1521"/>
      <c r="H42" s="1521"/>
      <c r="I42" s="1521"/>
      <c r="J42" s="1521"/>
      <c r="K42" s="1521"/>
      <c r="L42" s="1521"/>
      <c r="M42" s="1521"/>
      <c r="N42" s="1521"/>
      <c r="O42" s="1521"/>
      <c r="P42" s="1521"/>
      <c r="Q42" s="1521"/>
      <c r="R42" s="1521"/>
      <c r="S42" s="1521"/>
      <c r="T42" s="1521"/>
      <c r="U42" s="1521"/>
    </row>
    <row r="43" spans="1:23"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</row>
    <row r="44" spans="1:23">
      <c r="U44" s="2188"/>
    </row>
  </sheetData>
  <mergeCells count="7">
    <mergeCell ref="A36:B36"/>
    <mergeCell ref="A4:B4"/>
    <mergeCell ref="A5:B5"/>
    <mergeCell ref="A6:B6"/>
    <mergeCell ref="A7:B7"/>
    <mergeCell ref="A8:B8"/>
    <mergeCell ref="A9:B9"/>
  </mergeCells>
  <phoneticPr fontId="2" type="noConversion"/>
  <printOptions horizontalCentered="1"/>
  <pageMargins left="0.94488188976377963" right="0.94488188976377963" top="1.1811023622047245" bottom="0.78740157480314965" header="1.1811023622047245" footer="0"/>
  <pageSetup paperSize="9" scale="80" firstPageNumber="72" orientation="portrait" useFirstPageNumber="1" r:id="rId1"/>
  <headerFooter differentOddEven="1" scaleWithDoc="0" alignWithMargins="0"/>
  <colBreaks count="1" manualBreakCount="1">
    <brk id="10" max="47" man="1"/>
  </colBreak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43"/>
  <sheetViews>
    <sheetView showGridLines="0" view="pageBreakPreview" zoomScaleNormal="100" zoomScaleSheetLayoutView="100"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ColWidth="7.875" defaultRowHeight="16.5"/>
  <cols>
    <col min="1" max="1" width="3" style="1289" customWidth="1"/>
    <col min="2" max="2" width="9.875" style="1289" customWidth="1"/>
    <col min="3" max="3" width="9.625" style="1289" customWidth="1"/>
    <col min="4" max="8" width="8.75" style="1289" customWidth="1"/>
    <col min="9" max="9" width="9.25" style="1289" customWidth="1"/>
    <col min="10" max="10" width="8.75" style="1289" customWidth="1"/>
    <col min="11" max="11" width="9.625" style="1289" customWidth="1"/>
    <col min="12" max="17" width="9.25" style="1289" customWidth="1"/>
    <col min="18" max="19" width="8.75" style="1289" customWidth="1"/>
    <col min="20" max="20" width="7.625" style="1289" customWidth="1"/>
    <col min="21" max="21" width="10.125" style="1289" customWidth="1"/>
    <col min="22" max="23" width="7.875" style="1289" customWidth="1"/>
    <col min="24" max="24" width="10.375" style="1289" customWidth="1"/>
    <col min="25" max="25" width="9.875" style="1289" customWidth="1"/>
    <col min="26" max="16384" width="7.875" style="1289"/>
  </cols>
  <sheetData>
    <row r="1" spans="1:25" ht="18" customHeight="1">
      <c r="A1" s="2389" t="s">
        <v>1247</v>
      </c>
    </row>
    <row r="2" spans="1:25" s="1967" customFormat="1" ht="17.25">
      <c r="A2" s="1967" t="s">
        <v>1235</v>
      </c>
      <c r="G2" s="1967" t="s">
        <v>1248</v>
      </c>
    </row>
    <row r="3" spans="1:25" ht="17.25" customHeight="1">
      <c r="B3" s="326"/>
      <c r="K3" s="2390"/>
      <c r="P3" s="2062"/>
      <c r="R3" s="2062"/>
      <c r="S3" s="2062"/>
      <c r="T3" s="2062"/>
      <c r="U3" s="2391"/>
    </row>
    <row r="4" spans="1:25" s="326" customFormat="1" ht="21.95" customHeight="1">
      <c r="A4" s="3141" t="s">
        <v>1182</v>
      </c>
      <c r="B4" s="3142"/>
      <c r="C4" s="2361" t="s">
        <v>1183</v>
      </c>
      <c r="D4" s="2362" t="s">
        <v>1153</v>
      </c>
      <c r="E4" s="2362" t="s">
        <v>1154</v>
      </c>
      <c r="F4" s="2363" t="s">
        <v>1155</v>
      </c>
      <c r="G4" s="2363" t="s">
        <v>1156</v>
      </c>
      <c r="H4" s="2363" t="s">
        <v>1157</v>
      </c>
      <c r="I4" s="2362" t="s">
        <v>1158</v>
      </c>
      <c r="J4" s="2115" t="s">
        <v>1159</v>
      </c>
      <c r="K4" s="2364" t="s">
        <v>1160</v>
      </c>
      <c r="L4" s="2364" t="s">
        <v>1161</v>
      </c>
      <c r="M4" s="2364" t="s">
        <v>1162</v>
      </c>
      <c r="N4" s="2364" t="s">
        <v>1163</v>
      </c>
      <c r="O4" s="2365" t="s">
        <v>1164</v>
      </c>
      <c r="P4" s="2366" t="s">
        <v>1165</v>
      </c>
      <c r="Q4" s="2364" t="s">
        <v>1166</v>
      </c>
      <c r="R4" s="2366" t="s">
        <v>1167</v>
      </c>
      <c r="S4" s="2362" t="s">
        <v>1168</v>
      </c>
      <c r="T4" s="2362" t="s">
        <v>1169</v>
      </c>
      <c r="U4" s="2392" t="s">
        <v>1185</v>
      </c>
    </row>
    <row r="5" spans="1:25" s="2343" customFormat="1" ht="21.95" customHeight="1">
      <c r="A5" s="3143" t="s">
        <v>1198</v>
      </c>
      <c r="B5" s="3144"/>
      <c r="C5" s="2393">
        <v>3535732.3629999999</v>
      </c>
      <c r="D5" s="2341">
        <v>1244443.689</v>
      </c>
      <c r="E5" s="2394">
        <v>879264.97</v>
      </c>
      <c r="F5" s="2394">
        <v>1184490.3899999999</v>
      </c>
      <c r="G5" s="2394">
        <v>544280.97400000005</v>
      </c>
      <c r="H5" s="2394">
        <v>529716.63899999997</v>
      </c>
      <c r="I5" s="2394">
        <v>403999.51500000001</v>
      </c>
      <c r="J5" s="1477">
        <v>160920.74100000001</v>
      </c>
      <c r="K5" s="1477">
        <v>5299013.7989999996</v>
      </c>
      <c r="L5" s="1477">
        <v>619073.53399999999</v>
      </c>
      <c r="M5" s="2394">
        <v>622774.12899999996</v>
      </c>
      <c r="N5" s="2394">
        <v>832230.353</v>
      </c>
      <c r="O5" s="2394">
        <v>655060.25</v>
      </c>
      <c r="P5" s="2394">
        <v>657144.70299999998</v>
      </c>
      <c r="Q5" s="2394">
        <v>946992.28</v>
      </c>
      <c r="R5" s="2394">
        <v>1209988.93</v>
      </c>
      <c r="S5" s="2394">
        <v>250527.37400000001</v>
      </c>
      <c r="T5" s="2395" t="s">
        <v>169</v>
      </c>
      <c r="U5" s="2396">
        <v>19575654.633000001</v>
      </c>
      <c r="W5" s="2324"/>
      <c r="X5" s="2397"/>
      <c r="Y5" s="2398"/>
    </row>
    <row r="6" spans="1:25" s="328" customFormat="1" ht="21.95" customHeight="1">
      <c r="A6" s="3145" t="s">
        <v>1199</v>
      </c>
      <c r="B6" s="3146"/>
      <c r="C6" s="2399">
        <v>1059524.9890000001</v>
      </c>
      <c r="D6" s="2400">
        <v>344529.91</v>
      </c>
      <c r="E6" s="2400">
        <v>241415.78200000001</v>
      </c>
      <c r="F6" s="2400">
        <v>301275.48800000001</v>
      </c>
      <c r="G6" s="2400">
        <v>164974.53899999999</v>
      </c>
      <c r="H6" s="2400">
        <v>313294.54599999997</v>
      </c>
      <c r="I6" s="2400">
        <v>139924.25200000001</v>
      </c>
      <c r="J6" s="2400">
        <v>102854.18399999999</v>
      </c>
      <c r="K6" s="2400">
        <v>1787609.1850000001</v>
      </c>
      <c r="L6" s="2400">
        <v>481528.90399999998</v>
      </c>
      <c r="M6" s="2400">
        <v>418431.43699999998</v>
      </c>
      <c r="N6" s="2400">
        <v>355421.36900000001</v>
      </c>
      <c r="O6" s="2400">
        <v>324332.21999999997</v>
      </c>
      <c r="P6" s="2400">
        <v>394009.08600000001</v>
      </c>
      <c r="Q6" s="2400">
        <v>514705.34600000002</v>
      </c>
      <c r="R6" s="2400">
        <v>420010.79499999998</v>
      </c>
      <c r="S6" s="2400">
        <v>94114.975999999995</v>
      </c>
      <c r="T6" s="2401" t="s">
        <v>169</v>
      </c>
      <c r="U6" s="2402">
        <v>7457957.0080000004</v>
      </c>
      <c r="W6" s="2324"/>
      <c r="X6" s="2397"/>
      <c r="Y6" s="2398"/>
    </row>
    <row r="7" spans="1:25" s="328" customFormat="1" ht="21.95" customHeight="1">
      <c r="A7" s="3145" t="s">
        <v>1200</v>
      </c>
      <c r="B7" s="3146"/>
      <c r="C7" s="2399">
        <v>7617723.1279999996</v>
      </c>
      <c r="D7" s="2400">
        <v>2062636.7660000001</v>
      </c>
      <c r="E7" s="2400">
        <v>1558101.855</v>
      </c>
      <c r="F7" s="2400">
        <v>2240484.7289999998</v>
      </c>
      <c r="G7" s="2400">
        <v>902159.85</v>
      </c>
      <c r="H7" s="2400">
        <v>1157924.0460000001</v>
      </c>
      <c r="I7" s="2400">
        <v>883309.79700000002</v>
      </c>
      <c r="J7" s="1992">
        <v>261780.79500000001</v>
      </c>
      <c r="K7" s="2400">
        <v>11415164.062000001</v>
      </c>
      <c r="L7" s="2400">
        <v>2088658.101</v>
      </c>
      <c r="M7" s="2400">
        <v>1739363.3149999999</v>
      </c>
      <c r="N7" s="2400">
        <v>2355645.1150000002</v>
      </c>
      <c r="O7" s="2400">
        <v>1573693.102</v>
      </c>
      <c r="P7" s="2400">
        <v>1624038.0319999999</v>
      </c>
      <c r="Q7" s="2400">
        <v>2617293.3360000001</v>
      </c>
      <c r="R7" s="2400">
        <v>2566520.4449999998</v>
      </c>
      <c r="S7" s="2400">
        <v>727580.28799999994</v>
      </c>
      <c r="T7" s="2401" t="s">
        <v>169</v>
      </c>
      <c r="U7" s="2402">
        <v>43392076.762000002</v>
      </c>
      <c r="W7" s="2324"/>
      <c r="X7" s="2397"/>
      <c r="Y7" s="2398"/>
    </row>
    <row r="8" spans="1:25" s="2343" customFormat="1" ht="21.95" customHeight="1">
      <c r="A8" s="3145" t="s">
        <v>1201</v>
      </c>
      <c r="B8" s="3146"/>
      <c r="C8" s="2375">
        <v>6681.5870000000004</v>
      </c>
      <c r="D8" s="2376">
        <v>36683.764000000003</v>
      </c>
      <c r="E8" s="2376">
        <v>23527.342000000001</v>
      </c>
      <c r="F8" s="2376">
        <v>36576.055</v>
      </c>
      <c r="G8" s="2376">
        <v>29705.648000000001</v>
      </c>
      <c r="H8" s="2376">
        <v>11481.504999999999</v>
      </c>
      <c r="I8" s="2376">
        <v>24174.677</v>
      </c>
      <c r="J8" s="2376">
        <v>24580.04</v>
      </c>
      <c r="K8" s="2376">
        <v>823155.46400000004</v>
      </c>
      <c r="L8" s="2376">
        <v>193721.44899999999</v>
      </c>
      <c r="M8" s="2376">
        <v>256079.68799999999</v>
      </c>
      <c r="N8" s="2376">
        <v>637851.72100000002</v>
      </c>
      <c r="O8" s="2376">
        <v>479731.30900000001</v>
      </c>
      <c r="P8" s="2376">
        <v>923634.36399999994</v>
      </c>
      <c r="Q8" s="2376">
        <v>570129.12800000003</v>
      </c>
      <c r="R8" s="2376">
        <v>932424.76399999997</v>
      </c>
      <c r="S8" s="2376">
        <v>480264.74599999998</v>
      </c>
      <c r="T8" s="2376" t="s">
        <v>169</v>
      </c>
      <c r="U8" s="2377">
        <v>5490403.2510000002</v>
      </c>
      <c r="W8" s="2324"/>
      <c r="X8" s="2397"/>
      <c r="Y8" s="2398"/>
    </row>
    <row r="9" spans="1:25" s="2343" customFormat="1" ht="21.95" customHeight="1">
      <c r="A9" s="3147" t="s">
        <v>1202</v>
      </c>
      <c r="B9" s="3148"/>
      <c r="C9" s="2403">
        <v>565.78</v>
      </c>
      <c r="D9" s="2348">
        <v>5556.83</v>
      </c>
      <c r="E9" s="2348">
        <v>4154.5810000000001</v>
      </c>
      <c r="F9" s="2348">
        <v>20688.025000000001</v>
      </c>
      <c r="G9" s="2348">
        <v>823.03899999999999</v>
      </c>
      <c r="H9" s="2348">
        <v>358.096</v>
      </c>
      <c r="I9" s="2348">
        <v>3226.3960000000002</v>
      </c>
      <c r="J9" s="2348">
        <v>2893.7240000000002</v>
      </c>
      <c r="K9" s="2348">
        <v>69714.782999999996</v>
      </c>
      <c r="L9" s="2348">
        <v>110012.785</v>
      </c>
      <c r="M9" s="2348">
        <v>30213.932000000001</v>
      </c>
      <c r="N9" s="2348">
        <v>86900.725000000006</v>
      </c>
      <c r="O9" s="2348">
        <v>16369.571</v>
      </c>
      <c r="P9" s="2348">
        <v>17535.931</v>
      </c>
      <c r="Q9" s="2348">
        <v>52977.722000000002</v>
      </c>
      <c r="R9" s="2348">
        <v>16463.133000000002</v>
      </c>
      <c r="S9" s="2348">
        <v>2186.2089999999998</v>
      </c>
      <c r="T9" s="2347" t="s">
        <v>169</v>
      </c>
      <c r="U9" s="2404">
        <v>440641.26199999999</v>
      </c>
      <c r="W9" s="2324"/>
      <c r="X9" s="2397"/>
      <c r="Y9" s="2398"/>
    </row>
    <row r="10" spans="1:25" s="2343" customFormat="1" ht="21.95" customHeight="1">
      <c r="A10" s="2350"/>
      <c r="B10" s="2351" t="s">
        <v>1203</v>
      </c>
      <c r="C10" s="2122">
        <v>393924.38900000002</v>
      </c>
      <c r="D10" s="2123">
        <v>1745458.2120000001</v>
      </c>
      <c r="E10" s="2123">
        <v>1445313.1640000001</v>
      </c>
      <c r="F10" s="2123">
        <v>2910339.608</v>
      </c>
      <c r="G10" s="2123">
        <v>685174.43799999997</v>
      </c>
      <c r="H10" s="2123">
        <v>569032.64800000004</v>
      </c>
      <c r="I10" s="2123">
        <v>6501547.2740000002</v>
      </c>
      <c r="J10" s="2123">
        <v>443628.63400000002</v>
      </c>
      <c r="K10" s="2123">
        <v>17704557.945999999</v>
      </c>
      <c r="L10" s="2123">
        <v>1319354.9739999999</v>
      </c>
      <c r="M10" s="2123">
        <v>4686760.6169999996</v>
      </c>
      <c r="N10" s="2123">
        <v>8579374.8080000002</v>
      </c>
      <c r="O10" s="2123">
        <v>2668348.1889999998</v>
      </c>
      <c r="P10" s="2123">
        <v>5345472.7889999999</v>
      </c>
      <c r="Q10" s="2123">
        <v>7134618.96</v>
      </c>
      <c r="R10" s="2123">
        <v>4645820.2180000003</v>
      </c>
      <c r="S10" s="2123">
        <v>74798.221000000005</v>
      </c>
      <c r="T10" s="2352" t="s">
        <v>169</v>
      </c>
      <c r="U10" s="2405">
        <v>66853525.089000002</v>
      </c>
      <c r="W10" s="2324"/>
      <c r="X10" s="2397"/>
      <c r="Y10" s="2398"/>
    </row>
    <row r="11" spans="1:25" s="328" customFormat="1" ht="20.100000000000001" customHeight="1">
      <c r="A11" s="2350"/>
      <c r="B11" s="2354" t="s">
        <v>1204</v>
      </c>
      <c r="C11" s="2406">
        <v>53032.55</v>
      </c>
      <c r="D11" s="2345">
        <v>134200.21400000001</v>
      </c>
      <c r="E11" s="2345">
        <v>50016.771000000001</v>
      </c>
      <c r="F11" s="2345">
        <v>156882.13800000001</v>
      </c>
      <c r="G11" s="2345">
        <v>30135.092000000001</v>
      </c>
      <c r="H11" s="2345">
        <v>32866.224000000002</v>
      </c>
      <c r="I11" s="2345">
        <v>44692.01</v>
      </c>
      <c r="J11" s="2345">
        <v>28879.206999999999</v>
      </c>
      <c r="K11" s="2345">
        <v>677725.86399999994</v>
      </c>
      <c r="L11" s="2345">
        <v>125304.147</v>
      </c>
      <c r="M11" s="2345">
        <v>296381.72499999998</v>
      </c>
      <c r="N11" s="2345">
        <v>364969.98700000002</v>
      </c>
      <c r="O11" s="2345">
        <v>382185.84299999999</v>
      </c>
      <c r="P11" s="2345">
        <v>275438.56599999999</v>
      </c>
      <c r="Q11" s="2345">
        <v>139587.54199999999</v>
      </c>
      <c r="R11" s="2345">
        <v>215409.23300000001</v>
      </c>
      <c r="S11" s="2345">
        <v>26189.867999999999</v>
      </c>
      <c r="T11" s="2344" t="s">
        <v>169</v>
      </c>
      <c r="U11" s="2407">
        <v>3033896.9810000001</v>
      </c>
      <c r="W11" s="2324"/>
      <c r="X11" s="2397"/>
      <c r="Y11" s="2398"/>
    </row>
    <row r="12" spans="1:25" s="655" customFormat="1" ht="20.100000000000001" customHeight="1">
      <c r="A12" s="2350"/>
      <c r="B12" s="2354" t="s">
        <v>1205</v>
      </c>
      <c r="C12" s="2406">
        <v>2917.6129999999998</v>
      </c>
      <c r="D12" s="2345">
        <v>4328.5469999999996</v>
      </c>
      <c r="E12" s="2345">
        <v>5879.1180000000004</v>
      </c>
      <c r="F12" s="2345">
        <v>3368.306</v>
      </c>
      <c r="G12" s="2345">
        <v>9950.4369999999999</v>
      </c>
      <c r="H12" s="2345">
        <v>4178.6779999999999</v>
      </c>
      <c r="I12" s="2345">
        <v>4076.2829999999999</v>
      </c>
      <c r="J12" s="2345">
        <v>2159.48</v>
      </c>
      <c r="K12" s="2345">
        <v>78768.23</v>
      </c>
      <c r="L12" s="2345">
        <v>30196.472000000002</v>
      </c>
      <c r="M12" s="2345">
        <v>34079.326000000001</v>
      </c>
      <c r="N12" s="2345">
        <v>21464.357</v>
      </c>
      <c r="O12" s="2345">
        <v>27744.812000000002</v>
      </c>
      <c r="P12" s="2345">
        <v>4875.1670000000004</v>
      </c>
      <c r="Q12" s="2345">
        <v>18047.518</v>
      </c>
      <c r="R12" s="2345">
        <v>30729.17</v>
      </c>
      <c r="S12" s="2345">
        <v>20033.117999999999</v>
      </c>
      <c r="T12" s="2344" t="s">
        <v>169</v>
      </c>
      <c r="U12" s="2407">
        <v>302796.63199999998</v>
      </c>
      <c r="W12" s="2324"/>
      <c r="X12" s="2397"/>
      <c r="Y12" s="2398"/>
    </row>
    <row r="13" spans="1:25" s="328" customFormat="1" ht="20.100000000000001" customHeight="1">
      <c r="A13" s="2350"/>
      <c r="B13" s="2354" t="s">
        <v>1206</v>
      </c>
      <c r="C13" s="2406">
        <v>33.914000000000001</v>
      </c>
      <c r="D13" s="2408">
        <v>1.1499999999999999</v>
      </c>
      <c r="E13" s="2408">
        <v>8.81</v>
      </c>
      <c r="F13" s="2408">
        <v>2.83</v>
      </c>
      <c r="G13" s="2408">
        <v>3742.7959999999998</v>
      </c>
      <c r="H13" s="2408">
        <v>16263.355</v>
      </c>
      <c r="I13" s="2408" t="s">
        <v>169</v>
      </c>
      <c r="J13" s="2345" t="s">
        <v>169</v>
      </c>
      <c r="K13" s="2345">
        <v>804.15099999999995</v>
      </c>
      <c r="L13" s="2345">
        <v>5.8869999999999996</v>
      </c>
      <c r="M13" s="2345">
        <v>1713.8679999999999</v>
      </c>
      <c r="N13" s="2345">
        <v>5.2359999999999998</v>
      </c>
      <c r="O13" s="2408" t="s">
        <v>169</v>
      </c>
      <c r="P13" s="2408" t="s">
        <v>169</v>
      </c>
      <c r="Q13" s="2408">
        <v>9982.0400000000009</v>
      </c>
      <c r="R13" s="2408">
        <v>16219.445</v>
      </c>
      <c r="S13" s="2345" t="s">
        <v>169</v>
      </c>
      <c r="T13" s="2344" t="s">
        <v>169</v>
      </c>
      <c r="U13" s="2407">
        <v>48783.482000000004</v>
      </c>
      <c r="W13" s="2324"/>
      <c r="X13" s="2397"/>
      <c r="Y13" s="2398"/>
    </row>
    <row r="14" spans="1:25" s="655" customFormat="1" ht="20.100000000000001" customHeight="1">
      <c r="A14" s="2350" t="s">
        <v>1207</v>
      </c>
      <c r="B14" s="2354" t="s">
        <v>1208</v>
      </c>
      <c r="C14" s="2406">
        <v>28949.261999999999</v>
      </c>
      <c r="D14" s="2408">
        <v>54494.18</v>
      </c>
      <c r="E14" s="2408">
        <v>173146.05100000001</v>
      </c>
      <c r="F14" s="2408">
        <v>11272.741</v>
      </c>
      <c r="G14" s="2408">
        <v>34417.332999999999</v>
      </c>
      <c r="H14" s="2408">
        <v>7775.9970000000003</v>
      </c>
      <c r="I14" s="2408">
        <v>143606.74799999999</v>
      </c>
      <c r="J14" s="2345">
        <v>5152.692</v>
      </c>
      <c r="K14" s="2345">
        <v>369326.97100000002</v>
      </c>
      <c r="L14" s="2345">
        <v>3545.143</v>
      </c>
      <c r="M14" s="2345">
        <v>46028.178999999996</v>
      </c>
      <c r="N14" s="2345">
        <v>41860.578999999998</v>
      </c>
      <c r="O14" s="2408">
        <v>144147.076</v>
      </c>
      <c r="P14" s="2408">
        <v>39251.014999999999</v>
      </c>
      <c r="Q14" s="2408">
        <v>698188.12300000002</v>
      </c>
      <c r="R14" s="2408">
        <v>52076.057000000001</v>
      </c>
      <c r="S14" s="2345">
        <v>126.93600000000001</v>
      </c>
      <c r="T14" s="2344" t="s">
        <v>169</v>
      </c>
      <c r="U14" s="2407">
        <v>1853365.0830000001</v>
      </c>
      <c r="W14" s="2324"/>
      <c r="X14" s="2397"/>
      <c r="Y14" s="2398"/>
    </row>
    <row r="15" spans="1:25" s="328" customFormat="1" ht="20.100000000000001" customHeight="1">
      <c r="A15" s="2350"/>
      <c r="B15" s="2354" t="s">
        <v>1209</v>
      </c>
      <c r="C15" s="2406">
        <v>83679.604999999996</v>
      </c>
      <c r="D15" s="2345">
        <v>9408.7219999999998</v>
      </c>
      <c r="E15" s="2345">
        <v>10168.031000000001</v>
      </c>
      <c r="F15" s="2345">
        <v>3569.67</v>
      </c>
      <c r="G15" s="2345">
        <v>478.113</v>
      </c>
      <c r="H15" s="2345">
        <v>743.78399999999999</v>
      </c>
      <c r="I15" s="2345">
        <v>229.185</v>
      </c>
      <c r="J15" s="2345">
        <v>59.874000000000002</v>
      </c>
      <c r="K15" s="2345">
        <v>39321.237999999998</v>
      </c>
      <c r="L15" s="2345">
        <v>477.23700000000002</v>
      </c>
      <c r="M15" s="2345">
        <v>1281.9939999999999</v>
      </c>
      <c r="N15" s="2345">
        <v>3096.33</v>
      </c>
      <c r="O15" s="2345">
        <v>3682.261</v>
      </c>
      <c r="P15" s="2345">
        <v>1189.232</v>
      </c>
      <c r="Q15" s="2345">
        <v>3287.96</v>
      </c>
      <c r="R15" s="2345">
        <v>1664.8409999999999</v>
      </c>
      <c r="S15" s="2345">
        <v>39.26</v>
      </c>
      <c r="T15" s="2344" t="s">
        <v>169</v>
      </c>
      <c r="U15" s="2407">
        <v>162377.337</v>
      </c>
      <c r="W15" s="2324"/>
      <c r="X15" s="2397"/>
      <c r="Y15" s="2398"/>
    </row>
    <row r="16" spans="1:25" s="328" customFormat="1" ht="20.100000000000001" customHeight="1">
      <c r="A16" s="2350"/>
      <c r="B16" s="2354" t="s">
        <v>1210</v>
      </c>
      <c r="C16" s="2406">
        <v>6356.2780000000002</v>
      </c>
      <c r="D16" s="2345">
        <v>25758.722000000002</v>
      </c>
      <c r="E16" s="2345">
        <v>1139.489</v>
      </c>
      <c r="F16" s="2345">
        <v>1818.7170000000001</v>
      </c>
      <c r="G16" s="2345">
        <v>40.384999999999998</v>
      </c>
      <c r="H16" s="2345">
        <v>697.28200000000004</v>
      </c>
      <c r="I16" s="2345">
        <v>87.149000000000001</v>
      </c>
      <c r="J16" s="2345">
        <v>513.79999999999995</v>
      </c>
      <c r="K16" s="2345">
        <v>47962.966</v>
      </c>
      <c r="L16" s="2345">
        <v>104.711</v>
      </c>
      <c r="M16" s="2345">
        <v>14626.579</v>
      </c>
      <c r="N16" s="2345">
        <v>2959.817</v>
      </c>
      <c r="O16" s="2345">
        <v>1521.7760000000001</v>
      </c>
      <c r="P16" s="2345">
        <v>141.08000000000001</v>
      </c>
      <c r="Q16" s="2345">
        <v>2233.8290000000002</v>
      </c>
      <c r="R16" s="2345">
        <v>17067.616999999998</v>
      </c>
      <c r="S16" s="2345">
        <v>2.1280000000000001</v>
      </c>
      <c r="T16" s="2344" t="s">
        <v>169</v>
      </c>
      <c r="U16" s="2407">
        <v>123032.325</v>
      </c>
      <c r="W16" s="2324"/>
      <c r="X16" s="2397"/>
      <c r="Y16" s="2398"/>
    </row>
    <row r="17" spans="1:25" s="328" customFormat="1" ht="20.100000000000001" customHeight="1">
      <c r="A17" s="2350"/>
      <c r="B17" s="2354" t="s">
        <v>1211</v>
      </c>
      <c r="C17" s="2406">
        <v>1277.1369999999999</v>
      </c>
      <c r="D17" s="2345">
        <v>11556.796</v>
      </c>
      <c r="E17" s="2345">
        <v>4046.181</v>
      </c>
      <c r="F17" s="2345">
        <v>130409.083</v>
      </c>
      <c r="G17" s="2345">
        <v>1819.479</v>
      </c>
      <c r="H17" s="2345">
        <v>1242.145</v>
      </c>
      <c r="I17" s="2345">
        <v>4339.8090000000002</v>
      </c>
      <c r="J17" s="2345">
        <v>366.88900000000001</v>
      </c>
      <c r="K17" s="2345">
        <v>137296.057</v>
      </c>
      <c r="L17" s="2345">
        <v>6504.9759999999997</v>
      </c>
      <c r="M17" s="2345">
        <v>16095.019</v>
      </c>
      <c r="N17" s="2345">
        <v>31208.411</v>
      </c>
      <c r="O17" s="2345">
        <v>66608.62</v>
      </c>
      <c r="P17" s="2345">
        <v>6775.9380000000001</v>
      </c>
      <c r="Q17" s="2345">
        <v>21003.54</v>
      </c>
      <c r="R17" s="2345">
        <v>19281.535</v>
      </c>
      <c r="S17" s="2345">
        <v>414.041</v>
      </c>
      <c r="T17" s="2344" t="s">
        <v>169</v>
      </c>
      <c r="U17" s="2407">
        <v>460245.65600000002</v>
      </c>
      <c r="W17" s="2324"/>
      <c r="X17" s="2397"/>
      <c r="Y17" s="2398"/>
    </row>
    <row r="18" spans="1:25" s="328" customFormat="1" ht="20.100000000000001" customHeight="1">
      <c r="A18" s="2350"/>
      <c r="B18" s="2354" t="s">
        <v>1212</v>
      </c>
      <c r="C18" s="2406">
        <v>10030.212</v>
      </c>
      <c r="D18" s="2345">
        <v>8119.82</v>
      </c>
      <c r="E18" s="2345">
        <v>113817.372</v>
      </c>
      <c r="F18" s="2345">
        <v>13952.852000000001</v>
      </c>
      <c r="G18" s="2345">
        <v>11366.444</v>
      </c>
      <c r="H18" s="2345">
        <v>136740.64799999999</v>
      </c>
      <c r="I18" s="2345">
        <v>136156.389</v>
      </c>
      <c r="J18" s="2345">
        <v>87849.892999999996</v>
      </c>
      <c r="K18" s="2345">
        <v>483126.38900000002</v>
      </c>
      <c r="L18" s="2345">
        <v>6918.5479999999998</v>
      </c>
      <c r="M18" s="2345">
        <v>205923.89300000001</v>
      </c>
      <c r="N18" s="2345">
        <v>169975.95499999999</v>
      </c>
      <c r="O18" s="2345">
        <v>264472.30699999997</v>
      </c>
      <c r="P18" s="2345">
        <v>20707.565999999999</v>
      </c>
      <c r="Q18" s="2345">
        <v>91865.058999999994</v>
      </c>
      <c r="R18" s="2345">
        <v>190489.905</v>
      </c>
      <c r="S18" s="2345">
        <v>5737.2139999999999</v>
      </c>
      <c r="T18" s="2344" t="s">
        <v>169</v>
      </c>
      <c r="U18" s="2407">
        <v>1957250.466</v>
      </c>
      <c r="W18" s="2324"/>
      <c r="X18" s="2397"/>
      <c r="Y18" s="2398"/>
    </row>
    <row r="19" spans="1:25" s="655" customFormat="1" ht="20.100000000000001" customHeight="1">
      <c r="A19" s="2350"/>
      <c r="B19" s="2354" t="s">
        <v>1213</v>
      </c>
      <c r="C19" s="2406">
        <v>50874.19</v>
      </c>
      <c r="D19" s="2345">
        <v>6830.5839999999998</v>
      </c>
      <c r="E19" s="2345">
        <v>9226.982</v>
      </c>
      <c r="F19" s="2345">
        <v>22819.78</v>
      </c>
      <c r="G19" s="2345">
        <v>5067.1589999999997</v>
      </c>
      <c r="H19" s="2345">
        <v>4490.0709999999999</v>
      </c>
      <c r="I19" s="2345">
        <v>915.58</v>
      </c>
      <c r="J19" s="2345">
        <v>989.25400000000002</v>
      </c>
      <c r="K19" s="2345">
        <v>181818.30499999999</v>
      </c>
      <c r="L19" s="2345">
        <v>1822.9749999999999</v>
      </c>
      <c r="M19" s="2345">
        <v>8058.4030000000002</v>
      </c>
      <c r="N19" s="2345">
        <v>12443.32</v>
      </c>
      <c r="O19" s="2345">
        <v>2105.107</v>
      </c>
      <c r="P19" s="2345">
        <v>475.92099999999999</v>
      </c>
      <c r="Q19" s="2345">
        <v>3197.75</v>
      </c>
      <c r="R19" s="2345">
        <v>6196.2110000000002</v>
      </c>
      <c r="S19" s="2345">
        <v>390.59800000000001</v>
      </c>
      <c r="T19" s="2344" t="s">
        <v>169</v>
      </c>
      <c r="U19" s="2407">
        <v>317722.19</v>
      </c>
      <c r="W19" s="2324"/>
      <c r="X19" s="2397"/>
      <c r="Y19" s="2398"/>
    </row>
    <row r="20" spans="1:25" s="655" customFormat="1" ht="20.100000000000001" customHeight="1">
      <c r="A20" s="2350"/>
      <c r="B20" s="2354" t="s">
        <v>1214</v>
      </c>
      <c r="C20" s="2406">
        <v>741.21</v>
      </c>
      <c r="D20" s="2345">
        <v>1539.098</v>
      </c>
      <c r="E20" s="2345">
        <v>3190.5059999999999</v>
      </c>
      <c r="F20" s="2345">
        <v>211154.75</v>
      </c>
      <c r="G20" s="2345">
        <v>223.42099999999999</v>
      </c>
      <c r="H20" s="2345">
        <v>170.36799999999999</v>
      </c>
      <c r="I20" s="2345">
        <v>1554048.0020000001</v>
      </c>
      <c r="J20" s="2345">
        <v>19.568999999999999</v>
      </c>
      <c r="K20" s="2345">
        <v>9356.8690000000006</v>
      </c>
      <c r="L20" s="2345">
        <v>367.54599999999999</v>
      </c>
      <c r="M20" s="2345">
        <v>3990.6559999999999</v>
      </c>
      <c r="N20" s="2345">
        <v>1240815.6529999999</v>
      </c>
      <c r="O20" s="2345">
        <v>1233.711</v>
      </c>
      <c r="P20" s="2345">
        <v>427954.79700000002</v>
      </c>
      <c r="Q20" s="2345">
        <v>12849.77</v>
      </c>
      <c r="R20" s="2345">
        <v>2413.4679999999998</v>
      </c>
      <c r="S20" s="2345">
        <v>8.9160000000000004</v>
      </c>
      <c r="T20" s="2344" t="s">
        <v>169</v>
      </c>
      <c r="U20" s="2407">
        <v>3470078.31</v>
      </c>
      <c r="W20" s="2324"/>
      <c r="X20" s="2397"/>
      <c r="Y20" s="2398"/>
    </row>
    <row r="21" spans="1:25" s="328" customFormat="1" ht="20.100000000000001" customHeight="1">
      <c r="A21" s="2350" t="s">
        <v>1215</v>
      </c>
      <c r="B21" s="2354" t="s">
        <v>1216</v>
      </c>
      <c r="C21" s="2406">
        <v>10645.596</v>
      </c>
      <c r="D21" s="2408">
        <v>66339.820999999996</v>
      </c>
      <c r="E21" s="2408">
        <v>46140.076999999997</v>
      </c>
      <c r="F21" s="2408">
        <v>95715.451000000001</v>
      </c>
      <c r="G21" s="2408">
        <v>18282.812999999998</v>
      </c>
      <c r="H21" s="2408">
        <v>55325.624000000003</v>
      </c>
      <c r="I21" s="2408">
        <v>2596490.517</v>
      </c>
      <c r="J21" s="2345">
        <v>45521.432000000001</v>
      </c>
      <c r="K21" s="2345">
        <v>1534923.048</v>
      </c>
      <c r="L21" s="2345">
        <v>24354.608</v>
      </c>
      <c r="M21" s="2345">
        <v>489833.554</v>
      </c>
      <c r="N21" s="2345">
        <v>979995.83</v>
      </c>
      <c r="O21" s="2408">
        <v>502853.6</v>
      </c>
      <c r="P21" s="2408">
        <v>2963893.665</v>
      </c>
      <c r="Q21" s="2408">
        <v>686145.12300000002</v>
      </c>
      <c r="R21" s="2408">
        <v>182299.34099999999</v>
      </c>
      <c r="S21" s="2345">
        <v>6990.7250000000004</v>
      </c>
      <c r="T21" s="2344" t="s">
        <v>169</v>
      </c>
      <c r="U21" s="2407">
        <v>10305750.824999999</v>
      </c>
      <c r="W21" s="2324"/>
      <c r="X21" s="2397"/>
      <c r="Y21" s="2398"/>
    </row>
    <row r="22" spans="1:25" s="655" customFormat="1" ht="20.100000000000001" customHeight="1">
      <c r="A22" s="2350"/>
      <c r="B22" s="2354" t="s">
        <v>1217</v>
      </c>
      <c r="C22" s="2406">
        <v>3575.4290000000001</v>
      </c>
      <c r="D22" s="2408">
        <v>4448.8779999999997</v>
      </c>
      <c r="E22" s="2408">
        <v>3053.5419999999999</v>
      </c>
      <c r="F22" s="2408">
        <v>103928.375</v>
      </c>
      <c r="G22" s="2408">
        <v>586.327</v>
      </c>
      <c r="H22" s="2408">
        <v>14878.224</v>
      </c>
      <c r="I22" s="2408">
        <v>1326.921</v>
      </c>
      <c r="J22" s="2345">
        <v>12823.851000000001</v>
      </c>
      <c r="K22" s="2345">
        <v>226465.818</v>
      </c>
      <c r="L22" s="2345">
        <v>26619.067999999999</v>
      </c>
      <c r="M22" s="2345">
        <v>192860.19200000001</v>
      </c>
      <c r="N22" s="2345">
        <v>65498.542000000001</v>
      </c>
      <c r="O22" s="2408">
        <v>10355.386</v>
      </c>
      <c r="P22" s="2408">
        <v>11245.07</v>
      </c>
      <c r="Q22" s="2408">
        <v>11276.663</v>
      </c>
      <c r="R22" s="2408">
        <v>2496.3200000000002</v>
      </c>
      <c r="S22" s="2345">
        <v>1752.817</v>
      </c>
      <c r="T22" s="2344" t="s">
        <v>169</v>
      </c>
      <c r="U22" s="2407">
        <v>693191.42299999995</v>
      </c>
      <c r="W22" s="2324"/>
      <c r="X22" s="2397"/>
      <c r="Y22" s="2398"/>
    </row>
    <row r="23" spans="1:25" s="328" customFormat="1" ht="20.100000000000001" customHeight="1">
      <c r="A23" s="2350"/>
      <c r="B23" s="2354" t="s">
        <v>1218</v>
      </c>
      <c r="C23" s="2406">
        <v>11850.444</v>
      </c>
      <c r="D23" s="2345">
        <v>51451.285000000003</v>
      </c>
      <c r="E23" s="2345">
        <v>54764.62</v>
      </c>
      <c r="F23" s="2345">
        <v>69669.614000000001</v>
      </c>
      <c r="G23" s="2345">
        <v>79417.876000000004</v>
      </c>
      <c r="H23" s="2345">
        <v>84882.303</v>
      </c>
      <c r="I23" s="2345">
        <v>146953.693</v>
      </c>
      <c r="J23" s="2345">
        <v>31984.210999999999</v>
      </c>
      <c r="K23" s="2345">
        <v>571955.05299999996</v>
      </c>
      <c r="L23" s="2345">
        <v>24055.239000000001</v>
      </c>
      <c r="M23" s="2345">
        <v>255325.15400000001</v>
      </c>
      <c r="N23" s="2345">
        <v>287950.82699999999</v>
      </c>
      <c r="O23" s="2345">
        <v>58556.915999999997</v>
      </c>
      <c r="P23" s="2345">
        <v>92771.107000000004</v>
      </c>
      <c r="Q23" s="2345">
        <v>228711.66200000001</v>
      </c>
      <c r="R23" s="2345">
        <v>273342.76</v>
      </c>
      <c r="S23" s="2345">
        <v>1462.9</v>
      </c>
      <c r="T23" s="2344" t="s">
        <v>169</v>
      </c>
      <c r="U23" s="2407">
        <v>2325105.6639999999</v>
      </c>
      <c r="W23" s="2324"/>
      <c r="X23" s="2397"/>
      <c r="Y23" s="2398"/>
    </row>
    <row r="24" spans="1:25" s="328" customFormat="1" ht="20.100000000000001" customHeight="1">
      <c r="A24" s="2350"/>
      <c r="B24" s="2354" t="s">
        <v>1219</v>
      </c>
      <c r="C24" s="2406">
        <v>5872.4809999999998</v>
      </c>
      <c r="D24" s="2345">
        <v>21720.953000000001</v>
      </c>
      <c r="E24" s="2345">
        <v>21433.03</v>
      </c>
      <c r="F24" s="2345">
        <v>51891.294000000002</v>
      </c>
      <c r="G24" s="2345">
        <v>6602.3779999999997</v>
      </c>
      <c r="H24" s="2345">
        <v>9019.16</v>
      </c>
      <c r="I24" s="2345">
        <v>44998.868999999999</v>
      </c>
      <c r="J24" s="2345">
        <v>104239.266</v>
      </c>
      <c r="K24" s="2345">
        <v>451873.21899999998</v>
      </c>
      <c r="L24" s="2345">
        <v>734105.96400000004</v>
      </c>
      <c r="M24" s="2345">
        <v>569269.973</v>
      </c>
      <c r="N24" s="2345">
        <v>222064.106</v>
      </c>
      <c r="O24" s="2345">
        <v>148374.24</v>
      </c>
      <c r="P24" s="2345">
        <v>134940.52100000001</v>
      </c>
      <c r="Q24" s="2345">
        <v>238698.511</v>
      </c>
      <c r="R24" s="2345">
        <v>117740.088</v>
      </c>
      <c r="S24" s="2345">
        <v>6950.8370000000004</v>
      </c>
      <c r="T24" s="2344" t="s">
        <v>169</v>
      </c>
      <c r="U24" s="2407">
        <v>2889794.89</v>
      </c>
      <c r="W24" s="2324"/>
      <c r="X24" s="2397"/>
      <c r="Y24" s="2398"/>
    </row>
    <row r="25" spans="1:25" s="328" customFormat="1" ht="20.100000000000001" customHeight="1">
      <c r="A25" s="2350"/>
      <c r="B25" s="2354" t="s">
        <v>1220</v>
      </c>
      <c r="C25" s="2406">
        <v>3693.5</v>
      </c>
      <c r="D25" s="2345">
        <v>443864.99200000003</v>
      </c>
      <c r="E25" s="2345">
        <v>74053.312999999995</v>
      </c>
      <c r="F25" s="2345">
        <v>478960.984</v>
      </c>
      <c r="G25" s="2345">
        <v>11116.459000000001</v>
      </c>
      <c r="H25" s="2345">
        <v>12498.764999999999</v>
      </c>
      <c r="I25" s="2345">
        <v>728902.93799999997</v>
      </c>
      <c r="J25" s="2345">
        <v>10137.536</v>
      </c>
      <c r="K25" s="2345">
        <v>522991.09100000001</v>
      </c>
      <c r="L25" s="2345">
        <v>215635.73800000001</v>
      </c>
      <c r="M25" s="2345">
        <v>107378.425</v>
      </c>
      <c r="N25" s="2345">
        <v>1236962.5319999999</v>
      </c>
      <c r="O25" s="2345">
        <v>574271.48199999996</v>
      </c>
      <c r="P25" s="2345">
        <v>932141.11199999996</v>
      </c>
      <c r="Q25" s="2345">
        <v>2523206.5189999999</v>
      </c>
      <c r="R25" s="2345">
        <v>912307.97499999998</v>
      </c>
      <c r="S25" s="2345">
        <v>800.67600000000004</v>
      </c>
      <c r="T25" s="2344" t="s">
        <v>169</v>
      </c>
      <c r="U25" s="2407">
        <v>8788924.0370000005</v>
      </c>
      <c r="W25" s="2324"/>
      <c r="X25" s="2397"/>
      <c r="Y25" s="2398"/>
    </row>
    <row r="26" spans="1:25" s="328" customFormat="1" ht="20.100000000000001" customHeight="1">
      <c r="A26" s="2350"/>
      <c r="B26" s="2354" t="s">
        <v>1221</v>
      </c>
      <c r="C26" s="2406">
        <v>14126.314</v>
      </c>
      <c r="D26" s="2345">
        <v>211806.4</v>
      </c>
      <c r="E26" s="2345">
        <v>157599.057</v>
      </c>
      <c r="F26" s="2345">
        <v>157385.484</v>
      </c>
      <c r="G26" s="2345">
        <v>40313.819000000003</v>
      </c>
      <c r="H26" s="2345">
        <v>14445.57</v>
      </c>
      <c r="I26" s="2345">
        <v>53718.396999999997</v>
      </c>
      <c r="J26" s="2345">
        <v>3537.877</v>
      </c>
      <c r="K26" s="2345">
        <v>584340.68599999999</v>
      </c>
      <c r="L26" s="2345">
        <v>11387.68</v>
      </c>
      <c r="M26" s="2345">
        <v>210487.85500000001</v>
      </c>
      <c r="N26" s="2345">
        <v>153378.889</v>
      </c>
      <c r="O26" s="2345">
        <v>38458.805</v>
      </c>
      <c r="P26" s="2345">
        <v>35970.900999999998</v>
      </c>
      <c r="Q26" s="2345">
        <v>211493.981</v>
      </c>
      <c r="R26" s="2345">
        <v>423391.38699999999</v>
      </c>
      <c r="S26" s="2345">
        <v>809.66899999999998</v>
      </c>
      <c r="T26" s="2344" t="s">
        <v>169</v>
      </c>
      <c r="U26" s="2407">
        <v>2322652.7710000002</v>
      </c>
      <c r="W26" s="2324"/>
      <c r="X26" s="2397"/>
      <c r="Y26" s="2398"/>
    </row>
    <row r="27" spans="1:25" s="328" customFormat="1" ht="20.100000000000001" customHeight="1">
      <c r="A27" s="2350"/>
      <c r="B27" s="2354" t="s">
        <v>1222</v>
      </c>
      <c r="C27" s="2406">
        <v>14156.556</v>
      </c>
      <c r="D27" s="2345">
        <v>25367.545999999998</v>
      </c>
      <c r="E27" s="2345">
        <v>90826.191999999995</v>
      </c>
      <c r="F27" s="2345">
        <v>331571.17099999997</v>
      </c>
      <c r="G27" s="2345">
        <v>182186.08799999999</v>
      </c>
      <c r="H27" s="2345">
        <v>49406.82</v>
      </c>
      <c r="I27" s="2345">
        <v>9181.2659999999996</v>
      </c>
      <c r="J27" s="2345">
        <v>59308.063000000002</v>
      </c>
      <c r="K27" s="2345">
        <v>8921162.5120000001</v>
      </c>
      <c r="L27" s="2345">
        <v>16178.788</v>
      </c>
      <c r="M27" s="2345">
        <v>1296512.7409999999</v>
      </c>
      <c r="N27" s="2345">
        <v>2358818.0959999999</v>
      </c>
      <c r="O27" s="2345">
        <v>105692.13800000001</v>
      </c>
      <c r="P27" s="2345">
        <v>14706.228999999999</v>
      </c>
      <c r="Q27" s="2345">
        <v>912565.54799999995</v>
      </c>
      <c r="R27" s="2345">
        <v>164946.65599999999</v>
      </c>
      <c r="S27" s="2345">
        <v>420.86200000000002</v>
      </c>
      <c r="T27" s="2344" t="s">
        <v>169</v>
      </c>
      <c r="U27" s="2407">
        <v>14553007.272</v>
      </c>
      <c r="W27" s="2324"/>
      <c r="X27" s="2397"/>
      <c r="Y27" s="2398"/>
    </row>
    <row r="28" spans="1:25" s="328" customFormat="1" ht="20.100000000000001" customHeight="1">
      <c r="A28" s="2350" t="s">
        <v>1223</v>
      </c>
      <c r="B28" s="2354" t="s">
        <v>1224</v>
      </c>
      <c r="C28" s="2406">
        <v>10829.948</v>
      </c>
      <c r="D28" s="2345">
        <v>19165.174999999999</v>
      </c>
      <c r="E28" s="2345">
        <v>26520.035</v>
      </c>
      <c r="F28" s="2345">
        <v>500158.52899999998</v>
      </c>
      <c r="G28" s="2345">
        <v>7816.0129999999999</v>
      </c>
      <c r="H28" s="2345">
        <v>12422.057000000001</v>
      </c>
      <c r="I28" s="2345">
        <v>5631.7730000000001</v>
      </c>
      <c r="J28" s="2345">
        <v>1652.4449999999999</v>
      </c>
      <c r="K28" s="2345">
        <v>162278.715</v>
      </c>
      <c r="L28" s="2345">
        <v>10535.948</v>
      </c>
      <c r="M28" s="2345">
        <v>29148.207999999999</v>
      </c>
      <c r="N28" s="2345">
        <v>140083.353</v>
      </c>
      <c r="O28" s="2345">
        <v>7443.5649999999996</v>
      </c>
      <c r="P28" s="2345">
        <v>3186.44</v>
      </c>
      <c r="Q28" s="2345">
        <v>32510.796999999999</v>
      </c>
      <c r="R28" s="2345">
        <v>61462.817000000003</v>
      </c>
      <c r="S28" s="2345">
        <v>250.352</v>
      </c>
      <c r="T28" s="2344" t="s">
        <v>169</v>
      </c>
      <c r="U28" s="2407">
        <v>1031096.17</v>
      </c>
      <c r="W28" s="2324"/>
      <c r="X28" s="2397"/>
      <c r="Y28" s="2398"/>
    </row>
    <row r="29" spans="1:25" s="328" customFormat="1" ht="20.100000000000001" customHeight="1">
      <c r="A29" s="2350"/>
      <c r="B29" s="2354" t="s">
        <v>1225</v>
      </c>
      <c r="C29" s="2406">
        <v>5766.4380000000001</v>
      </c>
      <c r="D29" s="2345">
        <v>38253.279999999999</v>
      </c>
      <c r="E29" s="2345">
        <v>79908.323999999993</v>
      </c>
      <c r="F29" s="2345">
        <v>55048.843000000001</v>
      </c>
      <c r="G29" s="2345">
        <v>50543.027000000002</v>
      </c>
      <c r="H29" s="2345">
        <v>22876.327000000001</v>
      </c>
      <c r="I29" s="2345">
        <v>125129.783</v>
      </c>
      <c r="J29" s="2345">
        <v>17399.596000000001</v>
      </c>
      <c r="K29" s="2345">
        <v>300949.00199999998</v>
      </c>
      <c r="L29" s="2345">
        <v>10529.732</v>
      </c>
      <c r="M29" s="2345">
        <v>418966.99</v>
      </c>
      <c r="N29" s="2345">
        <v>217481.11799999999</v>
      </c>
      <c r="O29" s="2345">
        <v>39675.857000000004</v>
      </c>
      <c r="P29" s="2345">
        <v>171664.20300000001</v>
      </c>
      <c r="Q29" s="2345">
        <v>331782.83299999998</v>
      </c>
      <c r="R29" s="2345">
        <v>252736.22500000001</v>
      </c>
      <c r="S29" s="2345">
        <v>446.62700000000001</v>
      </c>
      <c r="T29" s="2344" t="s">
        <v>169</v>
      </c>
      <c r="U29" s="2407">
        <v>2139158.2050000001</v>
      </c>
      <c r="W29" s="2324"/>
      <c r="X29" s="2397"/>
      <c r="Y29" s="2398"/>
    </row>
    <row r="30" spans="1:25" s="328" customFormat="1" ht="20.100000000000001" customHeight="1">
      <c r="A30" s="2350"/>
      <c r="B30" s="2354" t="s">
        <v>1226</v>
      </c>
      <c r="C30" s="2406">
        <v>36683.762999999999</v>
      </c>
      <c r="D30" s="2345">
        <v>254180.429</v>
      </c>
      <c r="E30" s="2345">
        <v>135374.91399999999</v>
      </c>
      <c r="F30" s="2345">
        <v>235336.20300000001</v>
      </c>
      <c r="G30" s="2345">
        <v>49356.667000000001</v>
      </c>
      <c r="H30" s="2345">
        <v>27762.170999999998</v>
      </c>
      <c r="I30" s="2345">
        <v>51828.459000000003</v>
      </c>
      <c r="J30" s="2345">
        <v>8776.4369999999999</v>
      </c>
      <c r="K30" s="2345">
        <v>1108924.9129999999</v>
      </c>
      <c r="L30" s="2345">
        <v>8837.9439999999995</v>
      </c>
      <c r="M30" s="2345">
        <v>130959.539</v>
      </c>
      <c r="N30" s="2345">
        <v>231695.12</v>
      </c>
      <c r="O30" s="2345">
        <v>41016.22</v>
      </c>
      <c r="P30" s="2345">
        <v>20163.669999999998</v>
      </c>
      <c r="Q30" s="2345">
        <v>233972.89499999999</v>
      </c>
      <c r="R30" s="2345">
        <v>506288.489</v>
      </c>
      <c r="S30" s="2345">
        <v>643.90499999999997</v>
      </c>
      <c r="T30" s="2344" t="s">
        <v>169</v>
      </c>
      <c r="U30" s="2407">
        <v>3081801.7379999999</v>
      </c>
      <c r="W30" s="2324"/>
      <c r="X30" s="2397"/>
      <c r="Y30" s="2398"/>
    </row>
    <row r="31" spans="1:25" s="328" customFormat="1" ht="20.100000000000001" customHeight="1">
      <c r="A31" s="2350"/>
      <c r="B31" s="2354" t="s">
        <v>1227</v>
      </c>
      <c r="C31" s="2406">
        <v>5664.3059999999996</v>
      </c>
      <c r="D31" s="2345">
        <v>282851</v>
      </c>
      <c r="E31" s="2345">
        <v>358283.61</v>
      </c>
      <c r="F31" s="2345">
        <v>130971.084</v>
      </c>
      <c r="G31" s="2345">
        <v>138026.95499999999</v>
      </c>
      <c r="H31" s="2345">
        <v>51707.762000000002</v>
      </c>
      <c r="I31" s="2345">
        <v>589237.571</v>
      </c>
      <c r="J31" s="2345">
        <v>21030.733</v>
      </c>
      <c r="K31" s="2345">
        <v>779838.522</v>
      </c>
      <c r="L31" s="2345">
        <v>46259.790999999997</v>
      </c>
      <c r="M31" s="2345">
        <v>195544.758</v>
      </c>
      <c r="N31" s="2345">
        <v>761368.03200000001</v>
      </c>
      <c r="O31" s="2345">
        <v>217741.73199999999</v>
      </c>
      <c r="P31" s="2345">
        <v>23720.415000000001</v>
      </c>
      <c r="Q31" s="2345">
        <v>669126.12399999995</v>
      </c>
      <c r="R31" s="2345">
        <v>629165.027</v>
      </c>
      <c r="S31" s="2345">
        <v>79.584000000000003</v>
      </c>
      <c r="T31" s="2344" t="s">
        <v>169</v>
      </c>
      <c r="U31" s="2407">
        <v>4900617.0060000001</v>
      </c>
      <c r="W31" s="2324"/>
      <c r="X31" s="2397"/>
      <c r="Y31" s="2398"/>
    </row>
    <row r="32" spans="1:25" s="328" customFormat="1" ht="20.100000000000001" customHeight="1">
      <c r="A32" s="2350"/>
      <c r="B32" s="2354" t="s">
        <v>1228</v>
      </c>
      <c r="C32" s="2406">
        <v>4377.4930000000004</v>
      </c>
      <c r="D32" s="2345">
        <v>57104.264000000003</v>
      </c>
      <c r="E32" s="2345">
        <v>12722.022999999999</v>
      </c>
      <c r="F32" s="2345">
        <v>14138.829</v>
      </c>
      <c r="G32" s="2345">
        <v>1010.78</v>
      </c>
      <c r="H32" s="2345">
        <v>2491.4340000000002</v>
      </c>
      <c r="I32" s="2345">
        <v>258868.24799999999</v>
      </c>
      <c r="J32" s="2345">
        <v>79.379000000000005</v>
      </c>
      <c r="K32" s="2345">
        <v>27463.174999999999</v>
      </c>
      <c r="L32" s="2345">
        <v>9814.9159999999993</v>
      </c>
      <c r="M32" s="2345">
        <v>7026.0590000000002</v>
      </c>
      <c r="N32" s="2345">
        <v>9964.9629999999997</v>
      </c>
      <c r="O32" s="2345">
        <v>22320.362000000001</v>
      </c>
      <c r="P32" s="2345">
        <v>156792.75399999999</v>
      </c>
      <c r="Q32" s="2345">
        <v>39058.368000000002</v>
      </c>
      <c r="R32" s="2345">
        <v>489348.57500000001</v>
      </c>
      <c r="S32" s="2345">
        <v>123.09699999999999</v>
      </c>
      <c r="T32" s="2344" t="s">
        <v>169</v>
      </c>
      <c r="U32" s="2407">
        <v>1112704.719</v>
      </c>
      <c r="W32" s="2324"/>
      <c r="X32" s="2397"/>
      <c r="Y32" s="2398"/>
    </row>
    <row r="33" spans="1:25" s="328" customFormat="1" ht="20.100000000000001" customHeight="1">
      <c r="A33" s="2350"/>
      <c r="B33" s="2354" t="s">
        <v>1229</v>
      </c>
      <c r="C33" s="2406">
        <v>961.90700000000004</v>
      </c>
      <c r="D33" s="2345">
        <v>2312.424</v>
      </c>
      <c r="E33" s="2345">
        <v>4450.4309999999996</v>
      </c>
      <c r="F33" s="2345">
        <v>31905.597000000002</v>
      </c>
      <c r="G33" s="2345">
        <v>1619.248</v>
      </c>
      <c r="H33" s="2345">
        <v>1236.825</v>
      </c>
      <c r="I33" s="2345">
        <v>550.173</v>
      </c>
      <c r="J33" s="2345">
        <v>158.459</v>
      </c>
      <c r="K33" s="2345">
        <v>138045.57199999999</v>
      </c>
      <c r="L33" s="2345">
        <v>2177.2469999999998</v>
      </c>
      <c r="M33" s="2345">
        <v>7229.308</v>
      </c>
      <c r="N33" s="2345">
        <v>3388.6509999999998</v>
      </c>
      <c r="O33" s="2345">
        <v>1485.828</v>
      </c>
      <c r="P33" s="2345">
        <v>2038.74</v>
      </c>
      <c r="Q33" s="2345">
        <v>7263.3370000000004</v>
      </c>
      <c r="R33" s="2345">
        <v>6573.9489999999996</v>
      </c>
      <c r="S33" s="2345">
        <v>370.69499999999999</v>
      </c>
      <c r="T33" s="2344" t="s">
        <v>169</v>
      </c>
      <c r="U33" s="2407">
        <v>211768.391</v>
      </c>
      <c r="W33" s="2324"/>
      <c r="X33" s="2397"/>
      <c r="Y33" s="2398"/>
    </row>
    <row r="34" spans="1:25" s="2343" customFormat="1" ht="20.100000000000001" customHeight="1">
      <c r="A34" s="2350"/>
      <c r="B34" s="2354" t="s">
        <v>1230</v>
      </c>
      <c r="C34" s="2406">
        <v>27275.178</v>
      </c>
      <c r="D34" s="2408">
        <v>9518.9390000000003</v>
      </c>
      <c r="E34" s="2408">
        <v>9017.9490000000005</v>
      </c>
      <c r="F34" s="2408">
        <v>97193.839000000007</v>
      </c>
      <c r="G34" s="2408">
        <v>595.94899999999996</v>
      </c>
      <c r="H34" s="2408">
        <v>4799.3909999999996</v>
      </c>
      <c r="I34" s="2408">
        <v>253.20699999999999</v>
      </c>
      <c r="J34" s="2345">
        <v>896.50900000000001</v>
      </c>
      <c r="K34" s="2345">
        <v>343152.74900000001</v>
      </c>
      <c r="L34" s="2345">
        <v>2531.8049999999998</v>
      </c>
      <c r="M34" s="2408">
        <v>146343.791</v>
      </c>
      <c r="N34" s="2408">
        <v>19961.188999999998</v>
      </c>
      <c r="O34" s="2408">
        <v>4687.5730000000003</v>
      </c>
      <c r="P34" s="2408">
        <v>1786.713</v>
      </c>
      <c r="Q34" s="2408">
        <v>6565.1890000000003</v>
      </c>
      <c r="R34" s="2408">
        <v>69128.876000000004</v>
      </c>
      <c r="S34" s="2345">
        <v>386.483</v>
      </c>
      <c r="T34" s="2344" t="s">
        <v>169</v>
      </c>
      <c r="U34" s="2407">
        <v>744095.32900000003</v>
      </c>
      <c r="W34" s="2324"/>
      <c r="X34" s="2397"/>
      <c r="Y34" s="2398"/>
    </row>
    <row r="35" spans="1:25" s="2343" customFormat="1" ht="20.100000000000001" customHeight="1">
      <c r="A35" s="2355" t="s">
        <v>894</v>
      </c>
      <c r="B35" s="2354" t="s">
        <v>1231</v>
      </c>
      <c r="C35" s="2403">
        <v>553.06500000000005</v>
      </c>
      <c r="D35" s="2348">
        <v>834.99300000000005</v>
      </c>
      <c r="E35" s="2348">
        <v>526.73599999999999</v>
      </c>
      <c r="F35" s="2348">
        <v>1213.444</v>
      </c>
      <c r="G35" s="2348">
        <v>459.38</v>
      </c>
      <c r="H35" s="2348">
        <v>111.663</v>
      </c>
      <c r="I35" s="2348">
        <v>324.30399999999997</v>
      </c>
      <c r="J35" s="2348">
        <v>92.182000000000002</v>
      </c>
      <c r="K35" s="2348">
        <v>4686.8310000000001</v>
      </c>
      <c r="L35" s="2348">
        <v>1082.864</v>
      </c>
      <c r="M35" s="2348">
        <v>1694.4280000000001</v>
      </c>
      <c r="N35" s="2348">
        <v>1963.915</v>
      </c>
      <c r="O35" s="2348">
        <v>1712.972</v>
      </c>
      <c r="P35" s="2348">
        <v>3641.9670000000001</v>
      </c>
      <c r="Q35" s="2348">
        <v>1998.279</v>
      </c>
      <c r="R35" s="2348">
        <v>3044.2510000000002</v>
      </c>
      <c r="S35" s="2348">
        <v>366.91300000000001</v>
      </c>
      <c r="T35" s="2347" t="s">
        <v>169</v>
      </c>
      <c r="U35" s="2404">
        <v>24308.187000000002</v>
      </c>
      <c r="W35" s="2324"/>
      <c r="X35" s="2397"/>
      <c r="Y35" s="2398"/>
    </row>
    <row r="36" spans="1:25" s="2412" customFormat="1" ht="21.95" customHeight="1">
      <c r="A36" s="3139" t="s">
        <v>1232</v>
      </c>
      <c r="B36" s="3140"/>
      <c r="C36" s="2409">
        <v>12614152.236</v>
      </c>
      <c r="D36" s="2357">
        <v>5439309.1710000001</v>
      </c>
      <c r="E36" s="2357">
        <v>4151777.6940000001</v>
      </c>
      <c r="F36" s="2357">
        <v>6693854.2949999999</v>
      </c>
      <c r="G36" s="2357">
        <v>2327118.4879999999</v>
      </c>
      <c r="H36" s="2357">
        <v>2581807.48</v>
      </c>
      <c r="I36" s="2357">
        <v>7956181.9110000003</v>
      </c>
      <c r="J36" s="2410">
        <v>996658.11800000002</v>
      </c>
      <c r="K36" s="2357">
        <v>37099215.239</v>
      </c>
      <c r="L36" s="2357">
        <v>4812349.7470000004</v>
      </c>
      <c r="M36" s="2357">
        <v>7753623.1179999998</v>
      </c>
      <c r="N36" s="2357">
        <v>12847424.091</v>
      </c>
      <c r="O36" s="2357">
        <v>5717534.6409999998</v>
      </c>
      <c r="P36" s="2357">
        <v>8961834.9049999993</v>
      </c>
      <c r="Q36" s="2357">
        <v>11836716.772</v>
      </c>
      <c r="R36" s="2357">
        <v>9791228.2850000001</v>
      </c>
      <c r="S36" s="2357">
        <v>1629471.814</v>
      </c>
      <c r="T36" s="2356" t="s">
        <v>169</v>
      </c>
      <c r="U36" s="2411">
        <v>143210258.005</v>
      </c>
      <c r="W36" s="2324"/>
      <c r="X36" s="2397"/>
      <c r="Y36" s="2398"/>
    </row>
    <row r="37" spans="1:25" ht="7.5" customHeight="1"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W37" s="2324"/>
    </row>
    <row r="38" spans="1:25" ht="15" customHeight="1">
      <c r="A38" s="1969" t="s">
        <v>1245</v>
      </c>
      <c r="B38" s="655"/>
      <c r="C38" s="655"/>
      <c r="D38" s="655"/>
      <c r="E38" s="655"/>
      <c r="F38" s="655"/>
      <c r="G38" s="655"/>
      <c r="H38" s="655"/>
      <c r="I38" s="655"/>
      <c r="J38" s="655"/>
      <c r="K38" s="655"/>
      <c r="L38" s="655"/>
      <c r="M38" s="655"/>
      <c r="N38" s="655"/>
      <c r="O38" s="655"/>
      <c r="P38" s="655"/>
      <c r="Q38" s="655"/>
      <c r="R38" s="655"/>
      <c r="S38" s="655"/>
      <c r="T38" s="655"/>
      <c r="U38" s="660"/>
    </row>
    <row r="41" spans="1:25">
      <c r="C41" s="2413"/>
      <c r="D41" s="2413"/>
      <c r="E41" s="2413"/>
      <c r="F41" s="2413"/>
      <c r="G41" s="2413"/>
      <c r="H41" s="2413"/>
      <c r="I41" s="2413"/>
      <c r="J41" s="2413"/>
      <c r="K41" s="2413"/>
      <c r="L41" s="2413"/>
      <c r="M41" s="2413"/>
      <c r="N41" s="2413"/>
      <c r="O41" s="2413"/>
      <c r="P41" s="2413"/>
      <c r="Q41" s="2413"/>
      <c r="R41" s="2413"/>
      <c r="S41" s="2413"/>
      <c r="T41" s="2413"/>
      <c r="U41" s="2413"/>
    </row>
    <row r="42" spans="1:25">
      <c r="C42" s="2359"/>
      <c r="D42" s="2359"/>
      <c r="E42" s="2359"/>
      <c r="F42" s="2359"/>
      <c r="G42" s="2359"/>
      <c r="H42" s="2359"/>
      <c r="I42" s="2359"/>
      <c r="J42" s="2359"/>
      <c r="K42" s="2359"/>
      <c r="L42" s="2359"/>
      <c r="M42" s="2359"/>
      <c r="N42" s="2359"/>
      <c r="O42" s="2359"/>
      <c r="P42" s="2359"/>
      <c r="Q42" s="2359"/>
      <c r="R42" s="2359"/>
      <c r="S42" s="2359"/>
      <c r="T42" s="2359"/>
      <c r="U42" s="2359"/>
    </row>
    <row r="43" spans="1:25">
      <c r="U43" s="2414"/>
    </row>
  </sheetData>
  <mergeCells count="7">
    <mergeCell ref="A36:B36"/>
    <mergeCell ref="A4:B4"/>
    <mergeCell ref="A5:B5"/>
    <mergeCell ref="A6:B6"/>
    <mergeCell ref="A7:B7"/>
    <mergeCell ref="A8:B8"/>
    <mergeCell ref="A9:B9"/>
  </mergeCells>
  <phoneticPr fontId="2" type="noConversion"/>
  <printOptions horizontalCentered="1"/>
  <pageMargins left="0.94488188976377963" right="0.94488188976377963" top="1.1811023622047245" bottom="0.78740157480314965" header="1.1811023622047245" footer="0"/>
  <pageSetup paperSize="9" scale="80" firstPageNumber="74" fitToWidth="0" fitToHeight="0" orientation="portrait" useFirstPageNumber="1" r:id="rId1"/>
  <headerFooter differentOddEven="1" scaleWithDoc="0" alignWithMargins="0"/>
  <colBreaks count="1" manualBreakCount="1">
    <brk id="11" max="37" man="1"/>
  </colBreak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4"/>
  <sheetViews>
    <sheetView view="pageBreakPreview" zoomScale="85" zoomScaleNormal="100" zoomScaleSheetLayoutView="85" workbookViewId="0"/>
  </sheetViews>
  <sheetFormatPr defaultColWidth="10" defaultRowHeight="13.5"/>
  <cols>
    <col min="1" max="16384" width="10" style="1964"/>
  </cols>
  <sheetData>
    <row r="4" spans="2:2" ht="27">
      <c r="B4" s="1963" t="s">
        <v>3</v>
      </c>
    </row>
  </sheetData>
  <phoneticPr fontId="2" type="noConversion"/>
  <printOptions horizontalCentered="1"/>
  <pageMargins left="1.0629921259842521" right="1.0629921259842521" top="1.1811023622047245" bottom="0.78740157480314965" header="0.51181102362204722" footer="0"/>
  <pageSetup paperSize="9" scale="90" firstPageNumber="38" orientation="portrait" r:id="rId1"/>
  <headerFooter differentOddEven="1" scaleWithDoc="0"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F16"/>
  <sheetViews>
    <sheetView view="pageBreakPreview" zoomScale="70" zoomScaleNormal="100" zoomScaleSheetLayoutView="70" workbookViewId="0"/>
  </sheetViews>
  <sheetFormatPr defaultColWidth="10" defaultRowHeight="16.5"/>
  <cols>
    <col min="1" max="2" width="10" style="1056"/>
    <col min="3" max="3" width="6" style="1056" customWidth="1"/>
    <col min="4" max="4" width="7.125" style="1056" customWidth="1"/>
    <col min="5" max="5" width="19" style="1056" customWidth="1"/>
    <col min="6" max="6" width="33.75" style="1056" customWidth="1"/>
    <col min="7" max="16384" width="10" style="1056"/>
  </cols>
  <sheetData>
    <row r="1" spans="3:6" ht="206.25" customHeight="1"/>
    <row r="2" spans="3:6" ht="7.5" customHeight="1">
      <c r="C2" s="257" t="s">
        <v>0</v>
      </c>
      <c r="D2" s="257" t="s">
        <v>0</v>
      </c>
      <c r="E2" s="258" t="s">
        <v>0</v>
      </c>
      <c r="F2" s="259" t="s">
        <v>0</v>
      </c>
    </row>
    <row r="3" spans="3:6" ht="8.25" customHeight="1"/>
    <row r="4" spans="3:6" ht="39">
      <c r="D4" s="260" t="s">
        <v>1249</v>
      </c>
    </row>
    <row r="6" spans="3:6" ht="30" customHeight="1">
      <c r="E6" s="261" t="s">
        <v>1250</v>
      </c>
    </row>
    <row r="7" spans="3:6" ht="9.9499999999999993" customHeight="1">
      <c r="E7" s="261"/>
    </row>
    <row r="8" spans="3:6" ht="30" customHeight="1">
      <c r="E8" s="261" t="s">
        <v>1251</v>
      </c>
    </row>
    <row r="9" spans="3:6" ht="9.9499999999999993" customHeight="1"/>
    <row r="10" spans="3:6" ht="30" customHeight="1">
      <c r="E10" s="1965"/>
    </row>
    <row r="11" spans="3:6" ht="9.9499999999999993" customHeight="1"/>
    <row r="12" spans="3:6" ht="30" customHeight="1">
      <c r="E12" s="1965"/>
    </row>
    <row r="13" spans="3:6" ht="9.9499999999999993" customHeight="1"/>
    <row r="14" spans="3:6" ht="30" customHeight="1">
      <c r="E14" s="1965"/>
    </row>
    <row r="15" spans="3:6" ht="9.9499999999999993" customHeight="1"/>
    <row r="16" spans="3:6" ht="30" customHeight="1">
      <c r="E16" s="1965"/>
    </row>
  </sheetData>
  <phoneticPr fontId="2" type="noConversion"/>
  <printOptions horizontalCentered="1"/>
  <pageMargins left="1.0629921259842521" right="1.0629921259842521" top="1.1811023622047245" bottom="0.78740157480314965" header="0" footer="0"/>
  <pageSetup paperSize="9" scale="84" firstPageNumber="38" orientation="portrait" r:id="rId1"/>
  <headerFooter differentOddEven="1" scaleWithDoc="0"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571"/>
  <sheetViews>
    <sheetView showGridLines="0" view="pageBreakPreview" zoomScaleNormal="100" zoomScaleSheetLayoutView="100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0" defaultRowHeight="13.5"/>
  <cols>
    <col min="1" max="1" width="9.375" style="265" customWidth="1"/>
    <col min="2" max="4" width="7.875" style="265" customWidth="1"/>
    <col min="5" max="5" width="8.875" style="265" customWidth="1"/>
    <col min="6" max="6" width="5.25" style="265" customWidth="1"/>
    <col min="7" max="7" width="7.875" style="1677" customWidth="1"/>
    <col min="8" max="8" width="6.5" style="1677" customWidth="1"/>
    <col min="9" max="9" width="6.375" style="1677" customWidth="1"/>
    <col min="10" max="10" width="6.5" style="1677" customWidth="1"/>
    <col min="11" max="13" width="6.375" style="1677" customWidth="1"/>
    <col min="14" max="14" width="12" style="1677" bestFit="1" customWidth="1"/>
    <col min="15" max="15" width="7.875" style="265" customWidth="1"/>
    <col min="16" max="16" width="10.625" style="1288" bestFit="1" customWidth="1"/>
    <col min="17" max="17" width="12.875" style="2415" bestFit="1" customWidth="1"/>
    <col min="18" max="18" width="9.625" style="265" bestFit="1" customWidth="1"/>
    <col min="19" max="19" width="6.375" style="265" bestFit="1" customWidth="1"/>
    <col min="20" max="20" width="7.875" style="265" customWidth="1"/>
    <col min="21" max="21" width="6.25" style="265" bestFit="1" customWidth="1"/>
    <col min="22" max="23" width="15" style="265" bestFit="1" customWidth="1"/>
    <col min="24" max="24" width="14.875" style="265" customWidth="1"/>
    <col min="25" max="25" width="7.375" style="265" bestFit="1" customWidth="1"/>
    <col min="26" max="27" width="7.875" style="265" customWidth="1"/>
    <col min="28" max="28" width="1.125" style="265" customWidth="1"/>
    <col min="29" max="35" width="7.875" style="265" customWidth="1"/>
    <col min="36" max="36" width="7.75" style="265" customWidth="1"/>
    <col min="37" max="48" width="7.875" style="265" customWidth="1"/>
    <col min="49" max="49" width="4.75" style="265" customWidth="1"/>
    <col min="50" max="57" width="7.875" style="265" customWidth="1"/>
    <col min="58" max="58" width="5.75" style="265" customWidth="1"/>
    <col min="59" max="65" width="7.875" style="265" customWidth="1"/>
    <col min="66" max="66" width="4.125" style="265" customWidth="1"/>
    <col min="67" max="81" width="7.875" style="265" customWidth="1"/>
    <col min="82" max="82" width="6" style="265" customWidth="1"/>
    <col min="83" max="84" width="7.875" style="265" customWidth="1"/>
    <col min="85" max="85" width="6" style="265" customWidth="1"/>
    <col min="86" max="93" width="7.875" style="265" customWidth="1"/>
    <col min="94" max="94" width="2.875" style="265" customWidth="1"/>
    <col min="95" max="98" width="7.875" style="265" customWidth="1"/>
    <col min="99" max="99" width="2" style="265" customWidth="1"/>
    <col min="100" max="112" width="7.875" style="265" customWidth="1"/>
    <col min="113" max="113" width="2" style="265" customWidth="1"/>
    <col min="114" max="114" width="7.875" style="265" customWidth="1"/>
    <col min="115" max="115" width="3.625" style="265" customWidth="1"/>
    <col min="116" max="125" width="7.875" style="265" customWidth="1"/>
    <col min="126" max="126" width="5.5" style="265" customWidth="1"/>
    <col min="127" max="129" width="7.875" style="265" customWidth="1"/>
    <col min="130" max="130" width="7.125" style="265" customWidth="1"/>
    <col min="131" max="139" width="7.875" style="265" customWidth="1"/>
    <col min="140" max="140" width="6.375" style="265" customWidth="1"/>
    <col min="141" max="143" width="7.875" style="265" customWidth="1"/>
    <col min="144" max="144" width="1.875" style="265" customWidth="1"/>
    <col min="145" max="154" width="7.875" style="265" customWidth="1"/>
    <col min="155" max="155" width="1.125" style="265" customWidth="1"/>
    <col min="156" max="213" width="7.875" style="265" customWidth="1"/>
    <col min="214" max="246" width="10" style="265" customWidth="1"/>
    <col min="247" max="16375" width="7.875" style="265" customWidth="1"/>
    <col min="16376" max="16384" width="3.125" style="265" customWidth="1"/>
  </cols>
  <sheetData>
    <row r="1" spans="1:17" ht="20.25">
      <c r="A1" s="2389" t="s">
        <v>1252</v>
      </c>
      <c r="B1" s="326"/>
      <c r="C1" s="326"/>
      <c r="D1" s="326"/>
      <c r="E1" s="326"/>
      <c r="F1" s="326"/>
      <c r="G1" s="1933"/>
      <c r="H1" s="1933"/>
      <c r="I1" s="1933"/>
      <c r="J1" s="1933"/>
      <c r="K1" s="1933"/>
      <c r="L1" s="1933"/>
      <c r="M1" s="1933"/>
      <c r="N1" s="1933"/>
    </row>
    <row r="2" spans="1:17" s="267" customFormat="1" ht="17.25">
      <c r="A2" s="1967" t="s">
        <v>1253</v>
      </c>
      <c r="B2" s="1967"/>
      <c r="C2" s="1967"/>
      <c r="D2" s="1967"/>
      <c r="E2" s="1967"/>
      <c r="F2" s="1967"/>
      <c r="G2" s="2416"/>
      <c r="H2" s="2416"/>
      <c r="I2" s="2416"/>
      <c r="J2" s="2416"/>
      <c r="K2" s="2416"/>
      <c r="L2" s="2416"/>
      <c r="M2" s="2416"/>
      <c r="N2" s="2416"/>
      <c r="P2" s="1285"/>
      <c r="Q2" s="2417"/>
    </row>
    <row r="3" spans="1:17" ht="15" customHeight="1">
      <c r="A3" s="326"/>
      <c r="B3" s="326"/>
      <c r="C3" s="326"/>
      <c r="D3" s="326"/>
      <c r="E3" s="326"/>
      <c r="F3" s="326"/>
      <c r="G3" s="1933"/>
      <c r="H3" s="1933"/>
      <c r="I3" s="1933"/>
      <c r="J3" s="1933"/>
      <c r="K3" s="1933"/>
      <c r="L3" s="1933"/>
      <c r="M3" s="2418" t="s">
        <v>1254</v>
      </c>
      <c r="N3" s="1933"/>
      <c r="O3" s="2419"/>
      <c r="P3" s="2415"/>
      <c r="Q3" s="265"/>
    </row>
    <row r="4" spans="1:17" ht="18" customHeight="1">
      <c r="A4" s="3156" t="s">
        <v>56</v>
      </c>
      <c r="B4" s="3158" t="s">
        <v>1255</v>
      </c>
      <c r="C4" s="3160" t="s">
        <v>1256</v>
      </c>
      <c r="D4" s="3160" t="s">
        <v>1257</v>
      </c>
      <c r="E4" s="3162" t="s">
        <v>57</v>
      </c>
      <c r="F4" s="3162"/>
      <c r="G4" s="3149" t="s">
        <v>1258</v>
      </c>
      <c r="H4" s="2420" t="s">
        <v>58</v>
      </c>
      <c r="I4" s="2420" t="s">
        <v>59</v>
      </c>
      <c r="J4" s="2421" t="s">
        <v>60</v>
      </c>
      <c r="K4" s="2421" t="s">
        <v>60</v>
      </c>
      <c r="L4" s="3149" t="s">
        <v>1259</v>
      </c>
      <c r="M4" s="3151" t="s">
        <v>1260</v>
      </c>
      <c r="N4" s="1667"/>
    </row>
    <row r="5" spans="1:17" ht="16.5" customHeight="1">
      <c r="A5" s="3157"/>
      <c r="B5" s="3159"/>
      <c r="C5" s="3161"/>
      <c r="D5" s="3161"/>
      <c r="E5" s="3161"/>
      <c r="F5" s="3161"/>
      <c r="G5" s="3150"/>
      <c r="H5" s="2422" t="s">
        <v>63</v>
      </c>
      <c r="I5" s="2422" t="s">
        <v>64</v>
      </c>
      <c r="J5" s="2423" t="s">
        <v>63</v>
      </c>
      <c r="K5" s="2423" t="s">
        <v>64</v>
      </c>
      <c r="L5" s="3150"/>
      <c r="M5" s="3152"/>
      <c r="N5" s="1667"/>
    </row>
    <row r="6" spans="1:17" ht="21.95" customHeight="1">
      <c r="A6" s="2424">
        <v>2012</v>
      </c>
      <c r="B6" s="2841">
        <v>81805.576000000001</v>
      </c>
      <c r="C6" s="2425">
        <v>79972</v>
      </c>
      <c r="D6" s="2425">
        <v>75987</v>
      </c>
      <c r="E6" s="469" t="s">
        <v>1415</v>
      </c>
      <c r="F6" s="2426">
        <v>0.45833333333333331</v>
      </c>
      <c r="G6" s="2425">
        <v>58011.649469103526</v>
      </c>
      <c r="H6" s="2425">
        <v>5818.5760000000009</v>
      </c>
      <c r="I6" s="2427">
        <v>7.6573308592259224</v>
      </c>
      <c r="J6" s="2425">
        <v>3985</v>
      </c>
      <c r="K6" s="142">
        <v>5.2443181070446254</v>
      </c>
      <c r="L6" s="142">
        <v>76.344176594816915</v>
      </c>
      <c r="M6" s="2837">
        <v>71.108338012370055</v>
      </c>
      <c r="N6" s="2428"/>
      <c r="O6" s="2429"/>
      <c r="P6" s="2430"/>
      <c r="Q6" s="2431"/>
    </row>
    <row r="7" spans="1:17" ht="21.95" customHeight="1">
      <c r="A7" s="2424">
        <v>2013</v>
      </c>
      <c r="B7" s="2841">
        <v>82296</v>
      </c>
      <c r="C7" s="2425">
        <v>80713</v>
      </c>
      <c r="D7" s="2425">
        <v>76522</v>
      </c>
      <c r="E7" s="469" t="s">
        <v>1410</v>
      </c>
      <c r="F7" s="2426">
        <v>0.45833333333333331</v>
      </c>
      <c r="G7" s="2425">
        <v>59035.145319634707</v>
      </c>
      <c r="H7" s="2425">
        <v>5774</v>
      </c>
      <c r="I7" s="2427">
        <v>7.545542458377982</v>
      </c>
      <c r="J7" s="2425">
        <v>4191</v>
      </c>
      <c r="K7" s="2432">
        <v>5.4768563288988794</v>
      </c>
      <c r="L7" s="2432">
        <v>77.147938265642182</v>
      </c>
      <c r="M7" s="2433">
        <v>67.880725546881578</v>
      </c>
      <c r="N7" s="2428"/>
      <c r="O7" s="2429"/>
      <c r="P7" s="2430"/>
      <c r="Q7" s="2431"/>
    </row>
    <row r="8" spans="1:17" ht="21.95" customHeight="1">
      <c r="A8" s="2424">
        <v>2014</v>
      </c>
      <c r="B8" s="2442">
        <v>93216</v>
      </c>
      <c r="C8" s="137">
        <v>89357</v>
      </c>
      <c r="D8" s="137">
        <v>80153</v>
      </c>
      <c r="E8" s="469" t="s">
        <v>1414</v>
      </c>
      <c r="F8" s="2434">
        <v>0.45833333333333331</v>
      </c>
      <c r="G8" s="2425">
        <v>59585.719531621005</v>
      </c>
      <c r="H8" s="2425">
        <v>13062</v>
      </c>
      <c r="I8" s="2427">
        <v>16.296129949846545</v>
      </c>
      <c r="J8" s="2425">
        <v>9203</v>
      </c>
      <c r="K8" s="2432">
        <v>11.481647827931232</v>
      </c>
      <c r="L8" s="2432">
        <v>74.339046749533395</v>
      </c>
      <c r="M8" s="2433">
        <v>63.922369655507545</v>
      </c>
      <c r="N8" s="2428"/>
      <c r="O8" s="2429"/>
      <c r="P8" s="2430"/>
      <c r="Q8" s="2431"/>
    </row>
    <row r="9" spans="1:17" s="1677" customFormat="1" ht="21.95" customHeight="1">
      <c r="A9" s="2424">
        <v>2015</v>
      </c>
      <c r="B9" s="2842">
        <v>94102</v>
      </c>
      <c r="C9" s="2435">
        <v>87926</v>
      </c>
      <c r="D9" s="137">
        <v>78790</v>
      </c>
      <c r="E9" s="469" t="s">
        <v>1411</v>
      </c>
      <c r="F9" s="139">
        <v>0.45833333333333331</v>
      </c>
      <c r="G9" s="140">
        <v>60284.382725246578</v>
      </c>
      <c r="H9" s="140">
        <v>15312</v>
      </c>
      <c r="I9" s="141">
        <v>19.43393831704531</v>
      </c>
      <c r="J9" s="140">
        <v>9136</v>
      </c>
      <c r="K9" s="142">
        <v>11.595380124381267</v>
      </c>
      <c r="L9" s="142">
        <v>76.512733500757179</v>
      </c>
      <c r="M9" s="143">
        <v>61.735942005226285</v>
      </c>
      <c r="N9" s="2436"/>
      <c r="O9" s="2437"/>
      <c r="P9" s="2438"/>
      <c r="Q9" s="2439"/>
    </row>
    <row r="10" spans="1:17" s="12" customFormat="1" ht="21.95" customHeight="1">
      <c r="A10" s="2424">
        <v>2016</v>
      </c>
      <c r="B10" s="2842">
        <v>100179.5</v>
      </c>
      <c r="C10" s="2435">
        <v>92395</v>
      </c>
      <c r="D10" s="137">
        <v>85183</v>
      </c>
      <c r="E10" s="469" t="s">
        <v>1416</v>
      </c>
      <c r="F10" s="139">
        <v>0.70833333333333337</v>
      </c>
      <c r="G10" s="140">
        <v>61694.251078169298</v>
      </c>
      <c r="H10" s="140">
        <v>14996.5</v>
      </c>
      <c r="I10" s="141">
        <v>17.605038564032728</v>
      </c>
      <c r="J10" s="140">
        <v>7142</v>
      </c>
      <c r="K10" s="142">
        <v>8.3843020320956061</v>
      </c>
      <c r="L10" s="142">
        <v>72.425543920934103</v>
      </c>
      <c r="M10" s="143">
        <v>58.27603686325201</v>
      </c>
      <c r="O10" s="2440"/>
    </row>
    <row r="11" spans="1:17" s="12" customFormat="1" ht="21.95" customHeight="1">
      <c r="A11" s="2424">
        <v>2017</v>
      </c>
      <c r="B11" s="2842">
        <v>116657</v>
      </c>
      <c r="C11" s="2435">
        <v>96095</v>
      </c>
      <c r="D11" s="137">
        <v>85133</v>
      </c>
      <c r="E11" s="469" t="s">
        <v>1418</v>
      </c>
      <c r="F11" s="139">
        <v>0.41666666666666669</v>
      </c>
      <c r="G11" s="140">
        <v>63188.368492713475</v>
      </c>
      <c r="H11" s="140">
        <v>31524</v>
      </c>
      <c r="I11" s="141">
        <v>37.02911914298803</v>
      </c>
      <c r="J11" s="140">
        <v>10962</v>
      </c>
      <c r="K11" s="142">
        <v>12.876322930003642</v>
      </c>
      <c r="L11" s="142">
        <v>74.223119698252702</v>
      </c>
      <c r="M11" s="143">
        <v>54.049819115513145</v>
      </c>
      <c r="O11" s="2440"/>
    </row>
    <row r="12" spans="1:17" s="12" customFormat="1" ht="21.95" customHeight="1">
      <c r="A12" s="2424">
        <v>2018</v>
      </c>
      <c r="B12" s="2841">
        <v>117205</v>
      </c>
      <c r="C12" s="2425">
        <v>99570</v>
      </c>
      <c r="D12" s="2425">
        <v>92478</v>
      </c>
      <c r="E12" s="469" t="s">
        <v>1261</v>
      </c>
      <c r="F12" s="2426">
        <v>0.70833333333333337</v>
      </c>
      <c r="G12" s="2425">
        <v>65142.295274399556</v>
      </c>
      <c r="H12" s="2425">
        <v>24727</v>
      </c>
      <c r="I12" s="2427">
        <v>26.738251259759078</v>
      </c>
      <c r="J12" s="2425">
        <v>7092</v>
      </c>
      <c r="K12" s="2432">
        <v>7.6688509699604221</v>
      </c>
      <c r="L12" s="2432">
        <v>70.440856500356361</v>
      </c>
      <c r="M12" s="2433">
        <v>54.699292355484467</v>
      </c>
      <c r="O12" s="2440"/>
    </row>
    <row r="13" spans="1:17" s="12" customFormat="1" ht="21.95" customHeight="1">
      <c r="A13" s="2424">
        <v>2019</v>
      </c>
      <c r="B13" s="2841">
        <v>122973</v>
      </c>
      <c r="C13" s="2425">
        <v>96389</v>
      </c>
      <c r="D13" s="2425">
        <v>90314</v>
      </c>
      <c r="E13" s="469" t="s">
        <v>1412</v>
      </c>
      <c r="F13" s="2426">
        <v>0.70833333333333337</v>
      </c>
      <c r="G13" s="2425">
        <v>64274.007534246579</v>
      </c>
      <c r="H13" s="2425">
        <v>32659</v>
      </c>
      <c r="I13" s="2427">
        <v>36.161613924751421</v>
      </c>
      <c r="J13" s="2425">
        <v>6075</v>
      </c>
      <c r="K13" s="2432">
        <v>6.7265318776712366</v>
      </c>
      <c r="L13" s="2432">
        <v>71.154054681672278</v>
      </c>
      <c r="M13" s="2433">
        <v>51.271156913892739</v>
      </c>
      <c r="O13" s="2440"/>
    </row>
    <row r="14" spans="1:17" s="12" customFormat="1" ht="21.95" customHeight="1">
      <c r="A14" s="2441">
        <v>2020</v>
      </c>
      <c r="B14" s="2442">
        <v>127819</v>
      </c>
      <c r="C14" s="137">
        <v>97951</v>
      </c>
      <c r="D14" s="137">
        <v>89091</v>
      </c>
      <c r="E14" s="138" t="s">
        <v>1262</v>
      </c>
      <c r="F14" s="139">
        <v>0.625</v>
      </c>
      <c r="G14" s="140">
        <v>62859.990892531874</v>
      </c>
      <c r="H14" s="140">
        <v>38728</v>
      </c>
      <c r="I14" s="141">
        <v>43.470159724326813</v>
      </c>
      <c r="J14" s="140">
        <v>8860</v>
      </c>
      <c r="K14" s="142">
        <v>9.9448878113389672</v>
      </c>
      <c r="L14" s="142">
        <v>70.55018820015367</v>
      </c>
      <c r="M14" s="143">
        <v>48.651791030342203</v>
      </c>
      <c r="O14" s="2440"/>
    </row>
    <row r="15" spans="1:17" s="1364" customFormat="1" ht="21.95" customHeight="1">
      <c r="A15" s="2441">
        <v>2021</v>
      </c>
      <c r="B15" s="2470">
        <v>131330</v>
      </c>
      <c r="C15" s="137">
        <v>100739</v>
      </c>
      <c r="D15" s="2442">
        <v>91141</v>
      </c>
      <c r="E15" s="138" t="s">
        <v>1263</v>
      </c>
      <c r="F15" s="139">
        <v>0.75</v>
      </c>
      <c r="G15" s="140">
        <v>65845.83222576484</v>
      </c>
      <c r="H15" s="140">
        <v>40189</v>
      </c>
      <c r="I15" s="141">
        <v>44.095412602451148</v>
      </c>
      <c r="J15" s="140">
        <v>9598</v>
      </c>
      <c r="K15" s="142">
        <v>10.530935583326933</v>
      </c>
      <c r="L15" s="142">
        <v>72.234643180953157</v>
      </c>
      <c r="M15" s="143">
        <v>49.123628316457413</v>
      </c>
      <c r="O15" s="2443"/>
    </row>
    <row r="16" spans="1:17" s="1364" customFormat="1" ht="21.95" customHeight="1">
      <c r="A16" s="2441">
        <v>2022</v>
      </c>
      <c r="B16" s="2838">
        <v>137938</v>
      </c>
      <c r="C16" s="2444">
        <v>105628</v>
      </c>
      <c r="D16" s="2444">
        <v>94509</v>
      </c>
      <c r="E16" s="2445" t="s">
        <v>1419</v>
      </c>
      <c r="F16" s="2446">
        <v>0.45833333333333331</v>
      </c>
      <c r="G16" s="2444">
        <v>67853.922921921694</v>
      </c>
      <c r="H16" s="2444">
        <v>43429</v>
      </c>
      <c r="I16" s="2447">
        <v>45.952237353056326</v>
      </c>
      <c r="J16" s="2444">
        <v>11119</v>
      </c>
      <c r="K16" s="2447">
        <v>11.765017088319631</v>
      </c>
      <c r="L16" s="2447">
        <v>71.796255300470534</v>
      </c>
      <c r="M16" s="2832">
        <v>49.100215933240406</v>
      </c>
      <c r="O16" s="2443"/>
    </row>
    <row r="17" spans="1:17" s="1364" customFormat="1" ht="21.95" customHeight="1">
      <c r="A17" s="2846" t="s">
        <v>137</v>
      </c>
      <c r="B17" s="2839">
        <v>134020</v>
      </c>
      <c r="C17" s="2448">
        <v>107631</v>
      </c>
      <c r="D17" s="2448">
        <v>89397</v>
      </c>
      <c r="E17" s="2449" t="s">
        <v>133</v>
      </c>
      <c r="F17" s="2450">
        <v>0.41666666666666669</v>
      </c>
      <c r="G17" s="2448">
        <v>70805.07233792638</v>
      </c>
      <c r="H17" s="2448">
        <v>44623</v>
      </c>
      <c r="I17" s="2451">
        <v>49.915545264382473</v>
      </c>
      <c r="J17" s="2448">
        <v>18234</v>
      </c>
      <c r="K17" s="2451">
        <v>20.39665760595993</v>
      </c>
      <c r="L17" s="2451">
        <v>79.20296244608474</v>
      </c>
      <c r="M17" s="2452">
        <v>52.965558798240629</v>
      </c>
      <c r="O17" s="2443"/>
    </row>
    <row r="18" spans="1:17" s="1364" customFormat="1" ht="23.1" customHeight="1">
      <c r="A18" s="2453" t="s">
        <v>138</v>
      </c>
      <c r="B18" s="2840">
        <v>133561</v>
      </c>
      <c r="C18" s="140">
        <v>89033</v>
      </c>
      <c r="D18" s="140">
        <v>78233</v>
      </c>
      <c r="E18" s="2454" t="s">
        <v>1413</v>
      </c>
      <c r="F18" s="139">
        <v>0.41666666666666669</v>
      </c>
      <c r="G18" s="140">
        <v>66746.173552103486</v>
      </c>
      <c r="H18" s="140">
        <v>55328</v>
      </c>
      <c r="I18" s="142">
        <v>70.722073805171732</v>
      </c>
      <c r="J18" s="140">
        <v>10800</v>
      </c>
      <c r="K18" s="142">
        <v>13.80491608400547</v>
      </c>
      <c r="L18" s="142">
        <v>85.317159705116111</v>
      </c>
      <c r="M18" s="143">
        <v>49.929309625715518</v>
      </c>
      <c r="O18" s="2443"/>
    </row>
    <row r="19" spans="1:17" s="1364" customFormat="1" ht="23.1" customHeight="1">
      <c r="A19" s="2453" t="s">
        <v>1272</v>
      </c>
      <c r="B19" s="2840">
        <v>133680</v>
      </c>
      <c r="C19" s="140">
        <v>84457</v>
      </c>
      <c r="D19" s="140">
        <v>71879</v>
      </c>
      <c r="E19" s="2454" t="s">
        <v>1400</v>
      </c>
      <c r="F19" s="139">
        <v>0.70833333333333337</v>
      </c>
      <c r="G19" s="140">
        <v>62303.985584291659</v>
      </c>
      <c r="H19" s="140">
        <v>61801</v>
      </c>
      <c r="I19" s="142">
        <v>85.979215069770035</v>
      </c>
      <c r="J19" s="140">
        <v>12578</v>
      </c>
      <c r="K19" s="142">
        <v>17.498852237788505</v>
      </c>
      <c r="L19" s="142">
        <v>86.678982156529244</v>
      </c>
      <c r="M19" s="143">
        <v>46.523877436736036</v>
      </c>
      <c r="O19" s="2443"/>
    </row>
    <row r="20" spans="1:17" s="2455" customFormat="1" ht="23.1" customHeight="1">
      <c r="A20" s="2453" t="s">
        <v>1273</v>
      </c>
      <c r="B20" s="2840">
        <v>133917</v>
      </c>
      <c r="C20" s="140">
        <v>84474</v>
      </c>
      <c r="D20" s="140">
        <v>73134</v>
      </c>
      <c r="E20" s="2454" t="s">
        <v>1401</v>
      </c>
      <c r="F20" s="139">
        <v>0.70833333333333337</v>
      </c>
      <c r="G20" s="140">
        <v>62071.008475713716</v>
      </c>
      <c r="H20" s="140">
        <v>60783</v>
      </c>
      <c r="I20" s="142">
        <v>83.111822134711616</v>
      </c>
      <c r="J20" s="140">
        <v>11340</v>
      </c>
      <c r="K20" s="142">
        <v>15.505783903519566</v>
      </c>
      <c r="L20" s="142">
        <v>84.872984488355229</v>
      </c>
      <c r="M20" s="143">
        <v>46.300425050722147</v>
      </c>
      <c r="O20" s="2456"/>
    </row>
    <row r="21" spans="1:17" s="1364" customFormat="1" ht="23.1" customHeight="1">
      <c r="A21" s="2453" t="s">
        <v>1274</v>
      </c>
      <c r="B21" s="2840">
        <v>134092</v>
      </c>
      <c r="C21" s="140">
        <v>94364</v>
      </c>
      <c r="D21" s="140">
        <v>84739</v>
      </c>
      <c r="E21" s="2454" t="s">
        <v>1402</v>
      </c>
      <c r="F21" s="139">
        <v>0.70833333333333337</v>
      </c>
      <c r="G21" s="140">
        <v>66092.862043130561</v>
      </c>
      <c r="H21" s="140">
        <v>49353</v>
      </c>
      <c r="I21" s="142">
        <v>58.241187646774215</v>
      </c>
      <c r="J21" s="140">
        <v>9625</v>
      </c>
      <c r="K21" s="142">
        <v>11.358406400830786</v>
      </c>
      <c r="L21" s="142">
        <v>77.995801275835873</v>
      </c>
      <c r="M21" s="143">
        <v>49.235529042349413</v>
      </c>
      <c r="O21" s="2443"/>
    </row>
    <row r="22" spans="1:17" s="1364" customFormat="1" ht="23.1" customHeight="1">
      <c r="A22" s="2453" t="s">
        <v>1275</v>
      </c>
      <c r="B22" s="2840">
        <v>134239</v>
      </c>
      <c r="C22" s="140">
        <v>99716</v>
      </c>
      <c r="D22" s="140">
        <v>92990</v>
      </c>
      <c r="E22" s="2454" t="s">
        <v>1403</v>
      </c>
      <c r="F22" s="139">
        <v>0.70833333333333337</v>
      </c>
      <c r="G22" s="140">
        <v>73961.567575455643</v>
      </c>
      <c r="H22" s="140">
        <v>41249</v>
      </c>
      <c r="I22" s="142">
        <v>44.358533175610283</v>
      </c>
      <c r="J22" s="140">
        <v>6726</v>
      </c>
      <c r="K22" s="142">
        <v>7.2330358103021828</v>
      </c>
      <c r="L22" s="142">
        <v>79.537119663894657</v>
      </c>
      <c r="M22" s="143">
        <v>55.075103681495406</v>
      </c>
      <c r="O22" s="2443"/>
    </row>
    <row r="23" spans="1:17" s="1364" customFormat="1" ht="23.1" customHeight="1">
      <c r="A23" s="2453" t="s">
        <v>1276</v>
      </c>
      <c r="B23" s="2840">
        <v>134417</v>
      </c>
      <c r="C23" s="140">
        <v>100691</v>
      </c>
      <c r="D23" s="140">
        <v>89263</v>
      </c>
      <c r="E23" s="2454" t="s">
        <v>1404</v>
      </c>
      <c r="F23" s="139">
        <v>0.70833333333333337</v>
      </c>
      <c r="G23" s="140">
        <v>72532.206534512108</v>
      </c>
      <c r="H23" s="140">
        <v>45154</v>
      </c>
      <c r="I23" s="142">
        <v>50.585348912763408</v>
      </c>
      <c r="J23" s="140">
        <v>11428</v>
      </c>
      <c r="K23" s="142">
        <v>12.802616985761178</v>
      </c>
      <c r="L23" s="142">
        <v>81.256743034081438</v>
      </c>
      <c r="M23" s="143">
        <v>53.84882415138226</v>
      </c>
      <c r="O23" s="2443"/>
    </row>
    <row r="24" spans="1:17" s="1364" customFormat="1" ht="23.1" customHeight="1">
      <c r="A24" s="2453" t="s">
        <v>1277</v>
      </c>
      <c r="B24" s="2840">
        <v>134719</v>
      </c>
      <c r="C24" s="140">
        <v>91923</v>
      </c>
      <c r="D24" s="140">
        <v>82122</v>
      </c>
      <c r="E24" s="2454" t="s">
        <v>1405</v>
      </c>
      <c r="F24" s="139">
        <v>0.70833333333333337</v>
      </c>
      <c r="G24" s="140">
        <v>64317.097170355555</v>
      </c>
      <c r="H24" s="140">
        <v>52597</v>
      </c>
      <c r="I24" s="142">
        <v>64.047392903241516</v>
      </c>
      <c r="J24" s="140">
        <v>9801</v>
      </c>
      <c r="K24" s="142">
        <v>11.934682545481113</v>
      </c>
      <c r="L24" s="142">
        <v>78.318961021840138</v>
      </c>
      <c r="M24" s="143">
        <v>47.723790424567653</v>
      </c>
      <c r="O24" s="2443"/>
    </row>
    <row r="25" spans="1:17" s="1364" customFormat="1" ht="23.1" customHeight="1">
      <c r="A25" s="2453" t="s">
        <v>129</v>
      </c>
      <c r="B25" s="2840">
        <v>134768</v>
      </c>
      <c r="C25" s="140">
        <v>86098</v>
      </c>
      <c r="D25" s="140">
        <v>72544</v>
      </c>
      <c r="E25" s="2454" t="s">
        <v>130</v>
      </c>
      <c r="F25" s="139">
        <v>0.41666666666666669</v>
      </c>
      <c r="G25" s="140">
        <v>61480.724100064515</v>
      </c>
      <c r="H25" s="140">
        <v>62224</v>
      </c>
      <c r="I25" s="142">
        <v>85.774150860167623</v>
      </c>
      <c r="J25" s="140">
        <v>13554</v>
      </c>
      <c r="K25" s="142">
        <v>18.683833259814733</v>
      </c>
      <c r="L25" s="142">
        <v>84.749564540230097</v>
      </c>
      <c r="M25" s="143">
        <v>45.195700370027261</v>
      </c>
      <c r="O25" s="2443"/>
    </row>
    <row r="26" spans="1:17" s="1364" customFormat="1" ht="23.1" customHeight="1">
      <c r="A26" s="2453" t="s">
        <v>131</v>
      </c>
      <c r="B26" s="2840">
        <v>136268</v>
      </c>
      <c r="C26" s="140">
        <v>92682</v>
      </c>
      <c r="D26" s="140">
        <v>82117</v>
      </c>
      <c r="E26" s="2454" t="s">
        <v>1417</v>
      </c>
      <c r="F26" s="139">
        <v>0.70833333333333337</v>
      </c>
      <c r="G26" s="140">
        <v>64198.6378988875</v>
      </c>
      <c r="H26" s="140">
        <v>54151</v>
      </c>
      <c r="I26" s="142">
        <v>65.943714456202741</v>
      </c>
      <c r="J26" s="140">
        <v>10565</v>
      </c>
      <c r="K26" s="142">
        <v>12.865789057077098</v>
      </c>
      <c r="L26" s="142">
        <v>78.179473067559087</v>
      </c>
      <c r="M26" s="143">
        <v>47.111519347201799</v>
      </c>
      <c r="O26" s="2443"/>
    </row>
    <row r="27" spans="1:17" s="1364" customFormat="1" ht="23.1" customHeight="1">
      <c r="A27" s="2453" t="s">
        <v>126</v>
      </c>
      <c r="B27" s="2840">
        <v>137938</v>
      </c>
      <c r="C27" s="140">
        <v>105628</v>
      </c>
      <c r="D27" s="140">
        <v>94509</v>
      </c>
      <c r="E27" s="2454" t="s">
        <v>125</v>
      </c>
      <c r="F27" s="139">
        <v>0.45833333333333331</v>
      </c>
      <c r="G27" s="140">
        <v>74691.521546127682</v>
      </c>
      <c r="H27" s="140">
        <v>43429</v>
      </c>
      <c r="I27" s="142">
        <v>45.952237353056326</v>
      </c>
      <c r="J27" s="140">
        <v>11119</v>
      </c>
      <c r="K27" s="142">
        <v>11.765017088319631</v>
      </c>
      <c r="L27" s="142">
        <v>79.031120365391317</v>
      </c>
      <c r="M27" s="143">
        <v>54.048014888057757</v>
      </c>
      <c r="O27" s="2443"/>
    </row>
    <row r="28" spans="1:17" s="1364" customFormat="1" ht="23.1" customHeight="1">
      <c r="A28" s="2847" t="s">
        <v>139</v>
      </c>
      <c r="B28" s="2457">
        <v>138399</v>
      </c>
      <c r="C28" s="2457">
        <v>103138</v>
      </c>
      <c r="D28" s="2457">
        <v>92613</v>
      </c>
      <c r="E28" s="2458" t="s">
        <v>128</v>
      </c>
      <c r="F28" s="2459">
        <v>0.41666666666666669</v>
      </c>
      <c r="G28" s="2457">
        <v>69333.960648148146</v>
      </c>
      <c r="H28" s="2457">
        <v>45786</v>
      </c>
      <c r="I28" s="2460">
        <v>49.43798386835541</v>
      </c>
      <c r="J28" s="2457">
        <v>10525</v>
      </c>
      <c r="K28" s="2460">
        <v>11.364495265243541</v>
      </c>
      <c r="L28" s="2460">
        <v>74.864177435293257</v>
      </c>
      <c r="M28" s="2833">
        <v>49.852252309880086</v>
      </c>
      <c r="O28" s="2443"/>
    </row>
    <row r="29" spans="1:17" s="1364" customFormat="1" ht="23.1" customHeight="1">
      <c r="A29" s="2848" t="s">
        <v>1406</v>
      </c>
      <c r="B29" s="2843">
        <v>138399</v>
      </c>
      <c r="C29" s="1506">
        <v>103138</v>
      </c>
      <c r="D29" s="1506">
        <v>92613</v>
      </c>
      <c r="E29" s="2461" t="s">
        <v>128</v>
      </c>
      <c r="F29" s="2462">
        <v>0.41666666666666669</v>
      </c>
      <c r="G29" s="1506">
        <v>72736.517473118278</v>
      </c>
      <c r="H29" s="1506">
        <v>45786</v>
      </c>
      <c r="I29" s="2463">
        <v>49.43798386835541</v>
      </c>
      <c r="J29" s="1506">
        <v>10525</v>
      </c>
      <c r="K29" s="2463">
        <v>11.364495265243541</v>
      </c>
      <c r="L29" s="2463">
        <v>78.538129067321307</v>
      </c>
      <c r="M29" s="2834">
        <v>52.397448585364522</v>
      </c>
      <c r="O29" s="2443"/>
    </row>
    <row r="30" spans="1:17" s="1364" customFormat="1" ht="23.1" customHeight="1">
      <c r="A30" s="2849" t="s">
        <v>1271</v>
      </c>
      <c r="B30" s="2844">
        <v>138647</v>
      </c>
      <c r="C30" s="1512">
        <v>101103</v>
      </c>
      <c r="D30" s="1512">
        <v>84290</v>
      </c>
      <c r="E30" s="2464" t="s">
        <v>1407</v>
      </c>
      <c r="F30" s="2465">
        <v>0.41666666666666669</v>
      </c>
      <c r="G30" s="1512">
        <v>71000.446428571435</v>
      </c>
      <c r="H30" s="1512">
        <v>54357</v>
      </c>
      <c r="I30" s="2466">
        <v>64.488076877446915</v>
      </c>
      <c r="J30" s="1512">
        <v>16813</v>
      </c>
      <c r="K30" s="2466">
        <v>19.946612884090641</v>
      </c>
      <c r="L30" s="2466">
        <v>84.233534735521928</v>
      </c>
      <c r="M30" s="2835">
        <v>51.128615635308464</v>
      </c>
      <c r="O30" s="2443"/>
    </row>
    <row r="31" spans="1:17" s="1364" customFormat="1" ht="23.1" customHeight="1">
      <c r="A31" s="2850" t="s">
        <v>138</v>
      </c>
      <c r="B31" s="2845">
        <v>138860</v>
      </c>
      <c r="C31" s="1518">
        <v>97952</v>
      </c>
      <c r="D31" s="1518">
        <v>76510</v>
      </c>
      <c r="E31" s="2467" t="s">
        <v>134</v>
      </c>
      <c r="F31" s="2468">
        <v>0.79166666666666663</v>
      </c>
      <c r="G31" s="1518">
        <v>64426.190860215051</v>
      </c>
      <c r="H31" s="1518">
        <v>62350</v>
      </c>
      <c r="I31" s="2469">
        <v>81.492615344399425</v>
      </c>
      <c r="J31" s="1518">
        <v>21442</v>
      </c>
      <c r="K31" s="2469">
        <v>28.025094758855051</v>
      </c>
      <c r="L31" s="2469">
        <v>84.206235603470205</v>
      </c>
      <c r="M31" s="2836">
        <v>46.323485519988324</v>
      </c>
      <c r="O31" s="2443"/>
    </row>
    <row r="32" spans="1:17" ht="12.75" customHeight="1">
      <c r="A32" s="2470" t="s">
        <v>1264</v>
      </c>
      <c r="B32" s="2470"/>
      <c r="C32" s="2470"/>
      <c r="D32" s="2470"/>
      <c r="E32" s="2470"/>
      <c r="F32" s="2470"/>
      <c r="G32" s="2471"/>
      <c r="H32" s="2471"/>
      <c r="I32" s="2471"/>
      <c r="J32" s="2471"/>
      <c r="K32" s="2471"/>
      <c r="L32" s="2471"/>
      <c r="M32" s="2471"/>
      <c r="N32" s="2472"/>
      <c r="O32" s="1677"/>
      <c r="P32" s="2430"/>
      <c r="Q32" s="2431"/>
    </row>
    <row r="33" spans="1:25" ht="14.25" customHeight="1">
      <c r="A33" s="2473" t="s">
        <v>1265</v>
      </c>
      <c r="B33" s="2470"/>
      <c r="C33" s="2470"/>
      <c r="D33" s="2470"/>
      <c r="E33" s="2470"/>
      <c r="F33" s="2470"/>
      <c r="G33" s="2471"/>
      <c r="H33" s="2471"/>
      <c r="I33" s="2471"/>
      <c r="J33" s="2471"/>
      <c r="K33" s="2471"/>
      <c r="L33" s="2471"/>
      <c r="M33" s="2471"/>
      <c r="N33" s="1933"/>
      <c r="O33" s="1677"/>
      <c r="P33" s="2430"/>
      <c r="Q33" s="2431"/>
    </row>
    <row r="34" spans="1:25" s="662" customFormat="1" ht="12" customHeight="1">
      <c r="A34" s="2470" t="s">
        <v>1266</v>
      </c>
      <c r="B34" s="2470"/>
      <c r="C34" s="2470"/>
      <c r="D34" s="2470"/>
      <c r="E34" s="2470"/>
      <c r="F34" s="2470"/>
      <c r="G34" s="2471"/>
      <c r="H34" s="2471"/>
      <c r="I34" s="2471"/>
      <c r="J34" s="2471"/>
      <c r="K34" s="2471"/>
      <c r="L34" s="2471"/>
      <c r="M34" s="2471"/>
      <c r="N34" s="1906"/>
      <c r="O34" s="1821"/>
      <c r="P34" s="2430"/>
      <c r="Q34" s="2431"/>
    </row>
    <row r="35" spans="1:25" s="662" customFormat="1" ht="12" customHeight="1">
      <c r="A35" s="2470" t="s">
        <v>1267</v>
      </c>
      <c r="B35" s="2470"/>
      <c r="C35" s="2470"/>
      <c r="D35" s="2470"/>
      <c r="E35" s="2470"/>
      <c r="F35" s="2470"/>
      <c r="G35" s="2471"/>
      <c r="H35" s="2471"/>
      <c r="I35" s="2471"/>
      <c r="J35" s="2471"/>
      <c r="K35" s="2471"/>
      <c r="L35" s="2471"/>
      <c r="M35" s="2471"/>
      <c r="N35" s="1906"/>
      <c r="O35" s="1821"/>
      <c r="P35" s="2474"/>
      <c r="Q35" s="2431"/>
    </row>
    <row r="36" spans="1:25" s="662" customFormat="1" ht="12" customHeight="1">
      <c r="A36" s="2470" t="s">
        <v>1268</v>
      </c>
      <c r="B36" s="2470"/>
      <c r="C36" s="2470"/>
      <c r="D36" s="2470"/>
      <c r="E36" s="2470"/>
      <c r="F36" s="2470"/>
      <c r="G36" s="2471"/>
      <c r="H36" s="2471"/>
      <c r="I36" s="2471"/>
      <c r="J36" s="2471"/>
      <c r="K36" s="2471"/>
      <c r="L36" s="2471"/>
      <c r="M36" s="2471"/>
      <c r="N36" s="1906"/>
      <c r="O36" s="1821"/>
      <c r="P36" s="2430"/>
      <c r="Q36" s="2431"/>
    </row>
    <row r="37" spans="1:25" s="662" customFormat="1" ht="12" customHeight="1">
      <c r="A37" s="2470" t="s">
        <v>1269</v>
      </c>
      <c r="B37" s="2470"/>
      <c r="C37" s="2470"/>
      <c r="D37" s="2470"/>
      <c r="E37" s="2470"/>
      <c r="F37" s="2470"/>
      <c r="G37" s="2471"/>
      <c r="H37" s="2471"/>
      <c r="I37" s="2471"/>
      <c r="J37" s="2471"/>
      <c r="K37" s="2471"/>
      <c r="L37" s="2471"/>
      <c r="M37" s="2471"/>
      <c r="N37" s="1906"/>
      <c r="P37" s="2430"/>
      <c r="Q37" s="2431"/>
    </row>
    <row r="38" spans="1:25" s="662" customFormat="1" ht="12" customHeight="1">
      <c r="A38" s="2470"/>
      <c r="B38" s="2470"/>
      <c r="C38" s="2470"/>
      <c r="D38" s="2470"/>
      <c r="E38" s="2470"/>
      <c r="F38" s="2470"/>
      <c r="G38" s="2471"/>
      <c r="H38" s="2471"/>
      <c r="I38" s="2471"/>
      <c r="J38" s="2471"/>
      <c r="K38" s="2471"/>
      <c r="L38" s="2471"/>
      <c r="M38" s="2471"/>
      <c r="N38" s="1906"/>
      <c r="P38" s="2430"/>
      <c r="Q38" s="2431"/>
    </row>
    <row r="39" spans="1:25" s="662" customFormat="1" ht="12" customHeight="1">
      <c r="A39" s="2470"/>
      <c r="B39" s="2470"/>
      <c r="C39" s="2470"/>
      <c r="D39" s="2470"/>
      <c r="E39" s="2470"/>
      <c r="F39" s="2470"/>
      <c r="G39" s="2471"/>
      <c r="H39" s="2471"/>
      <c r="I39" s="2471"/>
      <c r="J39" s="2471"/>
      <c r="K39" s="2471"/>
      <c r="L39" s="2471"/>
      <c r="M39" s="2471"/>
      <c r="N39" s="1933"/>
      <c r="O39" s="326"/>
      <c r="P39" s="2414"/>
      <c r="Q39" s="2730"/>
    </row>
    <row r="40" spans="1:25" ht="12.75" customHeight="1">
      <c r="A40" s="2871"/>
      <c r="B40" s="2874"/>
      <c r="C40" s="2874"/>
      <c r="D40" s="2874"/>
      <c r="E40" s="2871"/>
      <c r="F40" s="2871"/>
      <c r="G40" s="3153"/>
      <c r="H40" s="3153"/>
      <c r="I40" s="2731"/>
      <c r="J40" s="2732"/>
      <c r="K40" s="2732"/>
      <c r="L40" s="3155"/>
      <c r="M40" s="3155"/>
      <c r="N40" s="3164"/>
      <c r="O40" s="326"/>
      <c r="P40" s="2504"/>
      <c r="Q40" s="2504"/>
    </row>
    <row r="41" spans="1:25" s="264" customFormat="1" ht="12" customHeight="1">
      <c r="A41" s="2871"/>
      <c r="B41" s="2872"/>
      <c r="C41" s="2872"/>
      <c r="D41" s="2872"/>
      <c r="E41" s="2872"/>
      <c r="F41" s="2872"/>
      <c r="G41" s="3154"/>
      <c r="H41" s="3153"/>
      <c r="I41" s="2731"/>
      <c r="J41" s="2733"/>
      <c r="K41" s="2733"/>
      <c r="L41" s="3154"/>
      <c r="M41" s="3163"/>
      <c r="N41" s="3165"/>
      <c r="O41" s="326"/>
      <c r="P41" s="2734"/>
      <c r="Q41" s="2504"/>
      <c r="V41" s="2475"/>
      <c r="W41" s="2475"/>
      <c r="Y41" s="2476"/>
    </row>
    <row r="42" spans="1:25" s="264" customFormat="1" ht="12" customHeight="1">
      <c r="A42" s="2735"/>
      <c r="B42" s="2477"/>
      <c r="C42" s="2477"/>
      <c r="D42" s="2477"/>
      <c r="E42" s="2477"/>
      <c r="F42" s="2478"/>
      <c r="G42" s="2479"/>
      <c r="H42" s="2479"/>
      <c r="I42" s="2480"/>
      <c r="J42" s="2479"/>
      <c r="K42" s="2480"/>
      <c r="L42" s="2480"/>
      <c r="M42" s="2736"/>
      <c r="N42" s="2481"/>
      <c r="O42" s="326"/>
      <c r="P42" s="2734"/>
      <c r="Q42" s="2504"/>
      <c r="V42" s="2475"/>
      <c r="W42" s="2475"/>
      <c r="Y42" s="2476"/>
    </row>
    <row r="43" spans="1:25" s="264" customFormat="1" ht="12" customHeight="1">
      <c r="A43" s="2735"/>
      <c r="B43" s="2477"/>
      <c r="C43" s="2477"/>
      <c r="D43" s="2477"/>
      <c r="E43" s="2477"/>
      <c r="F43" s="2478"/>
      <c r="G43" s="2737"/>
      <c r="H43" s="2737"/>
      <c r="I43" s="2738"/>
      <c r="J43" s="2737"/>
      <c r="K43" s="2738"/>
      <c r="L43" s="2738"/>
      <c r="M43" s="2738"/>
      <c r="N43" s="2481"/>
      <c r="O43" s="326"/>
      <c r="P43" s="2734"/>
      <c r="Q43" s="2504"/>
      <c r="V43" s="2475"/>
      <c r="W43" s="2475"/>
      <c r="Y43" s="2476"/>
    </row>
    <row r="44" spans="1:25" s="264" customFormat="1" ht="12" customHeight="1">
      <c r="A44" s="2735"/>
      <c r="B44" s="2477"/>
      <c r="C44" s="2477"/>
      <c r="D44" s="2477"/>
      <c r="E44" s="2477"/>
      <c r="F44" s="2478"/>
      <c r="G44" s="2737"/>
      <c r="H44" s="2737"/>
      <c r="I44" s="2738"/>
      <c r="J44" s="2737"/>
      <c r="K44" s="2738"/>
      <c r="L44" s="2738"/>
      <c r="M44" s="2738"/>
      <c r="N44" s="2481"/>
      <c r="O44" s="326"/>
      <c r="P44" s="2734"/>
      <c r="Q44" s="2504"/>
      <c r="V44" s="2475"/>
      <c r="W44" s="2475"/>
      <c r="Y44" s="2476"/>
    </row>
    <row r="45" spans="1:25" s="264" customFormat="1" ht="12" customHeight="1">
      <c r="A45" s="2735"/>
      <c r="B45" s="2477"/>
      <c r="C45" s="2477"/>
      <c r="D45" s="2477"/>
      <c r="E45" s="2477"/>
      <c r="F45" s="2478"/>
      <c r="G45" s="2737"/>
      <c r="H45" s="2737"/>
      <c r="I45" s="2738"/>
      <c r="J45" s="2737"/>
      <c r="K45" s="2738"/>
      <c r="L45" s="2738"/>
      <c r="M45" s="2738"/>
      <c r="N45" s="2481"/>
      <c r="O45" s="326"/>
      <c r="P45" s="2734"/>
      <c r="Q45" s="2504"/>
      <c r="V45" s="2475"/>
      <c r="W45" s="2475"/>
      <c r="Y45" s="2476"/>
    </row>
    <row r="46" spans="1:25" s="264" customFormat="1" ht="12" customHeight="1">
      <c r="A46" s="2735"/>
      <c r="B46" s="2477"/>
      <c r="C46" s="2477"/>
      <c r="D46" s="2477"/>
      <c r="E46" s="2477"/>
      <c r="F46" s="2478"/>
      <c r="G46" s="2737"/>
      <c r="H46" s="2737"/>
      <c r="I46" s="2738"/>
      <c r="J46" s="2737"/>
      <c r="K46" s="2738"/>
      <c r="L46" s="2738"/>
      <c r="M46" s="2738"/>
      <c r="N46" s="2481"/>
      <c r="O46" s="326"/>
      <c r="P46" s="2734"/>
      <c r="Q46" s="2504"/>
      <c r="V46" s="2475"/>
      <c r="W46" s="2475"/>
      <c r="Y46" s="2476"/>
    </row>
    <row r="47" spans="1:25" s="264" customFormat="1" ht="12" customHeight="1">
      <c r="A47" s="2735"/>
      <c r="B47" s="2477"/>
      <c r="C47" s="2477"/>
      <c r="D47" s="2477"/>
      <c r="E47" s="2477"/>
      <c r="F47" s="2478"/>
      <c r="G47" s="2737"/>
      <c r="H47" s="2737"/>
      <c r="I47" s="2738"/>
      <c r="J47" s="2737"/>
      <c r="K47" s="2738"/>
      <c r="L47" s="2738"/>
      <c r="M47" s="2738"/>
      <c r="N47" s="2481"/>
      <c r="O47" s="326"/>
      <c r="P47" s="2734"/>
      <c r="Q47" s="2504"/>
      <c r="V47" s="2475"/>
      <c r="W47" s="2475"/>
      <c r="Y47" s="2476"/>
    </row>
    <row r="48" spans="1:25" s="264" customFormat="1" ht="12" customHeight="1">
      <c r="A48" s="2735"/>
      <c r="B48" s="2477"/>
      <c r="C48" s="2477"/>
      <c r="D48" s="2477"/>
      <c r="E48" s="2477"/>
      <c r="F48" s="2478"/>
      <c r="G48" s="2737"/>
      <c r="H48" s="2737"/>
      <c r="I48" s="2738"/>
      <c r="J48" s="2737"/>
      <c r="K48" s="2738"/>
      <c r="L48" s="2738"/>
      <c r="M48" s="2738"/>
      <c r="N48" s="2481"/>
      <c r="O48" s="326"/>
      <c r="P48" s="2734"/>
      <c r="Q48" s="2504"/>
      <c r="V48" s="2475"/>
      <c r="W48" s="2475"/>
      <c r="Y48" s="2476"/>
    </row>
    <row r="49" spans="1:25" s="264" customFormat="1" ht="12" customHeight="1">
      <c r="A49" s="2735"/>
      <c r="B49" s="2477"/>
      <c r="C49" s="2477"/>
      <c r="D49" s="2477"/>
      <c r="E49" s="2477"/>
      <c r="F49" s="2478"/>
      <c r="G49" s="2737"/>
      <c r="H49" s="2737"/>
      <c r="I49" s="2738"/>
      <c r="J49" s="2737"/>
      <c r="K49" s="2738"/>
      <c r="L49" s="2738"/>
      <c r="M49" s="2738"/>
      <c r="N49" s="2481"/>
      <c r="O49" s="326"/>
      <c r="P49" s="2734"/>
      <c r="Q49" s="2504"/>
      <c r="V49" s="2475"/>
      <c r="W49" s="2475"/>
      <c r="Y49" s="2476"/>
    </row>
    <row r="50" spans="1:25" s="264" customFormat="1" ht="12" customHeight="1">
      <c r="A50" s="2735"/>
      <c r="B50" s="2477"/>
      <c r="C50" s="2477"/>
      <c r="D50" s="2477"/>
      <c r="E50" s="2477"/>
      <c r="F50" s="2478"/>
      <c r="G50" s="2737"/>
      <c r="H50" s="2737"/>
      <c r="I50" s="2738"/>
      <c r="J50" s="2737"/>
      <c r="K50" s="2738"/>
      <c r="L50" s="2738"/>
      <c r="M50" s="2738"/>
      <c r="N50" s="2481"/>
      <c r="O50" s="326"/>
      <c r="P50" s="2734"/>
      <c r="Q50" s="2504"/>
      <c r="V50" s="2475"/>
      <c r="W50" s="2475"/>
      <c r="Y50" s="2476"/>
    </row>
    <row r="51" spans="1:25" s="264" customFormat="1" ht="12" customHeight="1">
      <c r="A51" s="2735"/>
      <c r="B51" s="2477"/>
      <c r="C51" s="2477"/>
      <c r="D51" s="2477"/>
      <c r="E51" s="2477"/>
      <c r="F51" s="2478"/>
      <c r="G51" s="2737"/>
      <c r="H51" s="2737"/>
      <c r="I51" s="2738"/>
      <c r="J51" s="2737"/>
      <c r="K51" s="2738"/>
      <c r="L51" s="2738"/>
      <c r="M51" s="2738"/>
      <c r="N51" s="2481"/>
      <c r="O51" s="326"/>
      <c r="P51" s="2734"/>
      <c r="Q51" s="2504"/>
      <c r="V51" s="2475"/>
      <c r="W51" s="2475"/>
      <c r="Y51" s="2476"/>
    </row>
    <row r="52" spans="1:25" s="264" customFormat="1" ht="12" customHeight="1">
      <c r="A52" s="2735"/>
      <c r="B52" s="2477"/>
      <c r="C52" s="2477"/>
      <c r="D52" s="2477"/>
      <c r="E52" s="2477"/>
      <c r="F52" s="2478"/>
      <c r="G52" s="2737"/>
      <c r="H52" s="2737"/>
      <c r="I52" s="2738"/>
      <c r="J52" s="2737"/>
      <c r="K52" s="2738"/>
      <c r="L52" s="2738"/>
      <c r="M52" s="2738"/>
      <c r="N52" s="2481"/>
      <c r="O52" s="326"/>
      <c r="P52" s="2734"/>
      <c r="Q52" s="2504"/>
      <c r="V52" s="2475"/>
      <c r="W52" s="2475"/>
      <c r="Y52" s="2476"/>
    </row>
    <row r="53" spans="1:25" s="264" customFormat="1" ht="12" customHeight="1">
      <c r="A53" s="2735"/>
      <c r="B53" s="2477"/>
      <c r="C53" s="2477"/>
      <c r="D53" s="2477"/>
      <c r="E53" s="2477"/>
      <c r="F53" s="2478"/>
      <c r="G53" s="2737"/>
      <c r="H53" s="2737"/>
      <c r="I53" s="2738"/>
      <c r="J53" s="2737"/>
      <c r="K53" s="2738"/>
      <c r="L53" s="2738"/>
      <c r="M53" s="2738"/>
      <c r="N53" s="2482"/>
      <c r="O53" s="326"/>
      <c r="P53" s="2734"/>
      <c r="Q53" s="2504"/>
      <c r="V53" s="2475"/>
      <c r="W53" s="2475"/>
      <c r="Y53" s="2476"/>
    </row>
    <row r="54" spans="1:25" s="264" customFormat="1" ht="12" customHeight="1">
      <c r="A54" s="2735"/>
      <c r="B54" s="2477"/>
      <c r="C54" s="2477"/>
      <c r="D54" s="2477"/>
      <c r="E54" s="2477"/>
      <c r="F54" s="2478"/>
      <c r="G54" s="2739"/>
      <c r="H54" s="2739"/>
      <c r="I54" s="2736"/>
      <c r="J54" s="2739"/>
      <c r="K54" s="2736"/>
      <c r="L54" s="2736"/>
      <c r="M54" s="2736"/>
      <c r="N54" s="2481"/>
      <c r="O54" s="326"/>
      <c r="P54" s="2734"/>
      <c r="Q54" s="2504"/>
      <c r="V54" s="2475"/>
      <c r="W54" s="2475"/>
      <c r="Y54" s="2476"/>
    </row>
    <row r="55" spans="1:25" s="264" customFormat="1" ht="12" customHeight="1">
      <c r="A55" s="2735"/>
      <c r="B55" s="2477"/>
      <c r="C55" s="2477"/>
      <c r="D55" s="2477"/>
      <c r="E55" s="2477"/>
      <c r="F55" s="2478"/>
      <c r="G55" s="2739"/>
      <c r="H55" s="2739"/>
      <c r="I55" s="2736"/>
      <c r="J55" s="2739"/>
      <c r="K55" s="2736"/>
      <c r="L55" s="2736"/>
      <c r="M55" s="2736"/>
      <c r="N55" s="2481"/>
      <c r="O55" s="326"/>
      <c r="P55" s="2734"/>
      <c r="Q55" s="2504"/>
      <c r="V55" s="2475"/>
      <c r="W55" s="2475"/>
      <c r="Y55" s="2476"/>
    </row>
    <row r="56" spans="1:25" s="264" customFormat="1" ht="12" customHeight="1">
      <c r="A56" s="2735"/>
      <c r="B56" s="2477"/>
      <c r="C56" s="2477"/>
      <c r="D56" s="2477"/>
      <c r="E56" s="2477"/>
      <c r="F56" s="2478"/>
      <c r="G56" s="2739"/>
      <c r="H56" s="2739"/>
      <c r="I56" s="2736"/>
      <c r="J56" s="2739"/>
      <c r="K56" s="2736"/>
      <c r="L56" s="2736"/>
      <c r="M56" s="2736"/>
      <c r="N56" s="2481"/>
      <c r="O56" s="326"/>
      <c r="P56" s="2734"/>
      <c r="Q56" s="2504"/>
      <c r="V56" s="2475"/>
      <c r="W56" s="2475"/>
      <c r="Y56" s="2476"/>
    </row>
    <row r="57" spans="1:25" s="264" customFormat="1" ht="12" customHeight="1">
      <c r="A57" s="2735"/>
      <c r="B57" s="2477"/>
      <c r="C57" s="2477"/>
      <c r="D57" s="2477"/>
      <c r="E57" s="2477"/>
      <c r="F57" s="2478"/>
      <c r="G57" s="2739"/>
      <c r="H57" s="2739"/>
      <c r="I57" s="2736"/>
      <c r="J57" s="2739"/>
      <c r="K57" s="2736"/>
      <c r="L57" s="2736"/>
      <c r="M57" s="2736"/>
      <c r="N57" s="2481"/>
      <c r="O57" s="326"/>
      <c r="P57" s="2734"/>
      <c r="Q57" s="2504"/>
      <c r="V57" s="2475"/>
      <c r="W57" s="2475"/>
      <c r="Y57" s="2476"/>
    </row>
    <row r="58" spans="1:25" s="264" customFormat="1" ht="12" customHeight="1">
      <c r="A58" s="2735"/>
      <c r="B58" s="2477"/>
      <c r="C58" s="2477"/>
      <c r="D58" s="2477"/>
      <c r="E58" s="2477"/>
      <c r="F58" s="2478"/>
      <c r="G58" s="2739"/>
      <c r="H58" s="2739"/>
      <c r="I58" s="2736"/>
      <c r="J58" s="2739"/>
      <c r="K58" s="2736"/>
      <c r="L58" s="2736"/>
      <c r="M58" s="2736"/>
      <c r="N58" s="2481"/>
      <c r="O58" s="326"/>
      <c r="P58" s="2734"/>
      <c r="Q58" s="2504"/>
      <c r="V58" s="2475"/>
      <c r="W58" s="2475"/>
      <c r="Y58" s="2476"/>
    </row>
    <row r="59" spans="1:25" s="264" customFormat="1" ht="12" customHeight="1">
      <c r="A59" s="2735"/>
      <c r="B59" s="2477"/>
      <c r="C59" s="2477"/>
      <c r="D59" s="2477"/>
      <c r="E59" s="2477"/>
      <c r="F59" s="2478"/>
      <c r="G59" s="2739"/>
      <c r="H59" s="2739"/>
      <c r="I59" s="2736"/>
      <c r="J59" s="2739"/>
      <c r="K59" s="2736"/>
      <c r="L59" s="2736"/>
      <c r="M59" s="2736"/>
      <c r="N59" s="2481"/>
      <c r="O59" s="326"/>
      <c r="P59" s="2734"/>
      <c r="Q59" s="2504"/>
      <c r="V59" s="2475"/>
      <c r="W59" s="2475"/>
      <c r="Y59" s="2476"/>
    </row>
    <row r="60" spans="1:25" s="264" customFormat="1" ht="12" customHeight="1">
      <c r="A60" s="2735"/>
      <c r="B60" s="2477"/>
      <c r="C60" s="2477"/>
      <c r="D60" s="2477"/>
      <c r="E60" s="2477"/>
      <c r="F60" s="2478"/>
      <c r="G60" s="2739"/>
      <c r="H60" s="2739"/>
      <c r="I60" s="2736"/>
      <c r="J60" s="2739"/>
      <c r="K60" s="2736"/>
      <c r="L60" s="2736"/>
      <c r="M60" s="2736"/>
      <c r="N60" s="2481"/>
      <c r="O60" s="326"/>
      <c r="P60" s="2734"/>
      <c r="Q60" s="2504"/>
      <c r="V60" s="2475"/>
      <c r="W60" s="2475"/>
      <c r="Y60" s="2476"/>
    </row>
    <row r="61" spans="1:25" s="264" customFormat="1" ht="12" customHeight="1">
      <c r="A61" s="2735"/>
      <c r="B61" s="2477"/>
      <c r="C61" s="2477"/>
      <c r="D61" s="2477"/>
      <c r="E61" s="2477"/>
      <c r="F61" s="2478"/>
      <c r="G61" s="2739"/>
      <c r="H61" s="2739"/>
      <c r="I61" s="2736"/>
      <c r="J61" s="2739"/>
      <c r="K61" s="2736"/>
      <c r="L61" s="2736"/>
      <c r="M61" s="2736"/>
      <c r="N61" s="2481"/>
      <c r="O61" s="326"/>
      <c r="P61" s="2734"/>
      <c r="Q61" s="2504"/>
      <c r="V61" s="2475"/>
      <c r="W61" s="2475"/>
      <c r="Y61" s="2476"/>
    </row>
    <row r="62" spans="1:25" s="264" customFormat="1" ht="12" customHeight="1">
      <c r="A62" s="2735"/>
      <c r="B62" s="2477"/>
      <c r="C62" s="2477"/>
      <c r="D62" s="2477"/>
      <c r="E62" s="2477"/>
      <c r="F62" s="2478"/>
      <c r="G62" s="2739"/>
      <c r="H62" s="2739"/>
      <c r="I62" s="2736"/>
      <c r="J62" s="2739"/>
      <c r="K62" s="2736"/>
      <c r="L62" s="2736"/>
      <c r="M62" s="2736"/>
      <c r="N62" s="2481"/>
      <c r="O62" s="326"/>
      <c r="P62" s="2734"/>
      <c r="Q62" s="2504"/>
      <c r="V62" s="2475"/>
      <c r="W62" s="2475"/>
      <c r="Y62" s="2476"/>
    </row>
    <row r="63" spans="1:25" s="264" customFormat="1" ht="12" customHeight="1">
      <c r="A63" s="2735"/>
      <c r="B63" s="2477"/>
      <c r="C63" s="2477"/>
      <c r="D63" s="2477"/>
      <c r="E63" s="2477"/>
      <c r="F63" s="2478"/>
      <c r="G63" s="2739"/>
      <c r="H63" s="2739"/>
      <c r="I63" s="2736"/>
      <c r="J63" s="2739"/>
      <c r="K63" s="2736"/>
      <c r="L63" s="2736"/>
      <c r="M63" s="2736"/>
      <c r="N63" s="2481"/>
      <c r="O63" s="326"/>
      <c r="P63" s="2734"/>
      <c r="Q63" s="2504"/>
      <c r="V63" s="2475"/>
      <c r="W63" s="2475"/>
      <c r="Y63" s="2476"/>
    </row>
    <row r="64" spans="1:25" s="264" customFormat="1" ht="12" customHeight="1">
      <c r="A64" s="2735"/>
      <c r="B64" s="2477"/>
      <c r="C64" s="2477"/>
      <c r="D64" s="2477"/>
      <c r="E64" s="2477"/>
      <c r="F64" s="2478"/>
      <c r="G64" s="2739"/>
      <c r="H64" s="2739"/>
      <c r="I64" s="2736"/>
      <c r="J64" s="2739"/>
      <c r="K64" s="2736"/>
      <c r="L64" s="2736"/>
      <c r="M64" s="2736"/>
      <c r="N64" s="2481"/>
      <c r="O64" s="326"/>
      <c r="P64" s="2734"/>
      <c r="Q64" s="2504"/>
      <c r="V64" s="2475"/>
      <c r="W64" s="2475"/>
      <c r="Y64" s="2476"/>
    </row>
    <row r="65" spans="1:25" s="264" customFormat="1" ht="12" customHeight="1">
      <c r="A65" s="2735"/>
      <c r="B65" s="2477"/>
      <c r="C65" s="2477"/>
      <c r="D65" s="2477"/>
      <c r="E65" s="2477"/>
      <c r="F65" s="2478"/>
      <c r="G65" s="2739"/>
      <c r="H65" s="2739"/>
      <c r="I65" s="2736"/>
      <c r="J65" s="2739"/>
      <c r="K65" s="2736"/>
      <c r="L65" s="2736"/>
      <c r="M65" s="2736"/>
      <c r="N65" s="2482"/>
      <c r="O65" s="326"/>
      <c r="P65" s="2734"/>
      <c r="Q65" s="2504"/>
      <c r="V65" s="2475"/>
      <c r="W65" s="2475"/>
      <c r="Y65" s="2476"/>
    </row>
    <row r="66" spans="1:25" s="264" customFormat="1" ht="12" customHeight="1">
      <c r="A66" s="2871"/>
      <c r="B66" s="2874"/>
      <c r="C66" s="2874"/>
      <c r="D66" s="2874"/>
      <c r="E66" s="2871"/>
      <c r="F66" s="2871"/>
      <c r="G66" s="3153"/>
      <c r="H66" s="3153"/>
      <c r="I66" s="2731"/>
      <c r="J66" s="2732"/>
      <c r="K66" s="2732"/>
      <c r="L66" s="3155"/>
      <c r="M66" s="3155"/>
      <c r="N66" s="3164"/>
      <c r="O66" s="326"/>
      <c r="P66" s="2504"/>
      <c r="Q66" s="2504"/>
    </row>
    <row r="67" spans="1:25" s="264" customFormat="1" ht="12" customHeight="1">
      <c r="A67" s="2871"/>
      <c r="B67" s="2872"/>
      <c r="C67" s="2872"/>
      <c r="D67" s="2872"/>
      <c r="E67" s="2872"/>
      <c r="F67" s="2872"/>
      <c r="G67" s="3154"/>
      <c r="H67" s="3153"/>
      <c r="I67" s="2731"/>
      <c r="J67" s="2733"/>
      <c r="K67" s="2733"/>
      <c r="L67" s="3154"/>
      <c r="M67" s="3163"/>
      <c r="N67" s="3165"/>
      <c r="O67" s="326"/>
      <c r="P67" s="2734"/>
      <c r="Q67" s="2504"/>
      <c r="V67" s="2475"/>
      <c r="W67" s="2475"/>
      <c r="Y67" s="2476"/>
    </row>
    <row r="68" spans="1:25" s="264" customFormat="1" ht="12" customHeight="1">
      <c r="A68" s="2735"/>
      <c r="B68" s="2477"/>
      <c r="C68" s="2477"/>
      <c r="D68" s="2477"/>
      <c r="E68" s="2477"/>
      <c r="F68" s="2478"/>
      <c r="G68" s="2479"/>
      <c r="H68" s="2479"/>
      <c r="I68" s="2480"/>
      <c r="J68" s="2479"/>
      <c r="K68" s="2480"/>
      <c r="L68" s="2480"/>
      <c r="M68" s="2736"/>
      <c r="N68" s="2481"/>
      <c r="O68" s="326"/>
      <c r="P68" s="2734"/>
      <c r="Q68" s="2504"/>
      <c r="V68" s="2475"/>
      <c r="W68" s="2475"/>
      <c r="Y68" s="2476"/>
    </row>
    <row r="69" spans="1:25" s="264" customFormat="1" ht="12" customHeight="1">
      <c r="A69" s="2735"/>
      <c r="B69" s="2477"/>
      <c r="C69" s="2477"/>
      <c r="D69" s="2477"/>
      <c r="E69" s="2477"/>
      <c r="F69" s="2478"/>
      <c r="G69" s="2737"/>
      <c r="H69" s="2737"/>
      <c r="I69" s="2738"/>
      <c r="J69" s="2737"/>
      <c r="K69" s="2738"/>
      <c r="L69" s="2738"/>
      <c r="M69" s="2738"/>
      <c r="N69" s="2481"/>
      <c r="O69" s="326"/>
      <c r="P69" s="2734"/>
      <c r="Q69" s="2504"/>
      <c r="V69" s="2475"/>
      <c r="W69" s="2475"/>
      <c r="Y69" s="2476"/>
    </row>
    <row r="70" spans="1:25" s="264" customFormat="1" ht="12" customHeight="1">
      <c r="A70" s="2735"/>
      <c r="B70" s="2477"/>
      <c r="C70" s="2477"/>
      <c r="D70" s="2477"/>
      <c r="E70" s="2477"/>
      <c r="F70" s="2478"/>
      <c r="G70" s="2737"/>
      <c r="H70" s="2737"/>
      <c r="I70" s="2738"/>
      <c r="J70" s="2737"/>
      <c r="K70" s="2738"/>
      <c r="L70" s="2738"/>
      <c r="M70" s="2738"/>
      <c r="N70" s="2481"/>
      <c r="O70" s="326"/>
      <c r="P70" s="2734"/>
      <c r="Q70" s="2504"/>
      <c r="V70" s="2475"/>
      <c r="W70" s="2475"/>
      <c r="Y70" s="2476"/>
    </row>
    <row r="71" spans="1:25" s="264" customFormat="1" ht="12" customHeight="1">
      <c r="A71" s="2735"/>
      <c r="B71" s="2477"/>
      <c r="C71" s="2477"/>
      <c r="D71" s="2477"/>
      <c r="E71" s="2477"/>
      <c r="F71" s="2478"/>
      <c r="G71" s="2737"/>
      <c r="H71" s="2737"/>
      <c r="I71" s="2738"/>
      <c r="J71" s="2737"/>
      <c r="K71" s="2738"/>
      <c r="L71" s="2738"/>
      <c r="M71" s="2738"/>
      <c r="N71" s="2481"/>
      <c r="O71" s="326"/>
      <c r="P71" s="2734"/>
      <c r="Q71" s="2504"/>
      <c r="V71" s="2475"/>
      <c r="W71" s="2475"/>
      <c r="Y71" s="2476"/>
    </row>
    <row r="72" spans="1:25" s="264" customFormat="1" ht="12" customHeight="1">
      <c r="A72" s="2735"/>
      <c r="B72" s="2477"/>
      <c r="C72" s="2477"/>
      <c r="D72" s="2477"/>
      <c r="E72" s="2477"/>
      <c r="F72" s="2478"/>
      <c r="G72" s="2737"/>
      <c r="H72" s="2737"/>
      <c r="I72" s="2738"/>
      <c r="J72" s="2737"/>
      <c r="K72" s="2738"/>
      <c r="L72" s="2738"/>
      <c r="M72" s="2738"/>
      <c r="N72" s="2481"/>
      <c r="O72" s="326"/>
      <c r="P72" s="2734"/>
      <c r="Q72" s="2504"/>
      <c r="V72" s="2475"/>
      <c r="W72" s="2475"/>
      <c r="Y72" s="2476"/>
    </row>
    <row r="73" spans="1:25" s="264" customFormat="1" ht="12" customHeight="1">
      <c r="A73" s="2735"/>
      <c r="B73" s="2477"/>
      <c r="C73" s="2477"/>
      <c r="D73" s="2477"/>
      <c r="E73" s="2477"/>
      <c r="F73" s="2478"/>
      <c r="G73" s="2737"/>
      <c r="H73" s="2737"/>
      <c r="I73" s="2738"/>
      <c r="J73" s="2737"/>
      <c r="K73" s="2738"/>
      <c r="L73" s="2738"/>
      <c r="M73" s="2738"/>
      <c r="N73" s="2481"/>
      <c r="O73" s="326"/>
      <c r="P73" s="2734"/>
      <c r="Q73" s="2504"/>
      <c r="V73" s="2475"/>
      <c r="W73" s="2475"/>
      <c r="Y73" s="2476"/>
    </row>
    <row r="74" spans="1:25" s="264" customFormat="1" ht="12" customHeight="1">
      <c r="A74" s="2735"/>
      <c r="B74" s="2477"/>
      <c r="C74" s="2477"/>
      <c r="D74" s="2477"/>
      <c r="E74" s="2477"/>
      <c r="F74" s="2478"/>
      <c r="G74" s="2737"/>
      <c r="H74" s="2737"/>
      <c r="I74" s="2738"/>
      <c r="J74" s="2737"/>
      <c r="K74" s="2738"/>
      <c r="L74" s="2738"/>
      <c r="M74" s="2738"/>
      <c r="N74" s="2481"/>
      <c r="O74" s="326"/>
      <c r="P74" s="2734"/>
      <c r="Q74" s="2504"/>
      <c r="V74" s="2475"/>
      <c r="W74" s="2475"/>
      <c r="Y74" s="2476"/>
    </row>
    <row r="75" spans="1:25" s="264" customFormat="1" ht="12" customHeight="1">
      <c r="A75" s="2735"/>
      <c r="B75" s="2477"/>
      <c r="C75" s="2477"/>
      <c r="D75" s="2477"/>
      <c r="E75" s="2477"/>
      <c r="F75" s="2478"/>
      <c r="G75" s="2737"/>
      <c r="H75" s="2737"/>
      <c r="I75" s="2738"/>
      <c r="J75" s="2737"/>
      <c r="K75" s="2738"/>
      <c r="L75" s="2738"/>
      <c r="M75" s="2738"/>
      <c r="N75" s="2481"/>
      <c r="O75" s="326"/>
      <c r="P75" s="2734"/>
      <c r="Q75" s="2504"/>
      <c r="V75" s="2475"/>
      <c r="W75" s="2475"/>
      <c r="Y75" s="2476"/>
    </row>
    <row r="76" spans="1:25" s="264" customFormat="1" ht="12" customHeight="1">
      <c r="A76" s="2735"/>
      <c r="B76" s="2477"/>
      <c r="C76" s="2477"/>
      <c r="D76" s="2477"/>
      <c r="E76" s="2477"/>
      <c r="F76" s="2478"/>
      <c r="G76" s="2737"/>
      <c r="H76" s="2737"/>
      <c r="I76" s="2738"/>
      <c r="J76" s="2737"/>
      <c r="K76" s="2738"/>
      <c r="L76" s="2738"/>
      <c r="M76" s="2738"/>
      <c r="N76" s="2481"/>
      <c r="O76" s="326"/>
      <c r="P76" s="2734"/>
      <c r="Q76" s="2504"/>
      <c r="V76" s="2475"/>
      <c r="W76" s="2475"/>
      <c r="Y76" s="2476"/>
    </row>
    <row r="77" spans="1:25" s="264" customFormat="1" ht="12" customHeight="1">
      <c r="A77" s="2735"/>
      <c r="B77" s="2477"/>
      <c r="C77" s="2477"/>
      <c r="D77" s="2477"/>
      <c r="E77" s="2477"/>
      <c r="F77" s="2478"/>
      <c r="G77" s="2737"/>
      <c r="H77" s="2737"/>
      <c r="I77" s="2738"/>
      <c r="J77" s="2737"/>
      <c r="K77" s="2738"/>
      <c r="L77" s="2738"/>
      <c r="M77" s="2738"/>
      <c r="N77" s="2481"/>
      <c r="O77" s="326"/>
      <c r="P77" s="2734"/>
      <c r="Q77" s="2504"/>
      <c r="V77" s="2475"/>
      <c r="W77" s="2475"/>
      <c r="Y77" s="2476"/>
    </row>
    <row r="78" spans="1:25" s="264" customFormat="1" ht="12" customHeight="1">
      <c r="A78" s="2735"/>
      <c r="B78" s="2477"/>
      <c r="C78" s="2477"/>
      <c r="D78" s="2477"/>
      <c r="E78" s="2477"/>
      <c r="F78" s="2478"/>
      <c r="G78" s="2737"/>
      <c r="H78" s="2737"/>
      <c r="I78" s="2738"/>
      <c r="J78" s="2737"/>
      <c r="K78" s="2738"/>
      <c r="L78" s="2738"/>
      <c r="M78" s="2738"/>
      <c r="N78" s="2481"/>
      <c r="O78" s="326"/>
      <c r="P78" s="2734"/>
      <c r="Q78" s="2504"/>
      <c r="V78" s="2475"/>
      <c r="W78" s="2475"/>
      <c r="Y78" s="2476"/>
    </row>
    <row r="79" spans="1:25" s="264" customFormat="1" ht="12" customHeight="1">
      <c r="A79" s="2735"/>
      <c r="B79" s="2477"/>
      <c r="C79" s="2477"/>
      <c r="D79" s="2477"/>
      <c r="E79" s="2477"/>
      <c r="F79" s="2478"/>
      <c r="G79" s="2737"/>
      <c r="H79" s="2737"/>
      <c r="I79" s="2738"/>
      <c r="J79" s="2737"/>
      <c r="K79" s="2738"/>
      <c r="L79" s="2738"/>
      <c r="M79" s="2738"/>
      <c r="N79" s="2482"/>
      <c r="O79" s="326"/>
      <c r="P79" s="2734"/>
      <c r="Q79" s="2504"/>
      <c r="V79" s="2475"/>
      <c r="W79" s="2475"/>
      <c r="Y79" s="2476"/>
    </row>
    <row r="80" spans="1:25" s="264" customFormat="1" ht="12" customHeight="1">
      <c r="A80" s="2735"/>
      <c r="B80" s="2477"/>
      <c r="C80" s="2477"/>
      <c r="D80" s="2477"/>
      <c r="E80" s="2477"/>
      <c r="F80" s="2478"/>
      <c r="G80" s="2739"/>
      <c r="H80" s="2739"/>
      <c r="I80" s="2736"/>
      <c r="J80" s="2739"/>
      <c r="K80" s="2736"/>
      <c r="L80" s="2736"/>
      <c r="M80" s="2736"/>
      <c r="N80" s="2481"/>
      <c r="O80" s="326"/>
      <c r="P80" s="2734"/>
      <c r="Q80" s="2504"/>
      <c r="V80" s="2475"/>
      <c r="W80" s="2475"/>
      <c r="Y80" s="2476"/>
    </row>
    <row r="81" spans="1:25" s="264" customFormat="1" ht="12" customHeight="1">
      <c r="A81" s="2735"/>
      <c r="B81" s="2477"/>
      <c r="C81" s="2477"/>
      <c r="D81" s="2477"/>
      <c r="E81" s="2477"/>
      <c r="F81" s="2478"/>
      <c r="G81" s="2739"/>
      <c r="H81" s="2739"/>
      <c r="I81" s="2736"/>
      <c r="J81" s="2739"/>
      <c r="K81" s="2736"/>
      <c r="L81" s="2736"/>
      <c r="M81" s="2736"/>
      <c r="N81" s="2481"/>
      <c r="O81" s="326"/>
      <c r="P81" s="2734"/>
      <c r="Q81" s="2504"/>
      <c r="V81" s="2475"/>
      <c r="W81" s="2475"/>
      <c r="Y81" s="2476"/>
    </row>
    <row r="82" spans="1:25" s="264" customFormat="1" ht="12" customHeight="1">
      <c r="A82" s="2735"/>
      <c r="B82" s="2477"/>
      <c r="C82" s="2477"/>
      <c r="D82" s="2477"/>
      <c r="E82" s="2477"/>
      <c r="F82" s="2478"/>
      <c r="G82" s="2739"/>
      <c r="H82" s="2739"/>
      <c r="I82" s="2736"/>
      <c r="J82" s="2739"/>
      <c r="K82" s="2736"/>
      <c r="L82" s="2736"/>
      <c r="M82" s="2736"/>
      <c r="N82" s="2481"/>
      <c r="O82" s="326"/>
      <c r="P82" s="2734"/>
      <c r="Q82" s="2504"/>
      <c r="V82" s="2475"/>
      <c r="W82" s="2475"/>
      <c r="Y82" s="2476"/>
    </row>
    <row r="83" spans="1:25" s="264" customFormat="1" ht="12" customHeight="1">
      <c r="A83" s="2735"/>
      <c r="B83" s="2477"/>
      <c r="C83" s="2477"/>
      <c r="D83" s="2477"/>
      <c r="E83" s="2477"/>
      <c r="F83" s="2478"/>
      <c r="G83" s="2739"/>
      <c r="H83" s="2739"/>
      <c r="I83" s="2736"/>
      <c r="J83" s="2739"/>
      <c r="K83" s="2736"/>
      <c r="L83" s="2736"/>
      <c r="M83" s="2736"/>
      <c r="N83" s="2481"/>
      <c r="O83" s="326"/>
      <c r="P83" s="2734"/>
      <c r="Q83" s="2504"/>
      <c r="V83" s="2475"/>
      <c r="W83" s="2475"/>
      <c r="Y83" s="2476"/>
    </row>
    <row r="84" spans="1:25" s="264" customFormat="1" ht="12" customHeight="1">
      <c r="A84" s="2735"/>
      <c r="B84" s="2477"/>
      <c r="C84" s="2477"/>
      <c r="D84" s="2477"/>
      <c r="E84" s="2477"/>
      <c r="F84" s="2478"/>
      <c r="G84" s="2739"/>
      <c r="H84" s="2739"/>
      <c r="I84" s="2736"/>
      <c r="J84" s="2739"/>
      <c r="K84" s="2736"/>
      <c r="L84" s="2736"/>
      <c r="M84" s="2736"/>
      <c r="N84" s="2481"/>
      <c r="O84" s="326"/>
      <c r="P84" s="2734"/>
      <c r="Q84" s="2504"/>
      <c r="V84" s="2475"/>
      <c r="W84" s="2475"/>
      <c r="Y84" s="2476"/>
    </row>
    <row r="85" spans="1:25" s="264" customFormat="1" ht="12" customHeight="1">
      <c r="A85" s="2735"/>
      <c r="B85" s="2477"/>
      <c r="C85" s="2477"/>
      <c r="D85" s="2477"/>
      <c r="E85" s="2477"/>
      <c r="F85" s="2478"/>
      <c r="G85" s="2739"/>
      <c r="H85" s="2739"/>
      <c r="I85" s="2736"/>
      <c r="J85" s="2739"/>
      <c r="K85" s="2736"/>
      <c r="L85" s="2736"/>
      <c r="M85" s="2736"/>
      <c r="N85" s="2481"/>
      <c r="O85" s="326"/>
      <c r="P85" s="2734"/>
      <c r="Q85" s="2504"/>
      <c r="V85" s="2475"/>
      <c r="W85" s="2475"/>
      <c r="Y85" s="2476"/>
    </row>
    <row r="86" spans="1:25" s="264" customFormat="1" ht="12" customHeight="1">
      <c r="A86" s="2735"/>
      <c r="B86" s="2477"/>
      <c r="C86" s="2477"/>
      <c r="D86" s="2477"/>
      <c r="E86" s="2477"/>
      <c r="F86" s="2478"/>
      <c r="G86" s="2739"/>
      <c r="H86" s="2739"/>
      <c r="I86" s="2736"/>
      <c r="J86" s="2739"/>
      <c r="K86" s="2736"/>
      <c r="L86" s="2736"/>
      <c r="M86" s="2736"/>
      <c r="N86" s="2481"/>
      <c r="O86" s="326"/>
      <c r="P86" s="2734"/>
      <c r="Q86" s="2504"/>
      <c r="V86" s="2475"/>
      <c r="W86" s="2475"/>
      <c r="Y86" s="2476"/>
    </row>
    <row r="87" spans="1:25" s="264" customFormat="1" ht="12" customHeight="1">
      <c r="A87" s="2735"/>
      <c r="B87" s="2477"/>
      <c r="C87" s="2477"/>
      <c r="D87" s="2477"/>
      <c r="E87" s="2477"/>
      <c r="F87" s="2478"/>
      <c r="G87" s="2739"/>
      <c r="H87" s="2739"/>
      <c r="I87" s="2736"/>
      <c r="J87" s="2739"/>
      <c r="K87" s="2736"/>
      <c r="L87" s="2736"/>
      <c r="M87" s="2736"/>
      <c r="N87" s="2481"/>
      <c r="O87" s="326"/>
      <c r="P87" s="2734"/>
      <c r="Q87" s="2504"/>
      <c r="V87" s="2475"/>
      <c r="W87" s="2475"/>
      <c r="Y87" s="2476"/>
    </row>
    <row r="88" spans="1:25" s="264" customFormat="1" ht="12" customHeight="1">
      <c r="A88" s="2735"/>
      <c r="B88" s="2477"/>
      <c r="C88" s="2477"/>
      <c r="D88" s="2477"/>
      <c r="E88" s="2477"/>
      <c r="F88" s="2478"/>
      <c r="G88" s="2739"/>
      <c r="H88" s="2739"/>
      <c r="I88" s="2736"/>
      <c r="J88" s="2739"/>
      <c r="K88" s="2736"/>
      <c r="L88" s="2736"/>
      <c r="M88" s="2736"/>
      <c r="N88" s="2481"/>
      <c r="O88" s="326"/>
      <c r="P88" s="2734"/>
      <c r="Q88" s="2504"/>
      <c r="V88" s="2475"/>
      <c r="W88" s="2475"/>
      <c r="Y88" s="2476"/>
    </row>
    <row r="89" spans="1:25" s="264" customFormat="1" ht="12" customHeight="1">
      <c r="A89" s="2735"/>
      <c r="B89" s="2477"/>
      <c r="C89" s="2477"/>
      <c r="D89" s="2477"/>
      <c r="E89" s="2477"/>
      <c r="F89" s="2478"/>
      <c r="G89" s="2739"/>
      <c r="H89" s="2739"/>
      <c r="I89" s="2736"/>
      <c r="J89" s="2739"/>
      <c r="K89" s="2736"/>
      <c r="L89" s="2736"/>
      <c r="M89" s="2736"/>
      <c r="N89" s="2481"/>
      <c r="O89" s="326"/>
      <c r="P89" s="2734"/>
      <c r="Q89" s="2504"/>
      <c r="V89" s="2475"/>
      <c r="W89" s="2475"/>
      <c r="Y89" s="2476"/>
    </row>
    <row r="90" spans="1:25" s="264" customFormat="1" ht="12" customHeight="1">
      <c r="A90" s="2735"/>
      <c r="B90" s="2477"/>
      <c r="C90" s="2477"/>
      <c r="D90" s="2477"/>
      <c r="E90" s="2477"/>
      <c r="F90" s="2478"/>
      <c r="G90" s="2739"/>
      <c r="H90" s="2739"/>
      <c r="I90" s="2736"/>
      <c r="J90" s="2739"/>
      <c r="K90" s="2736"/>
      <c r="L90" s="2736"/>
      <c r="M90" s="2736"/>
      <c r="N90" s="2481"/>
      <c r="O90" s="326"/>
      <c r="P90" s="2734"/>
      <c r="Q90" s="2504"/>
      <c r="V90" s="2475"/>
      <c r="W90" s="2475"/>
      <c r="Y90" s="2476"/>
    </row>
    <row r="91" spans="1:25" s="264" customFormat="1" ht="12" customHeight="1">
      <c r="A91" s="2735"/>
      <c r="B91" s="2477"/>
      <c r="C91" s="2477"/>
      <c r="D91" s="2477"/>
      <c r="E91" s="2477"/>
      <c r="F91" s="2478"/>
      <c r="G91" s="2739"/>
      <c r="H91" s="2739"/>
      <c r="I91" s="2736"/>
      <c r="J91" s="2739"/>
      <c r="K91" s="2736"/>
      <c r="L91" s="2736"/>
      <c r="M91" s="2736"/>
      <c r="N91" s="2482"/>
      <c r="O91" s="326"/>
      <c r="P91" s="2734"/>
      <c r="Q91" s="2504"/>
      <c r="V91" s="2475"/>
      <c r="W91" s="2475"/>
      <c r="Y91" s="2476"/>
    </row>
    <row r="92" spans="1:25" s="264" customFormat="1" ht="12" customHeight="1">
      <c r="A92" s="2735"/>
      <c r="B92" s="2477"/>
      <c r="C92" s="2477"/>
      <c r="D92" s="2477"/>
      <c r="E92" s="2477"/>
      <c r="F92" s="2478"/>
      <c r="G92" s="2479"/>
      <c r="H92" s="2479"/>
      <c r="I92" s="2480"/>
      <c r="J92" s="2479"/>
      <c r="K92" s="2480"/>
      <c r="L92" s="2480"/>
      <c r="M92" s="2736"/>
      <c r="N92" s="2481"/>
      <c r="O92" s="326"/>
      <c r="P92" s="2734"/>
      <c r="Q92" s="2504"/>
      <c r="V92" s="2475"/>
      <c r="W92" s="2475"/>
      <c r="Y92" s="2476"/>
    </row>
    <row r="93" spans="1:25" s="264" customFormat="1" ht="12" customHeight="1">
      <c r="A93" s="2735"/>
      <c r="B93" s="2477"/>
      <c r="C93" s="2477"/>
      <c r="D93" s="2477"/>
      <c r="E93" s="2477"/>
      <c r="F93" s="2478"/>
      <c r="G93" s="2737"/>
      <c r="H93" s="2737"/>
      <c r="I93" s="2738"/>
      <c r="J93" s="2737"/>
      <c r="K93" s="2738"/>
      <c r="L93" s="2738"/>
      <c r="M93" s="2738"/>
      <c r="N93" s="2481"/>
      <c r="O93" s="326"/>
      <c r="P93" s="2734"/>
      <c r="Q93" s="2504"/>
      <c r="V93" s="2475"/>
      <c r="W93" s="2475"/>
      <c r="Y93" s="2476"/>
    </row>
    <row r="94" spans="1:25" s="264" customFormat="1" ht="12" customHeight="1">
      <c r="A94" s="2735"/>
      <c r="B94" s="2477"/>
      <c r="C94" s="2477"/>
      <c r="D94" s="2477"/>
      <c r="E94" s="2477"/>
      <c r="F94" s="2478"/>
      <c r="G94" s="2737"/>
      <c r="H94" s="2737"/>
      <c r="I94" s="2738"/>
      <c r="J94" s="2737"/>
      <c r="K94" s="2738"/>
      <c r="L94" s="2738"/>
      <c r="M94" s="2738"/>
      <c r="N94" s="2481"/>
      <c r="O94" s="326"/>
      <c r="P94" s="2734"/>
      <c r="Q94" s="2504"/>
      <c r="V94" s="2475"/>
      <c r="W94" s="2475"/>
      <c r="Y94" s="2476"/>
    </row>
    <row r="95" spans="1:25" s="264" customFormat="1" ht="12" customHeight="1">
      <c r="A95" s="2735"/>
      <c r="B95" s="2477"/>
      <c r="C95" s="2477"/>
      <c r="D95" s="2477"/>
      <c r="E95" s="2477"/>
      <c r="F95" s="2478"/>
      <c r="G95" s="2737"/>
      <c r="H95" s="2737"/>
      <c r="I95" s="2738"/>
      <c r="J95" s="2737"/>
      <c r="K95" s="2738"/>
      <c r="L95" s="2738"/>
      <c r="M95" s="2738"/>
      <c r="N95" s="2481"/>
      <c r="O95" s="326"/>
      <c r="P95" s="2734"/>
      <c r="Q95" s="2504"/>
      <c r="V95" s="2475"/>
      <c r="W95" s="2475"/>
      <c r="Y95" s="2476"/>
    </row>
    <row r="96" spans="1:25" s="264" customFormat="1" ht="12" customHeight="1">
      <c r="A96" s="2735"/>
      <c r="B96" s="2477"/>
      <c r="C96" s="2477"/>
      <c r="D96" s="2477"/>
      <c r="E96" s="2477"/>
      <c r="F96" s="2478"/>
      <c r="G96" s="2737"/>
      <c r="H96" s="2737"/>
      <c r="I96" s="2738"/>
      <c r="J96" s="2737"/>
      <c r="K96" s="2738"/>
      <c r="L96" s="2738"/>
      <c r="M96" s="2738"/>
      <c r="N96" s="2481"/>
      <c r="O96" s="326"/>
      <c r="P96" s="2734"/>
      <c r="Q96" s="2504"/>
      <c r="V96" s="2475"/>
      <c r="W96" s="2475"/>
      <c r="Y96" s="2476"/>
    </row>
    <row r="97" spans="1:25" s="264" customFormat="1" ht="12" customHeight="1">
      <c r="A97" s="2735"/>
      <c r="B97" s="2477"/>
      <c r="C97" s="2477"/>
      <c r="D97" s="2477"/>
      <c r="E97" s="2477"/>
      <c r="F97" s="2478"/>
      <c r="G97" s="2737"/>
      <c r="H97" s="2737"/>
      <c r="I97" s="2738"/>
      <c r="J97" s="2737"/>
      <c r="K97" s="2738"/>
      <c r="L97" s="2738"/>
      <c r="M97" s="2738"/>
      <c r="N97" s="2481"/>
      <c r="O97" s="326"/>
      <c r="P97" s="2734"/>
      <c r="Q97" s="2504"/>
      <c r="V97" s="2475"/>
      <c r="W97" s="2475"/>
      <c r="Y97" s="2476"/>
    </row>
    <row r="98" spans="1:25" s="264" customFormat="1" ht="12" customHeight="1">
      <c r="A98" s="2735"/>
      <c r="B98" s="2477"/>
      <c r="C98" s="2477"/>
      <c r="D98" s="2477"/>
      <c r="E98" s="2477"/>
      <c r="F98" s="2478"/>
      <c r="G98" s="2737"/>
      <c r="H98" s="2737"/>
      <c r="I98" s="2738"/>
      <c r="J98" s="2737"/>
      <c r="K98" s="2738"/>
      <c r="L98" s="2738"/>
      <c r="M98" s="2738"/>
      <c r="N98" s="2481"/>
      <c r="O98" s="326"/>
      <c r="P98" s="2734"/>
      <c r="Q98" s="2504"/>
      <c r="V98" s="2475"/>
      <c r="W98" s="2475"/>
      <c r="Y98" s="2476"/>
    </row>
    <row r="99" spans="1:25" s="264" customFormat="1" ht="12" customHeight="1">
      <c r="A99" s="2735"/>
      <c r="B99" s="2477"/>
      <c r="C99" s="2477"/>
      <c r="D99" s="2477"/>
      <c r="E99" s="2477"/>
      <c r="F99" s="2478"/>
      <c r="G99" s="2737"/>
      <c r="H99" s="2737"/>
      <c r="I99" s="2738"/>
      <c r="J99" s="2737"/>
      <c r="K99" s="2738"/>
      <c r="L99" s="2738"/>
      <c r="M99" s="2738"/>
      <c r="N99" s="2481"/>
      <c r="O99" s="326"/>
      <c r="P99" s="2734"/>
      <c r="Q99" s="2504"/>
      <c r="V99" s="2475"/>
      <c r="W99" s="2475"/>
      <c r="Y99" s="2476"/>
    </row>
    <row r="100" spans="1:25" s="264" customFormat="1" ht="12" customHeight="1">
      <c r="A100" s="2735"/>
      <c r="B100" s="2477"/>
      <c r="C100" s="2477"/>
      <c r="D100" s="2477"/>
      <c r="E100" s="2477"/>
      <c r="F100" s="2478"/>
      <c r="G100" s="2737"/>
      <c r="H100" s="2737"/>
      <c r="I100" s="2738"/>
      <c r="J100" s="2737"/>
      <c r="K100" s="2738"/>
      <c r="L100" s="2738"/>
      <c r="M100" s="2738"/>
      <c r="N100" s="2481"/>
      <c r="O100" s="326"/>
      <c r="P100" s="2734"/>
      <c r="Q100" s="2504"/>
      <c r="V100" s="2475"/>
      <c r="W100" s="2475"/>
      <c r="Y100" s="2476"/>
    </row>
    <row r="101" spans="1:25" s="264" customFormat="1" ht="12" customHeight="1">
      <c r="A101" s="2735"/>
      <c r="B101" s="2477"/>
      <c r="C101" s="2477"/>
      <c r="D101" s="2477"/>
      <c r="E101" s="2477"/>
      <c r="F101" s="2478"/>
      <c r="G101" s="2737"/>
      <c r="H101" s="2737"/>
      <c r="I101" s="2738"/>
      <c r="J101" s="2737"/>
      <c r="K101" s="2738"/>
      <c r="L101" s="2738"/>
      <c r="M101" s="2738"/>
      <c r="N101" s="2481"/>
      <c r="O101" s="326"/>
      <c r="P101" s="2734"/>
      <c r="Q101" s="2504"/>
      <c r="V101" s="2475"/>
      <c r="W101" s="2475"/>
      <c r="Y101" s="2476"/>
    </row>
    <row r="102" spans="1:25" s="264" customFormat="1" ht="12" customHeight="1">
      <c r="A102" s="2735"/>
      <c r="B102" s="2477"/>
      <c r="C102" s="2477"/>
      <c r="D102" s="2477"/>
      <c r="E102" s="2477"/>
      <c r="F102" s="2478"/>
      <c r="G102" s="2737"/>
      <c r="H102" s="2737"/>
      <c r="I102" s="2738"/>
      <c r="J102" s="2737"/>
      <c r="K102" s="2738"/>
      <c r="L102" s="2738"/>
      <c r="M102" s="2738"/>
      <c r="N102" s="2481"/>
      <c r="O102" s="326"/>
      <c r="P102" s="2734"/>
      <c r="Q102" s="2504"/>
      <c r="V102" s="2475"/>
      <c r="W102" s="2475"/>
      <c r="Y102" s="2476"/>
    </row>
    <row r="103" spans="1:25" s="264" customFormat="1" ht="12" customHeight="1">
      <c r="A103" s="2735"/>
      <c r="B103" s="2477"/>
      <c r="C103" s="2477"/>
      <c r="D103" s="2477"/>
      <c r="E103" s="2477"/>
      <c r="F103" s="2478"/>
      <c r="G103" s="2737"/>
      <c r="H103" s="2737"/>
      <c r="I103" s="2738"/>
      <c r="J103" s="2737"/>
      <c r="K103" s="2738"/>
      <c r="L103" s="2738"/>
      <c r="M103" s="2738"/>
      <c r="N103" s="2482"/>
      <c r="O103" s="326"/>
      <c r="P103" s="2734"/>
      <c r="Q103" s="2504"/>
      <c r="V103" s="2475"/>
      <c r="W103" s="2475"/>
      <c r="Y103" s="2476"/>
    </row>
    <row r="104" spans="1:25" s="264" customFormat="1" ht="12" customHeight="1">
      <c r="A104" s="2735"/>
      <c r="B104" s="2477"/>
      <c r="C104" s="2477"/>
      <c r="D104" s="2477"/>
      <c r="E104" s="2477"/>
      <c r="F104" s="2478"/>
      <c r="G104" s="2739"/>
      <c r="H104" s="2739"/>
      <c r="I104" s="2736"/>
      <c r="J104" s="2739"/>
      <c r="K104" s="2736"/>
      <c r="L104" s="2736"/>
      <c r="M104" s="2736"/>
      <c r="N104" s="2481"/>
      <c r="O104" s="326"/>
      <c r="P104" s="2734"/>
      <c r="Q104" s="2504"/>
      <c r="V104" s="2475"/>
      <c r="W104" s="2475"/>
      <c r="Y104" s="2476"/>
    </row>
    <row r="105" spans="1:25" s="264" customFormat="1" ht="12" customHeight="1">
      <c r="A105" s="2735"/>
      <c r="B105" s="2477"/>
      <c r="C105" s="2477"/>
      <c r="D105" s="2477"/>
      <c r="E105" s="2477"/>
      <c r="F105" s="2478"/>
      <c r="G105" s="2739"/>
      <c r="H105" s="2739"/>
      <c r="I105" s="2736"/>
      <c r="J105" s="2739"/>
      <c r="K105" s="2736"/>
      <c r="L105" s="2736"/>
      <c r="M105" s="2736"/>
      <c r="N105" s="2481"/>
      <c r="O105" s="326"/>
      <c r="P105" s="2734"/>
      <c r="Q105" s="2504"/>
      <c r="V105" s="2475"/>
      <c r="W105" s="2475"/>
      <c r="Y105" s="2476"/>
    </row>
    <row r="106" spans="1:25" s="264" customFormat="1" ht="12" customHeight="1">
      <c r="A106" s="2735"/>
      <c r="B106" s="2477"/>
      <c r="C106" s="2477"/>
      <c r="D106" s="2477"/>
      <c r="E106" s="2477"/>
      <c r="F106" s="2478"/>
      <c r="G106" s="2739"/>
      <c r="H106" s="2739"/>
      <c r="I106" s="2736"/>
      <c r="J106" s="2739"/>
      <c r="K106" s="2736"/>
      <c r="L106" s="2736"/>
      <c r="M106" s="2736"/>
      <c r="N106" s="2481"/>
      <c r="O106" s="326"/>
      <c r="P106" s="2734"/>
      <c r="Q106" s="2504"/>
      <c r="V106" s="2475"/>
      <c r="W106" s="2475"/>
      <c r="Y106" s="2476"/>
    </row>
    <row r="107" spans="1:25" s="264" customFormat="1" ht="12" customHeight="1">
      <c r="A107" s="2735"/>
      <c r="B107" s="2477"/>
      <c r="C107" s="2477"/>
      <c r="D107" s="2477"/>
      <c r="E107" s="2477"/>
      <c r="F107" s="2478"/>
      <c r="G107" s="2739"/>
      <c r="H107" s="2739"/>
      <c r="I107" s="2736"/>
      <c r="J107" s="2739"/>
      <c r="K107" s="2736"/>
      <c r="L107" s="2736"/>
      <c r="M107" s="2736"/>
      <c r="N107" s="2481"/>
      <c r="O107" s="326"/>
      <c r="P107" s="2734"/>
      <c r="Q107" s="2504"/>
      <c r="V107" s="2475"/>
      <c r="W107" s="2475"/>
      <c r="Y107" s="2476"/>
    </row>
    <row r="108" spans="1:25" s="264" customFormat="1" ht="12" customHeight="1">
      <c r="A108" s="2735"/>
      <c r="B108" s="2477"/>
      <c r="C108" s="2477"/>
      <c r="D108" s="2477"/>
      <c r="E108" s="2477"/>
      <c r="F108" s="2478"/>
      <c r="G108" s="2739"/>
      <c r="H108" s="2739"/>
      <c r="I108" s="2736"/>
      <c r="J108" s="2739"/>
      <c r="K108" s="2736"/>
      <c r="L108" s="2736"/>
      <c r="M108" s="2736"/>
      <c r="N108" s="2481"/>
      <c r="O108" s="326"/>
      <c r="P108" s="2734"/>
      <c r="Q108" s="2504"/>
      <c r="V108" s="2475"/>
      <c r="W108" s="2475"/>
      <c r="Y108" s="2476"/>
    </row>
    <row r="109" spans="1:25" s="264" customFormat="1" ht="12" customHeight="1">
      <c r="A109" s="2735"/>
      <c r="B109" s="2477"/>
      <c r="C109" s="2477"/>
      <c r="D109" s="2477"/>
      <c r="E109" s="2477"/>
      <c r="F109" s="2478"/>
      <c r="G109" s="2739"/>
      <c r="H109" s="2739"/>
      <c r="I109" s="2736"/>
      <c r="J109" s="2739"/>
      <c r="K109" s="2736"/>
      <c r="L109" s="2736"/>
      <c r="M109" s="2736"/>
      <c r="N109" s="2481"/>
      <c r="O109" s="326"/>
      <c r="P109" s="2734"/>
      <c r="Q109" s="2504"/>
      <c r="V109" s="2475"/>
      <c r="W109" s="2475"/>
      <c r="Y109" s="2476"/>
    </row>
    <row r="110" spans="1:25" s="264" customFormat="1" ht="12" customHeight="1">
      <c r="A110" s="2735"/>
      <c r="B110" s="2477"/>
      <c r="C110" s="2477"/>
      <c r="D110" s="2477"/>
      <c r="E110" s="2477"/>
      <c r="F110" s="2478"/>
      <c r="G110" s="2739"/>
      <c r="H110" s="2739"/>
      <c r="I110" s="2736"/>
      <c r="J110" s="2739"/>
      <c r="K110" s="2736"/>
      <c r="L110" s="2736"/>
      <c r="M110" s="2736"/>
      <c r="N110" s="2481"/>
      <c r="O110" s="326"/>
      <c r="P110" s="2734"/>
      <c r="Q110" s="2504"/>
      <c r="V110" s="2475"/>
      <c r="W110" s="2475"/>
      <c r="Y110" s="2476"/>
    </row>
    <row r="111" spans="1:25" s="264" customFormat="1" ht="12" customHeight="1">
      <c r="A111" s="2735"/>
      <c r="B111" s="2477"/>
      <c r="C111" s="2477"/>
      <c r="D111" s="2477"/>
      <c r="E111" s="2477"/>
      <c r="F111" s="2478"/>
      <c r="G111" s="2739"/>
      <c r="H111" s="2739"/>
      <c r="I111" s="2736"/>
      <c r="J111" s="2739"/>
      <c r="K111" s="2736"/>
      <c r="L111" s="2736"/>
      <c r="M111" s="2736"/>
      <c r="N111" s="2481"/>
      <c r="O111" s="326"/>
      <c r="P111" s="2734"/>
      <c r="Q111" s="2504"/>
      <c r="V111" s="2475"/>
      <c r="W111" s="2475"/>
      <c r="Y111" s="2476"/>
    </row>
    <row r="112" spans="1:25" s="264" customFormat="1" ht="12" customHeight="1">
      <c r="A112" s="2735"/>
      <c r="B112" s="2477"/>
      <c r="C112" s="2477"/>
      <c r="D112" s="2477"/>
      <c r="E112" s="2477"/>
      <c r="F112" s="2478"/>
      <c r="G112" s="2739"/>
      <c r="H112" s="2739"/>
      <c r="I112" s="2736"/>
      <c r="J112" s="2739"/>
      <c r="K112" s="2736"/>
      <c r="L112" s="2736"/>
      <c r="M112" s="2736"/>
      <c r="N112" s="2481"/>
      <c r="O112" s="326"/>
      <c r="P112" s="2734"/>
      <c r="Q112" s="2504"/>
      <c r="V112" s="2475"/>
      <c r="W112" s="2475"/>
      <c r="Y112" s="2476"/>
    </row>
    <row r="113" spans="1:25" s="264" customFormat="1" ht="12" customHeight="1">
      <c r="A113" s="2735"/>
      <c r="B113" s="2477"/>
      <c r="C113" s="2477"/>
      <c r="D113" s="2477"/>
      <c r="E113" s="2477"/>
      <c r="F113" s="2478"/>
      <c r="G113" s="2739"/>
      <c r="H113" s="2739"/>
      <c r="I113" s="2736"/>
      <c r="J113" s="2739"/>
      <c r="K113" s="2736"/>
      <c r="L113" s="2736"/>
      <c r="M113" s="2736"/>
      <c r="N113" s="2481"/>
      <c r="O113" s="326"/>
      <c r="P113" s="2734"/>
      <c r="Q113" s="2504"/>
      <c r="V113" s="2475"/>
      <c r="W113" s="2475"/>
      <c r="Y113" s="2476"/>
    </row>
    <row r="114" spans="1:25" s="264" customFormat="1" ht="12" customHeight="1">
      <c r="A114" s="2735"/>
      <c r="B114" s="2477"/>
      <c r="C114" s="2477"/>
      <c r="D114" s="2477"/>
      <c r="E114" s="2477"/>
      <c r="F114" s="2478"/>
      <c r="G114" s="2739"/>
      <c r="H114" s="2739"/>
      <c r="I114" s="2736"/>
      <c r="J114" s="2739"/>
      <c r="K114" s="2736"/>
      <c r="L114" s="2736"/>
      <c r="M114" s="2736"/>
      <c r="N114" s="2481"/>
      <c r="O114" s="326"/>
      <c r="P114" s="2734"/>
      <c r="Q114" s="2504"/>
      <c r="V114" s="2475"/>
      <c r="W114" s="2475"/>
      <c r="Y114" s="2476"/>
    </row>
    <row r="115" spans="1:25" s="264" customFormat="1" ht="12" customHeight="1">
      <c r="A115" s="2735"/>
      <c r="B115" s="2477"/>
      <c r="C115" s="2477"/>
      <c r="D115" s="2477"/>
      <c r="E115" s="2477"/>
      <c r="F115" s="2478"/>
      <c r="G115" s="2739"/>
      <c r="H115" s="2739"/>
      <c r="I115" s="2736"/>
      <c r="J115" s="2739"/>
      <c r="K115" s="2736"/>
      <c r="L115" s="2736"/>
      <c r="M115" s="2736"/>
      <c r="N115" s="2482"/>
      <c r="O115" s="326"/>
      <c r="P115" s="2734"/>
      <c r="Q115" s="2504"/>
      <c r="V115" s="2475"/>
      <c r="W115" s="2475"/>
      <c r="Y115" s="2476"/>
    </row>
    <row r="116" spans="1:25" s="264" customFormat="1" ht="12" customHeight="1">
      <c r="A116" s="2735"/>
      <c r="B116" s="2477"/>
      <c r="C116" s="2477"/>
      <c r="D116" s="2477"/>
      <c r="E116" s="2477"/>
      <c r="F116" s="2478"/>
      <c r="G116" s="2479"/>
      <c r="H116" s="2479"/>
      <c r="I116" s="2480"/>
      <c r="J116" s="2479"/>
      <c r="K116" s="2480"/>
      <c r="L116" s="2480"/>
      <c r="M116" s="2736"/>
      <c r="N116" s="2481"/>
      <c r="O116" s="326"/>
      <c r="P116" s="2734"/>
      <c r="Q116" s="2504"/>
      <c r="V116" s="2475"/>
      <c r="W116" s="2475"/>
      <c r="Y116" s="2476"/>
    </row>
    <row r="117" spans="1:25" s="264" customFormat="1" ht="12" customHeight="1">
      <c r="A117" s="2735"/>
      <c r="B117" s="2477"/>
      <c r="C117" s="2477"/>
      <c r="D117" s="2477"/>
      <c r="E117" s="2477"/>
      <c r="F117" s="2478"/>
      <c r="G117" s="2737"/>
      <c r="H117" s="2737"/>
      <c r="I117" s="2738"/>
      <c r="J117" s="2737"/>
      <c r="K117" s="2738"/>
      <c r="L117" s="2738"/>
      <c r="M117" s="2738"/>
      <c r="N117" s="2481"/>
      <c r="O117" s="326"/>
      <c r="P117" s="2734"/>
      <c r="Q117" s="2504"/>
      <c r="V117" s="2475"/>
      <c r="W117" s="2475"/>
      <c r="Y117" s="2476"/>
    </row>
    <row r="118" spans="1:25" s="264" customFormat="1" ht="12" customHeight="1">
      <c r="A118" s="2735"/>
      <c r="B118" s="2477"/>
      <c r="C118" s="2477"/>
      <c r="D118" s="2477"/>
      <c r="E118" s="2477"/>
      <c r="F118" s="2478"/>
      <c r="G118" s="2737"/>
      <c r="H118" s="2737"/>
      <c r="I118" s="2738"/>
      <c r="J118" s="2737"/>
      <c r="K118" s="2738"/>
      <c r="L118" s="2738"/>
      <c r="M118" s="2738"/>
      <c r="N118" s="2481"/>
      <c r="O118" s="326"/>
      <c r="P118" s="2734"/>
      <c r="Q118" s="2504"/>
      <c r="V118" s="2475"/>
      <c r="W118" s="2475"/>
      <c r="Y118" s="2476"/>
    </row>
    <row r="119" spans="1:25" s="264" customFormat="1" ht="12" customHeight="1">
      <c r="A119" s="2735"/>
      <c r="B119" s="2477"/>
      <c r="C119" s="2477"/>
      <c r="D119" s="2477"/>
      <c r="E119" s="2477"/>
      <c r="F119" s="2478"/>
      <c r="G119" s="2737"/>
      <c r="H119" s="2737"/>
      <c r="I119" s="2738"/>
      <c r="J119" s="2737"/>
      <c r="K119" s="2738"/>
      <c r="L119" s="2738"/>
      <c r="M119" s="2738"/>
      <c r="N119" s="2481"/>
      <c r="O119" s="326"/>
      <c r="P119" s="2734"/>
      <c r="Q119" s="2504"/>
      <c r="V119" s="2475"/>
      <c r="W119" s="2475"/>
      <c r="Y119" s="2476"/>
    </row>
    <row r="120" spans="1:25" s="264" customFormat="1" ht="12" customHeight="1">
      <c r="A120" s="2735"/>
      <c r="B120" s="2477"/>
      <c r="C120" s="2477"/>
      <c r="D120" s="2477"/>
      <c r="E120" s="2477"/>
      <c r="F120" s="2478"/>
      <c r="G120" s="2737"/>
      <c r="H120" s="2737"/>
      <c r="I120" s="2738"/>
      <c r="J120" s="2737"/>
      <c r="K120" s="2738"/>
      <c r="L120" s="2738"/>
      <c r="M120" s="2738"/>
      <c r="N120" s="2481"/>
      <c r="O120" s="326"/>
      <c r="P120" s="2734"/>
      <c r="Q120" s="2504"/>
      <c r="V120" s="2475"/>
      <c r="W120" s="2475"/>
      <c r="Y120" s="2476"/>
    </row>
    <row r="121" spans="1:25" s="264" customFormat="1" ht="12" customHeight="1">
      <c r="A121" s="2735"/>
      <c r="B121" s="2477"/>
      <c r="C121" s="2477"/>
      <c r="D121" s="2477"/>
      <c r="E121" s="2477"/>
      <c r="F121" s="2478"/>
      <c r="G121" s="2737"/>
      <c r="H121" s="2737"/>
      <c r="I121" s="2738"/>
      <c r="J121" s="2737"/>
      <c r="K121" s="2738"/>
      <c r="L121" s="2738"/>
      <c r="M121" s="2738"/>
      <c r="N121" s="2481"/>
      <c r="O121" s="326"/>
      <c r="P121" s="2734"/>
      <c r="Q121" s="2504"/>
      <c r="V121" s="2475"/>
      <c r="W121" s="2475"/>
      <c r="Y121" s="2476"/>
    </row>
    <row r="122" spans="1:25" s="264" customFormat="1" ht="12" customHeight="1">
      <c r="A122" s="2735"/>
      <c r="B122" s="2477"/>
      <c r="C122" s="2477"/>
      <c r="D122" s="2477"/>
      <c r="E122" s="2477"/>
      <c r="F122" s="2478"/>
      <c r="G122" s="2737"/>
      <c r="H122" s="2737"/>
      <c r="I122" s="2738"/>
      <c r="J122" s="2737"/>
      <c r="K122" s="2738"/>
      <c r="L122" s="2738"/>
      <c r="M122" s="2738"/>
      <c r="N122" s="2481"/>
      <c r="O122" s="326"/>
      <c r="P122" s="2734"/>
      <c r="Q122" s="2504"/>
      <c r="V122" s="2475"/>
      <c r="W122" s="2475"/>
      <c r="Y122" s="2476"/>
    </row>
    <row r="123" spans="1:25" s="264" customFormat="1" ht="12" customHeight="1">
      <c r="A123" s="2735"/>
      <c r="B123" s="2477"/>
      <c r="C123" s="2477"/>
      <c r="D123" s="2477"/>
      <c r="E123" s="2477"/>
      <c r="F123" s="2478"/>
      <c r="G123" s="2737"/>
      <c r="H123" s="2737"/>
      <c r="I123" s="2738"/>
      <c r="J123" s="2737"/>
      <c r="K123" s="2738"/>
      <c r="L123" s="2738"/>
      <c r="M123" s="2738"/>
      <c r="N123" s="2481"/>
      <c r="O123" s="326"/>
      <c r="P123" s="2734"/>
      <c r="Q123" s="2504"/>
      <c r="V123" s="2475"/>
      <c r="W123" s="2475"/>
      <c r="Y123" s="2476"/>
    </row>
    <row r="124" spans="1:25" s="264" customFormat="1" ht="12" customHeight="1">
      <c r="A124" s="2735"/>
      <c r="B124" s="2477"/>
      <c r="C124" s="2477"/>
      <c r="D124" s="2477"/>
      <c r="E124" s="2477"/>
      <c r="F124" s="2478"/>
      <c r="G124" s="2737"/>
      <c r="H124" s="2737"/>
      <c r="I124" s="2738"/>
      <c r="J124" s="2737"/>
      <c r="K124" s="2738"/>
      <c r="L124" s="2738"/>
      <c r="M124" s="2738"/>
      <c r="N124" s="2481"/>
      <c r="O124" s="326"/>
      <c r="P124" s="2734"/>
      <c r="Q124" s="2504"/>
      <c r="V124" s="2475"/>
      <c r="W124" s="2475"/>
      <c r="Y124" s="2476"/>
    </row>
    <row r="125" spans="1:25" s="264" customFormat="1" ht="12" customHeight="1">
      <c r="A125" s="2735"/>
      <c r="B125" s="2477"/>
      <c r="C125" s="2477"/>
      <c r="D125" s="2477"/>
      <c r="E125" s="2477"/>
      <c r="F125" s="2478"/>
      <c r="G125" s="2737"/>
      <c r="H125" s="2737"/>
      <c r="I125" s="2738"/>
      <c r="J125" s="2737"/>
      <c r="K125" s="2738"/>
      <c r="L125" s="2738"/>
      <c r="M125" s="2738"/>
      <c r="N125" s="2481"/>
      <c r="O125" s="326"/>
      <c r="P125" s="2734"/>
      <c r="Q125" s="2504"/>
      <c r="V125" s="2475"/>
      <c r="W125" s="2475"/>
      <c r="Y125" s="2476"/>
    </row>
    <row r="126" spans="1:25" s="264" customFormat="1" ht="12" customHeight="1">
      <c r="A126" s="2735"/>
      <c r="B126" s="2477"/>
      <c r="C126" s="2477"/>
      <c r="D126" s="2477"/>
      <c r="E126" s="2477"/>
      <c r="F126" s="2478"/>
      <c r="G126" s="2737"/>
      <c r="H126" s="2737"/>
      <c r="I126" s="2738"/>
      <c r="J126" s="2737"/>
      <c r="K126" s="2738"/>
      <c r="L126" s="2738"/>
      <c r="M126" s="2738"/>
      <c r="N126" s="2481"/>
      <c r="O126" s="326"/>
      <c r="P126" s="2734"/>
      <c r="Q126" s="2504"/>
      <c r="V126" s="2475"/>
      <c r="W126" s="2475"/>
      <c r="Y126" s="2476"/>
    </row>
    <row r="127" spans="1:25" s="264" customFormat="1" ht="12" customHeight="1">
      <c r="A127" s="2735"/>
      <c r="B127" s="2477"/>
      <c r="C127" s="2477"/>
      <c r="D127" s="2477"/>
      <c r="E127" s="2477"/>
      <c r="F127" s="2478"/>
      <c r="G127" s="2737"/>
      <c r="H127" s="2737"/>
      <c r="I127" s="2738"/>
      <c r="J127" s="2737"/>
      <c r="K127" s="2738"/>
      <c r="L127" s="2738"/>
      <c r="M127" s="2738"/>
      <c r="N127" s="2481"/>
      <c r="O127" s="326"/>
      <c r="P127" s="2734"/>
      <c r="Q127" s="2504"/>
      <c r="V127" s="2475"/>
      <c r="W127" s="2475"/>
      <c r="Y127" s="2476"/>
    </row>
    <row r="128" spans="1:25" s="264" customFormat="1" ht="12" customHeight="1">
      <c r="A128" s="2735"/>
      <c r="B128" s="2477"/>
      <c r="C128" s="2477"/>
      <c r="D128" s="2477"/>
      <c r="E128" s="2477"/>
      <c r="F128" s="2478"/>
      <c r="G128" s="2739"/>
      <c r="H128" s="2739"/>
      <c r="I128" s="2736"/>
      <c r="J128" s="2739"/>
      <c r="K128" s="2736"/>
      <c r="L128" s="2736"/>
      <c r="M128" s="2736"/>
      <c r="N128" s="2481"/>
      <c r="O128" s="326"/>
      <c r="P128" s="2734"/>
      <c r="Q128" s="2504"/>
      <c r="V128" s="2475"/>
      <c r="W128" s="2475"/>
      <c r="Y128" s="2476"/>
    </row>
    <row r="129" spans="1:25" s="264" customFormat="1" ht="12" customHeight="1">
      <c r="A129" s="2735"/>
      <c r="B129" s="2477"/>
      <c r="C129" s="2477"/>
      <c r="D129" s="2477"/>
      <c r="E129" s="2477"/>
      <c r="F129" s="2478"/>
      <c r="G129" s="2739"/>
      <c r="H129" s="2739"/>
      <c r="I129" s="2736"/>
      <c r="J129" s="2739"/>
      <c r="K129" s="2736"/>
      <c r="L129" s="2736"/>
      <c r="M129" s="2736"/>
      <c r="N129" s="2481"/>
      <c r="O129" s="326"/>
      <c r="P129" s="2734"/>
      <c r="Q129" s="2504"/>
      <c r="V129" s="2475"/>
      <c r="W129" s="2475"/>
      <c r="Y129" s="2476"/>
    </row>
    <row r="130" spans="1:25" s="264" customFormat="1" ht="12" customHeight="1">
      <c r="A130" s="2735"/>
      <c r="B130" s="2477"/>
      <c r="C130" s="2477"/>
      <c r="D130" s="2477"/>
      <c r="E130" s="2477"/>
      <c r="F130" s="2478"/>
      <c r="G130" s="2739"/>
      <c r="H130" s="2739"/>
      <c r="I130" s="2736"/>
      <c r="J130" s="2739"/>
      <c r="K130" s="2736"/>
      <c r="L130" s="2736"/>
      <c r="M130" s="2736"/>
      <c r="N130" s="2481"/>
      <c r="O130" s="326"/>
      <c r="P130" s="2734"/>
      <c r="Q130" s="2504"/>
      <c r="V130" s="2475"/>
      <c r="W130" s="2475"/>
      <c r="Y130" s="2476"/>
    </row>
    <row r="131" spans="1:25" s="264" customFormat="1" ht="12" customHeight="1">
      <c r="A131" s="2735"/>
      <c r="B131" s="2477"/>
      <c r="C131" s="2477"/>
      <c r="D131" s="2477"/>
      <c r="E131" s="2477"/>
      <c r="F131" s="2478"/>
      <c r="G131" s="2739"/>
      <c r="H131" s="2739"/>
      <c r="I131" s="2736"/>
      <c r="J131" s="2739"/>
      <c r="K131" s="2736"/>
      <c r="L131" s="2736"/>
      <c r="M131" s="2736"/>
      <c r="N131" s="2481"/>
      <c r="O131" s="326"/>
      <c r="P131" s="2734"/>
      <c r="Q131" s="2504"/>
      <c r="V131" s="2475"/>
      <c r="W131" s="2475"/>
      <c r="Y131" s="2476"/>
    </row>
    <row r="132" spans="1:25" s="264" customFormat="1" ht="12" customHeight="1">
      <c r="A132" s="2735"/>
      <c r="B132" s="2477"/>
      <c r="C132" s="2477"/>
      <c r="D132" s="2477"/>
      <c r="E132" s="2477"/>
      <c r="F132" s="2478"/>
      <c r="G132" s="2739"/>
      <c r="H132" s="2739"/>
      <c r="I132" s="2736"/>
      <c r="J132" s="2739"/>
      <c r="K132" s="2736"/>
      <c r="L132" s="2736"/>
      <c r="M132" s="2736"/>
      <c r="N132" s="2481"/>
      <c r="O132" s="326"/>
      <c r="P132" s="2734"/>
      <c r="Q132" s="2504"/>
      <c r="V132" s="2475"/>
      <c r="W132" s="2475"/>
      <c r="Y132" s="2476"/>
    </row>
    <row r="133" spans="1:25" s="264" customFormat="1" ht="12" customHeight="1">
      <c r="A133" s="2735"/>
      <c r="B133" s="2477"/>
      <c r="C133" s="2477"/>
      <c r="D133" s="2477"/>
      <c r="E133" s="2477"/>
      <c r="F133" s="2478"/>
      <c r="G133" s="2739"/>
      <c r="H133" s="2739"/>
      <c r="I133" s="2736"/>
      <c r="J133" s="2739"/>
      <c r="K133" s="2736"/>
      <c r="L133" s="2736"/>
      <c r="M133" s="2736"/>
      <c r="N133" s="2481"/>
      <c r="O133" s="326"/>
      <c r="P133" s="2734"/>
      <c r="Q133" s="2504"/>
      <c r="V133" s="2475"/>
      <c r="W133" s="2475"/>
      <c r="Y133" s="2476"/>
    </row>
    <row r="134" spans="1:25" s="264" customFormat="1" ht="12" customHeight="1">
      <c r="A134" s="2735"/>
      <c r="B134" s="2477"/>
      <c r="C134" s="2477"/>
      <c r="D134" s="2477"/>
      <c r="E134" s="2477"/>
      <c r="F134" s="2478"/>
      <c r="G134" s="2739"/>
      <c r="H134" s="2739"/>
      <c r="I134" s="2736"/>
      <c r="J134" s="2739"/>
      <c r="K134" s="2736"/>
      <c r="L134" s="2736"/>
      <c r="M134" s="2736"/>
      <c r="N134" s="2481"/>
      <c r="O134" s="326"/>
      <c r="P134" s="2734"/>
      <c r="Q134" s="2504"/>
      <c r="V134" s="2475"/>
      <c r="W134" s="2475"/>
      <c r="Y134" s="2476"/>
    </row>
    <row r="135" spans="1:25" s="264" customFormat="1" ht="12" customHeight="1">
      <c r="A135" s="2735"/>
      <c r="B135" s="2477"/>
      <c r="C135" s="2477"/>
      <c r="D135" s="2477"/>
      <c r="E135" s="2477"/>
      <c r="F135" s="2478"/>
      <c r="G135" s="2739"/>
      <c r="H135" s="2739"/>
      <c r="I135" s="2736"/>
      <c r="J135" s="2739"/>
      <c r="K135" s="2736"/>
      <c r="L135" s="2736"/>
      <c r="M135" s="2736"/>
      <c r="N135" s="2481"/>
      <c r="O135" s="326"/>
      <c r="P135" s="2734"/>
      <c r="Q135" s="2504"/>
      <c r="V135" s="2475"/>
      <c r="W135" s="2475"/>
      <c r="Y135" s="2476"/>
    </row>
    <row r="136" spans="1:25" s="264" customFormat="1" ht="12" customHeight="1">
      <c r="A136" s="2735"/>
      <c r="B136" s="2477"/>
      <c r="C136" s="2477"/>
      <c r="D136" s="2477"/>
      <c r="E136" s="2477"/>
      <c r="F136" s="2478"/>
      <c r="G136" s="2739"/>
      <c r="H136" s="2739"/>
      <c r="I136" s="2736"/>
      <c r="J136" s="2739"/>
      <c r="K136" s="2736"/>
      <c r="L136" s="2736"/>
      <c r="M136" s="2736"/>
      <c r="N136" s="2481"/>
      <c r="O136" s="326"/>
      <c r="P136" s="2734"/>
      <c r="Q136" s="2504"/>
      <c r="V136" s="2475"/>
      <c r="W136" s="2475"/>
      <c r="Y136" s="2476"/>
    </row>
    <row r="137" spans="1:25" s="264" customFormat="1" ht="12" customHeight="1">
      <c r="A137" s="2735"/>
      <c r="B137" s="2477"/>
      <c r="C137" s="2477"/>
      <c r="D137" s="2477"/>
      <c r="E137" s="2477"/>
      <c r="F137" s="2478"/>
      <c r="G137" s="2739"/>
      <c r="H137" s="2739"/>
      <c r="I137" s="2736"/>
      <c r="J137" s="2739"/>
      <c r="K137" s="2736"/>
      <c r="L137" s="2736"/>
      <c r="M137" s="2736"/>
      <c r="N137" s="2481"/>
      <c r="O137" s="326"/>
      <c r="P137" s="2734"/>
      <c r="Q137" s="2504"/>
      <c r="V137" s="2475"/>
      <c r="W137" s="2475"/>
      <c r="Y137" s="2476"/>
    </row>
    <row r="138" spans="1:25" s="264" customFormat="1" ht="12" customHeight="1">
      <c r="A138" s="2735"/>
      <c r="B138" s="2477"/>
      <c r="C138" s="2477"/>
      <c r="D138" s="2477"/>
      <c r="E138" s="2477"/>
      <c r="F138" s="2478"/>
      <c r="G138" s="2739"/>
      <c r="H138" s="2739"/>
      <c r="I138" s="2736"/>
      <c r="J138" s="2739"/>
      <c r="K138" s="2736"/>
      <c r="L138" s="2736"/>
      <c r="M138" s="2736"/>
      <c r="N138" s="2481"/>
      <c r="O138" s="326"/>
      <c r="P138" s="2734"/>
      <c r="Q138" s="2504"/>
      <c r="V138" s="2475"/>
      <c r="W138" s="2475"/>
      <c r="Y138" s="2476"/>
    </row>
    <row r="139" spans="1:25" s="264" customFormat="1" ht="12" customHeight="1">
      <c r="A139" s="2735"/>
      <c r="B139" s="2477"/>
      <c r="C139" s="2477"/>
      <c r="D139" s="2477"/>
      <c r="E139" s="2477"/>
      <c r="F139" s="2478"/>
      <c r="G139" s="2739"/>
      <c r="H139" s="2739"/>
      <c r="I139" s="2736"/>
      <c r="J139" s="2739"/>
      <c r="K139" s="2736"/>
      <c r="L139" s="2736"/>
      <c r="M139" s="2736"/>
      <c r="N139" s="2481"/>
      <c r="O139" s="326"/>
      <c r="P139" s="2734"/>
      <c r="Q139" s="2504"/>
      <c r="V139" s="2475"/>
      <c r="W139" s="2475"/>
      <c r="Y139" s="2476"/>
    </row>
    <row r="140" spans="1:25" s="264" customFormat="1" ht="12" customHeight="1">
      <c r="A140" s="2735"/>
      <c r="B140" s="2477"/>
      <c r="C140" s="2477"/>
      <c r="D140" s="2477"/>
      <c r="E140" s="2477"/>
      <c r="F140" s="2478"/>
      <c r="G140" s="2479"/>
      <c r="H140" s="2479"/>
      <c r="I140" s="2480"/>
      <c r="J140" s="2479"/>
      <c r="K140" s="2480"/>
      <c r="L140" s="2480"/>
      <c r="M140" s="2736"/>
      <c r="N140" s="2481"/>
      <c r="O140" s="326"/>
      <c r="P140" s="2734"/>
      <c r="Q140" s="2504"/>
      <c r="V140" s="2475"/>
      <c r="W140" s="2475"/>
      <c r="Y140" s="2476"/>
    </row>
    <row r="141" spans="1:25" s="264" customFormat="1" ht="12" customHeight="1">
      <c r="A141" s="2735"/>
      <c r="B141" s="2477"/>
      <c r="C141" s="2477"/>
      <c r="D141" s="2477"/>
      <c r="E141" s="2477"/>
      <c r="F141" s="2478"/>
      <c r="G141" s="2737"/>
      <c r="H141" s="2737"/>
      <c r="I141" s="2738"/>
      <c r="J141" s="2737"/>
      <c r="K141" s="2738"/>
      <c r="L141" s="2738"/>
      <c r="M141" s="2738"/>
      <c r="N141" s="2481"/>
      <c r="O141" s="326"/>
      <c r="P141" s="2734"/>
      <c r="Q141" s="2504"/>
      <c r="V141" s="2475"/>
      <c r="W141" s="2475"/>
      <c r="Y141" s="2476"/>
    </row>
    <row r="142" spans="1:25" s="264" customFormat="1" ht="12" customHeight="1">
      <c r="A142" s="2735"/>
      <c r="B142" s="2477"/>
      <c r="C142" s="2477"/>
      <c r="D142" s="2477"/>
      <c r="E142" s="2477"/>
      <c r="F142" s="2478"/>
      <c r="G142" s="2737"/>
      <c r="H142" s="2737"/>
      <c r="I142" s="2738"/>
      <c r="J142" s="2737"/>
      <c r="K142" s="2738"/>
      <c r="L142" s="2738"/>
      <c r="M142" s="2738"/>
      <c r="N142" s="2481"/>
      <c r="O142" s="326"/>
      <c r="P142" s="2504"/>
      <c r="Q142" s="2504"/>
      <c r="V142" s="2475"/>
      <c r="W142" s="2475"/>
      <c r="Y142" s="2476"/>
    </row>
    <row r="143" spans="1:25" s="2483" customFormat="1" ht="12" customHeight="1">
      <c r="A143" s="2735"/>
      <c r="B143" s="2477"/>
      <c r="C143" s="2477"/>
      <c r="D143" s="2477"/>
      <c r="E143" s="2477"/>
      <c r="F143" s="2478"/>
      <c r="G143" s="2737"/>
      <c r="H143" s="2737"/>
      <c r="I143" s="2738"/>
      <c r="J143" s="2737"/>
      <c r="K143" s="2738"/>
      <c r="L143" s="2738"/>
      <c r="M143" s="2738"/>
      <c r="N143" s="2481"/>
      <c r="O143" s="326"/>
      <c r="P143" s="2504"/>
      <c r="Q143" s="2504"/>
      <c r="V143" s="2484"/>
      <c r="W143" s="2484"/>
      <c r="Y143" s="2485"/>
    </row>
    <row r="144" spans="1:25" s="264" customFormat="1" ht="12" customHeight="1">
      <c r="A144" s="2735"/>
      <c r="B144" s="2477"/>
      <c r="C144" s="2477"/>
      <c r="D144" s="2477"/>
      <c r="E144" s="2477"/>
      <c r="F144" s="2478"/>
      <c r="G144" s="2737"/>
      <c r="H144" s="2737"/>
      <c r="I144" s="2738"/>
      <c r="J144" s="2737"/>
      <c r="K144" s="2738"/>
      <c r="L144" s="2738"/>
      <c r="M144" s="2738"/>
      <c r="N144" s="2481"/>
      <c r="O144" s="326"/>
      <c r="P144" s="2504"/>
      <c r="Q144" s="2504"/>
      <c r="V144" s="2475"/>
      <c r="W144" s="2475"/>
      <c r="Y144" s="2476"/>
    </row>
    <row r="145" spans="1:25" s="264" customFormat="1" ht="12" customHeight="1">
      <c r="A145" s="2735"/>
      <c r="B145" s="2477"/>
      <c r="C145" s="2477"/>
      <c r="D145" s="2477"/>
      <c r="E145" s="2477"/>
      <c r="F145" s="2478"/>
      <c r="G145" s="2737"/>
      <c r="H145" s="2737"/>
      <c r="I145" s="2738"/>
      <c r="J145" s="2737"/>
      <c r="K145" s="2738"/>
      <c r="L145" s="2738"/>
      <c r="M145" s="2738"/>
      <c r="N145" s="2481"/>
      <c r="O145" s="326"/>
      <c r="P145" s="2504"/>
      <c r="Q145" s="2504"/>
      <c r="V145" s="2475"/>
      <c r="W145" s="2475"/>
      <c r="Y145" s="2476"/>
    </row>
    <row r="146" spans="1:25" s="264" customFormat="1" ht="12" customHeight="1">
      <c r="A146" s="2735"/>
      <c r="B146" s="2477"/>
      <c r="C146" s="2477"/>
      <c r="D146" s="2477"/>
      <c r="E146" s="2477"/>
      <c r="F146" s="2478"/>
      <c r="G146" s="2737"/>
      <c r="H146" s="2737"/>
      <c r="I146" s="2738"/>
      <c r="J146" s="2737"/>
      <c r="K146" s="2738"/>
      <c r="L146" s="2738"/>
      <c r="M146" s="2738"/>
      <c r="N146" s="2481"/>
      <c r="O146" s="326"/>
      <c r="P146" s="2504"/>
      <c r="Q146" s="2504"/>
      <c r="V146" s="2475"/>
      <c r="W146" s="2475"/>
      <c r="Y146" s="2476"/>
    </row>
    <row r="147" spans="1:25" s="264" customFormat="1" ht="12" customHeight="1">
      <c r="A147" s="2735"/>
      <c r="B147" s="2477"/>
      <c r="C147" s="2477"/>
      <c r="D147" s="2477"/>
      <c r="E147" s="2477"/>
      <c r="F147" s="2478"/>
      <c r="G147" s="2737"/>
      <c r="H147" s="2737"/>
      <c r="I147" s="2738"/>
      <c r="J147" s="2737"/>
      <c r="K147" s="2738"/>
      <c r="L147" s="2738"/>
      <c r="M147" s="2738"/>
      <c r="N147" s="2481"/>
      <c r="O147" s="326"/>
      <c r="P147" s="2504"/>
      <c r="Q147" s="2504"/>
      <c r="V147" s="2475"/>
      <c r="W147" s="2475"/>
      <c r="Y147" s="2476"/>
    </row>
    <row r="148" spans="1:25" s="264" customFormat="1" ht="12" customHeight="1">
      <c r="A148" s="2735"/>
      <c r="B148" s="2477"/>
      <c r="C148" s="2477"/>
      <c r="D148" s="2477"/>
      <c r="E148" s="2477"/>
      <c r="F148" s="2478"/>
      <c r="G148" s="2737"/>
      <c r="H148" s="2737"/>
      <c r="I148" s="2738"/>
      <c r="J148" s="2737"/>
      <c r="K148" s="2738"/>
      <c r="L148" s="2738"/>
      <c r="M148" s="2738"/>
      <c r="N148" s="2481"/>
      <c r="O148" s="326"/>
      <c r="P148" s="2504"/>
      <c r="Q148" s="2504"/>
      <c r="V148" s="2475"/>
      <c r="W148" s="2475"/>
      <c r="Y148" s="2476"/>
    </row>
    <row r="149" spans="1:25" s="264" customFormat="1" ht="12" customHeight="1">
      <c r="A149" s="2735"/>
      <c r="B149" s="2477"/>
      <c r="C149" s="2477"/>
      <c r="D149" s="2477"/>
      <c r="E149" s="2477"/>
      <c r="F149" s="2478"/>
      <c r="G149" s="2737"/>
      <c r="H149" s="2737"/>
      <c r="I149" s="2738"/>
      <c r="J149" s="2737"/>
      <c r="K149" s="2738"/>
      <c r="L149" s="2738"/>
      <c r="M149" s="2738"/>
      <c r="N149" s="2481"/>
      <c r="O149" s="326"/>
      <c r="P149" s="2504"/>
      <c r="Q149" s="2504"/>
      <c r="V149" s="2475"/>
      <c r="W149" s="2475"/>
      <c r="Y149" s="2476"/>
    </row>
    <row r="150" spans="1:25" s="264" customFormat="1" ht="12" customHeight="1">
      <c r="A150" s="2735"/>
      <c r="B150" s="2477"/>
      <c r="C150" s="2477"/>
      <c r="D150" s="2477"/>
      <c r="E150" s="2477"/>
      <c r="F150" s="2478"/>
      <c r="G150" s="2737"/>
      <c r="H150" s="2737"/>
      <c r="I150" s="2738"/>
      <c r="J150" s="2737"/>
      <c r="K150" s="2738"/>
      <c r="L150" s="2738"/>
      <c r="M150" s="2738"/>
      <c r="N150" s="2481"/>
      <c r="O150" s="326"/>
      <c r="P150" s="2504"/>
      <c r="Q150" s="2504"/>
      <c r="V150" s="2475"/>
      <c r="W150" s="2475"/>
      <c r="Y150" s="2476"/>
    </row>
    <row r="151" spans="1:25" s="264" customFormat="1" ht="12" customHeight="1">
      <c r="A151" s="2735"/>
      <c r="B151" s="2477"/>
      <c r="C151" s="2477"/>
      <c r="D151" s="2477"/>
      <c r="E151" s="2477"/>
      <c r="F151" s="2478"/>
      <c r="G151" s="2737"/>
      <c r="H151" s="2737"/>
      <c r="I151" s="2738"/>
      <c r="J151" s="2737"/>
      <c r="K151" s="2738"/>
      <c r="L151" s="2738"/>
      <c r="M151" s="2738"/>
      <c r="N151" s="2481"/>
      <c r="O151" s="326"/>
      <c r="P151" s="2504"/>
      <c r="Q151" s="2504"/>
      <c r="V151" s="2475"/>
      <c r="W151" s="2475"/>
      <c r="Y151" s="2476"/>
    </row>
    <row r="152" spans="1:25" s="2486" customFormat="1" ht="12" customHeight="1">
      <c r="A152" s="2735"/>
      <c r="B152" s="2477"/>
      <c r="C152" s="2477"/>
      <c r="D152" s="2477"/>
      <c r="E152" s="2477"/>
      <c r="F152" s="2478"/>
      <c r="G152" s="2739"/>
      <c r="H152" s="2739"/>
      <c r="I152" s="2736"/>
      <c r="J152" s="2739"/>
      <c r="K152" s="2736"/>
      <c r="L152" s="2736"/>
      <c r="M152" s="2736"/>
      <c r="N152" s="2481"/>
      <c r="O152" s="326"/>
      <c r="P152" s="2734"/>
      <c r="Q152" s="2504"/>
      <c r="V152" s="2487"/>
      <c r="W152" s="2487"/>
      <c r="Y152" s="2488"/>
    </row>
    <row r="153" spans="1:25" s="264" customFormat="1" ht="12" customHeight="1">
      <c r="A153" s="2735"/>
      <c r="B153" s="2477"/>
      <c r="C153" s="2477"/>
      <c r="D153" s="2477"/>
      <c r="E153" s="2477"/>
      <c r="F153" s="2478"/>
      <c r="G153" s="2739"/>
      <c r="H153" s="2739"/>
      <c r="I153" s="2736"/>
      <c r="J153" s="2739"/>
      <c r="K153" s="2736"/>
      <c r="L153" s="2736"/>
      <c r="M153" s="2736"/>
      <c r="N153" s="2481"/>
      <c r="O153" s="326"/>
      <c r="P153" s="2734"/>
      <c r="Q153" s="2504"/>
      <c r="V153" s="2475"/>
      <c r="W153" s="2475"/>
      <c r="Y153" s="2476"/>
    </row>
    <row r="154" spans="1:25" s="264" customFormat="1" ht="12" customHeight="1">
      <c r="A154" s="2735"/>
      <c r="B154" s="2477"/>
      <c r="C154" s="2477"/>
      <c r="D154" s="2477"/>
      <c r="E154" s="2477"/>
      <c r="F154" s="2478"/>
      <c r="G154" s="2739"/>
      <c r="H154" s="2739"/>
      <c r="I154" s="2736"/>
      <c r="J154" s="2739"/>
      <c r="K154" s="2736"/>
      <c r="L154" s="2736"/>
      <c r="M154" s="2736"/>
      <c r="N154" s="2481"/>
      <c r="O154" s="326"/>
      <c r="P154" s="2734"/>
      <c r="Q154" s="2504"/>
      <c r="V154" s="2475"/>
      <c r="W154" s="2475"/>
      <c r="Y154" s="2476"/>
    </row>
    <row r="155" spans="1:25" s="264" customFormat="1" ht="12" customHeight="1">
      <c r="A155" s="2735"/>
      <c r="B155" s="2477"/>
      <c r="C155" s="2477"/>
      <c r="D155" s="2477"/>
      <c r="E155" s="2477"/>
      <c r="F155" s="2478"/>
      <c r="G155" s="2739"/>
      <c r="H155" s="2739"/>
      <c r="I155" s="2736"/>
      <c r="J155" s="2739"/>
      <c r="K155" s="2736"/>
      <c r="L155" s="2736"/>
      <c r="M155" s="2736"/>
      <c r="N155" s="2481"/>
      <c r="O155" s="326"/>
      <c r="P155" s="2734"/>
      <c r="Q155" s="2504"/>
      <c r="V155" s="2475"/>
      <c r="W155" s="2475"/>
      <c r="Y155" s="2476"/>
    </row>
    <row r="156" spans="1:25" s="264" customFormat="1" ht="12" customHeight="1">
      <c r="A156" s="2735"/>
      <c r="B156" s="2477"/>
      <c r="C156" s="2477"/>
      <c r="D156" s="2477"/>
      <c r="E156" s="2477"/>
      <c r="F156" s="2478"/>
      <c r="G156" s="2739"/>
      <c r="H156" s="2739"/>
      <c r="I156" s="2736"/>
      <c r="J156" s="2739"/>
      <c r="K156" s="2736"/>
      <c r="L156" s="2736"/>
      <c r="M156" s="2736"/>
      <c r="N156" s="2481"/>
      <c r="O156" s="326"/>
      <c r="P156" s="2734"/>
      <c r="Q156" s="2504"/>
      <c r="V156" s="2475"/>
      <c r="W156" s="2475"/>
      <c r="Y156" s="2476"/>
    </row>
    <row r="157" spans="1:25" s="264" customFormat="1" ht="12" customHeight="1">
      <c r="A157" s="2735"/>
      <c r="B157" s="2477"/>
      <c r="C157" s="2477"/>
      <c r="D157" s="2477"/>
      <c r="E157" s="2477"/>
      <c r="F157" s="2478"/>
      <c r="G157" s="2739"/>
      <c r="H157" s="2739"/>
      <c r="I157" s="2736"/>
      <c r="J157" s="2739"/>
      <c r="K157" s="2740"/>
      <c r="L157" s="2736"/>
      <c r="M157" s="2736"/>
      <c r="N157" s="2481"/>
      <c r="O157" s="326"/>
      <c r="P157" s="2734"/>
      <c r="Q157" s="2504"/>
      <c r="V157" s="2475"/>
      <c r="W157" s="2475"/>
      <c r="Y157" s="2476"/>
    </row>
    <row r="158" spans="1:25" s="264" customFormat="1" ht="12" customHeight="1">
      <c r="A158" s="2735"/>
      <c r="B158" s="2477"/>
      <c r="C158" s="2477"/>
      <c r="D158" s="2477"/>
      <c r="E158" s="2477"/>
      <c r="F158" s="2478"/>
      <c r="G158" s="2739"/>
      <c r="H158" s="2739"/>
      <c r="I158" s="2736"/>
      <c r="J158" s="2739"/>
      <c r="K158" s="2740"/>
      <c r="L158" s="2736"/>
      <c r="M158" s="2736"/>
      <c r="N158" s="2481"/>
      <c r="O158" s="326"/>
      <c r="P158" s="2734"/>
      <c r="Q158" s="2504"/>
      <c r="V158" s="2475"/>
      <c r="W158" s="2475"/>
      <c r="Y158" s="2476"/>
    </row>
    <row r="159" spans="1:25" s="264" customFormat="1" ht="12" customHeight="1">
      <c r="A159" s="2735"/>
      <c r="B159" s="2477"/>
      <c r="C159" s="2477"/>
      <c r="D159" s="2477"/>
      <c r="E159" s="2477"/>
      <c r="F159" s="2478"/>
      <c r="G159" s="2739"/>
      <c r="H159" s="2739"/>
      <c r="I159" s="2736"/>
      <c r="J159" s="2739"/>
      <c r="K159" s="2740"/>
      <c r="L159" s="2736"/>
      <c r="M159" s="2736"/>
      <c r="N159" s="2481"/>
      <c r="O159" s="326"/>
      <c r="P159" s="2734"/>
      <c r="Q159" s="2504"/>
      <c r="V159" s="2475"/>
      <c r="W159" s="2475"/>
      <c r="Y159" s="2476"/>
    </row>
    <row r="160" spans="1:25" s="264" customFormat="1" ht="12" customHeight="1">
      <c r="A160" s="2735"/>
      <c r="B160" s="2477"/>
      <c r="C160" s="2477"/>
      <c r="D160" s="2477"/>
      <c r="E160" s="2477"/>
      <c r="F160" s="2478"/>
      <c r="G160" s="2739"/>
      <c r="H160" s="2739"/>
      <c r="I160" s="2736"/>
      <c r="J160" s="2739"/>
      <c r="K160" s="2740"/>
      <c r="L160" s="2736"/>
      <c r="M160" s="2736"/>
      <c r="N160" s="2481"/>
      <c r="O160" s="326"/>
      <c r="P160" s="2734"/>
      <c r="Q160" s="2504"/>
      <c r="V160" s="2475"/>
      <c r="W160" s="2475"/>
      <c r="Y160" s="2476"/>
    </row>
    <row r="161" spans="1:25" s="264" customFormat="1" ht="12" customHeight="1">
      <c r="A161" s="2735"/>
      <c r="B161" s="2477"/>
      <c r="C161" s="2477"/>
      <c r="D161" s="2477"/>
      <c r="E161" s="2477"/>
      <c r="F161" s="2478"/>
      <c r="G161" s="2739"/>
      <c r="H161" s="2739"/>
      <c r="I161" s="2736"/>
      <c r="J161" s="2739"/>
      <c r="K161" s="2740"/>
      <c r="L161" s="2736"/>
      <c r="M161" s="2736"/>
      <c r="N161" s="2481"/>
      <c r="O161" s="326"/>
      <c r="P161" s="2734"/>
      <c r="Q161" s="2504"/>
      <c r="V161" s="2475"/>
      <c r="W161" s="2475"/>
      <c r="Y161" s="2476"/>
    </row>
    <row r="162" spans="1:25" s="264" customFormat="1" ht="12.75" customHeight="1">
      <c r="A162" s="2735"/>
      <c r="B162" s="2477"/>
      <c r="C162" s="2477"/>
      <c r="D162" s="2477"/>
      <c r="E162" s="2477"/>
      <c r="F162" s="2478"/>
      <c r="G162" s="2739"/>
      <c r="H162" s="2739"/>
      <c r="I162" s="2736"/>
      <c r="J162" s="2739"/>
      <c r="K162" s="2740"/>
      <c r="L162" s="2736"/>
      <c r="M162" s="2736"/>
      <c r="N162" s="2481"/>
      <c r="O162" s="326"/>
      <c r="P162" s="2734"/>
      <c r="Q162" s="2504"/>
    </row>
    <row r="163" spans="1:25" s="264" customFormat="1" ht="12" customHeight="1">
      <c r="A163" s="2735"/>
      <c r="B163" s="2477"/>
      <c r="C163" s="2477"/>
      <c r="D163" s="2477"/>
      <c r="E163" s="2477"/>
      <c r="F163" s="2478"/>
      <c r="G163" s="2739"/>
      <c r="H163" s="2739"/>
      <c r="I163" s="2736"/>
      <c r="J163" s="2739"/>
      <c r="K163" s="2740"/>
      <c r="L163" s="2736"/>
      <c r="M163" s="2736"/>
      <c r="N163" s="2481"/>
      <c r="O163" s="326"/>
      <c r="P163" s="2734"/>
      <c r="Q163" s="2504"/>
    </row>
    <row r="164" spans="1:25" s="264" customFormat="1" ht="12" customHeight="1">
      <c r="A164" s="2735"/>
      <c r="B164" s="2477"/>
      <c r="C164" s="2477"/>
      <c r="D164" s="2477"/>
      <c r="E164" s="2477"/>
      <c r="F164" s="2478"/>
      <c r="G164" s="2479"/>
      <c r="H164" s="2479"/>
      <c r="I164" s="2479"/>
      <c r="J164" s="2479"/>
      <c r="K164" s="2479"/>
      <c r="L164" s="2479"/>
      <c r="M164" s="2736"/>
      <c r="N164" s="2489"/>
      <c r="O164" s="326"/>
      <c r="P164" s="2734"/>
      <c r="Q164" s="2504"/>
    </row>
    <row r="165" spans="1:25" s="264" customFormat="1" ht="12" customHeight="1">
      <c r="A165" s="2735"/>
      <c r="B165" s="2477"/>
      <c r="C165" s="2477"/>
      <c r="D165" s="2477"/>
      <c r="E165" s="2477"/>
      <c r="F165" s="2478"/>
      <c r="G165" s="2739"/>
      <c r="H165" s="2739"/>
      <c r="I165" s="2736"/>
      <c r="J165" s="2739"/>
      <c r="K165" s="2736"/>
      <c r="L165" s="2736"/>
      <c r="M165" s="2736"/>
      <c r="N165" s="2489"/>
      <c r="O165" s="326"/>
      <c r="P165" s="2734"/>
      <c r="Q165" s="2504"/>
    </row>
    <row r="166" spans="1:25" s="264" customFormat="1" ht="12" customHeight="1">
      <c r="A166" s="2741"/>
      <c r="B166" s="2490"/>
      <c r="C166" s="2490"/>
      <c r="D166" s="2490"/>
      <c r="E166" s="2490"/>
      <c r="F166" s="2491"/>
      <c r="G166" s="2742"/>
      <c r="H166" s="2742"/>
      <c r="I166" s="2743"/>
      <c r="J166" s="2742"/>
      <c r="K166" s="2743"/>
      <c r="L166" s="2743"/>
      <c r="M166" s="2743"/>
      <c r="N166" s="2492"/>
      <c r="O166" s="2744"/>
      <c r="P166" s="2745"/>
      <c r="Q166" s="2745"/>
    </row>
    <row r="167" spans="1:25" s="264" customFormat="1" ht="12" customHeight="1">
      <c r="A167" s="2735"/>
      <c r="B167" s="2477"/>
      <c r="C167" s="2477"/>
      <c r="D167" s="2477"/>
      <c r="E167" s="2477"/>
      <c r="F167" s="2478"/>
      <c r="G167" s="2739"/>
      <c r="H167" s="2739"/>
      <c r="I167" s="2736"/>
      <c r="J167" s="2739"/>
      <c r="K167" s="2736"/>
      <c r="L167" s="2736"/>
      <c r="M167" s="2736"/>
      <c r="N167" s="2489"/>
      <c r="O167" s="326"/>
      <c r="P167" s="2504"/>
      <c r="Q167" s="2504"/>
    </row>
    <row r="168" spans="1:25" s="264" customFormat="1" ht="12" customHeight="1">
      <c r="A168" s="2735"/>
      <c r="B168" s="2477"/>
      <c r="C168" s="2477"/>
      <c r="D168" s="2477"/>
      <c r="E168" s="2477"/>
      <c r="F168" s="2478"/>
      <c r="G168" s="2739"/>
      <c r="H168" s="2739"/>
      <c r="I168" s="2736"/>
      <c r="J168" s="2739"/>
      <c r="K168" s="2736"/>
      <c r="L168" s="2736"/>
      <c r="M168" s="2736"/>
      <c r="N168" s="2489"/>
      <c r="O168" s="326"/>
      <c r="P168" s="2504"/>
      <c r="Q168" s="2504"/>
    </row>
    <row r="169" spans="1:25" s="264" customFormat="1" ht="12" customHeight="1">
      <c r="A169" s="2735"/>
      <c r="B169" s="2477"/>
      <c r="C169" s="2477"/>
      <c r="D169" s="2477"/>
      <c r="E169" s="2477"/>
      <c r="F169" s="2478"/>
      <c r="G169" s="2739"/>
      <c r="H169" s="2739"/>
      <c r="I169" s="2736"/>
      <c r="J169" s="2739"/>
      <c r="K169" s="2736"/>
      <c r="L169" s="2736"/>
      <c r="M169" s="2736"/>
      <c r="N169" s="2489"/>
      <c r="O169" s="326"/>
      <c r="P169" s="2504"/>
      <c r="Q169" s="2504"/>
    </row>
    <row r="170" spans="1:25" s="264" customFormat="1" ht="12" customHeight="1">
      <c r="A170" s="2735"/>
      <c r="B170" s="2477"/>
      <c r="C170" s="2477"/>
      <c r="D170" s="2477"/>
      <c r="E170" s="2477"/>
      <c r="F170" s="2478"/>
      <c r="G170" s="2739"/>
      <c r="H170" s="2739"/>
      <c r="I170" s="2736"/>
      <c r="J170" s="2739"/>
      <c r="K170" s="2736"/>
      <c r="L170" s="2736"/>
      <c r="M170" s="2736"/>
      <c r="N170" s="2489"/>
      <c r="O170" s="326"/>
      <c r="P170" s="2504"/>
      <c r="Q170" s="2504"/>
    </row>
    <row r="171" spans="1:25" s="264" customFormat="1" ht="12" customHeight="1">
      <c r="A171" s="2735"/>
      <c r="B171" s="2477"/>
      <c r="C171" s="2477"/>
      <c r="D171" s="2477"/>
      <c r="E171" s="2477"/>
      <c r="F171" s="2478"/>
      <c r="G171" s="2739"/>
      <c r="H171" s="2739"/>
      <c r="I171" s="2736"/>
      <c r="J171" s="2739"/>
      <c r="K171" s="2736"/>
      <c r="L171" s="2736"/>
      <c r="M171" s="2736"/>
      <c r="N171" s="2489"/>
      <c r="O171" s="326"/>
      <c r="P171" s="2504"/>
      <c r="Q171" s="2504"/>
    </row>
    <row r="172" spans="1:25" s="264" customFormat="1" ht="12" customHeight="1">
      <c r="A172" s="2735"/>
      <c r="B172" s="2477"/>
      <c r="C172" s="2477"/>
      <c r="D172" s="2477"/>
      <c r="E172" s="2477"/>
      <c r="F172" s="2478"/>
      <c r="G172" s="2739"/>
      <c r="H172" s="2739"/>
      <c r="I172" s="2736"/>
      <c r="J172" s="2739"/>
      <c r="K172" s="2736"/>
      <c r="L172" s="2736"/>
      <c r="M172" s="2736"/>
      <c r="N172" s="2489"/>
      <c r="O172" s="326"/>
      <c r="P172" s="2504"/>
      <c r="Q172" s="2504"/>
    </row>
    <row r="173" spans="1:25" s="264" customFormat="1" ht="12" customHeight="1">
      <c r="A173" s="2735"/>
      <c r="B173" s="2477"/>
      <c r="C173" s="2477"/>
      <c r="D173" s="2477"/>
      <c r="E173" s="2477"/>
      <c r="F173" s="2478"/>
      <c r="G173" s="2739"/>
      <c r="H173" s="2739"/>
      <c r="I173" s="2736"/>
      <c r="J173" s="2739"/>
      <c r="K173" s="2736"/>
      <c r="L173" s="2736"/>
      <c r="M173" s="2736"/>
      <c r="N173" s="2489"/>
      <c r="O173" s="326"/>
      <c r="P173" s="2504"/>
      <c r="Q173" s="2504"/>
    </row>
    <row r="174" spans="1:25" s="264" customFormat="1" ht="12" customHeight="1">
      <c r="A174" s="2735"/>
      <c r="B174" s="2477"/>
      <c r="C174" s="2477"/>
      <c r="D174" s="2477"/>
      <c r="E174" s="2477"/>
      <c r="F174" s="2478"/>
      <c r="G174" s="2739"/>
      <c r="H174" s="2739"/>
      <c r="I174" s="2736"/>
      <c r="J174" s="2739"/>
      <c r="K174" s="2736"/>
      <c r="L174" s="2736"/>
      <c r="M174" s="2736"/>
      <c r="N174" s="2489"/>
      <c r="O174" s="326"/>
      <c r="P174" s="2504"/>
      <c r="Q174" s="2504"/>
    </row>
    <row r="175" spans="1:25" s="264" customFormat="1" ht="12" customHeight="1">
      <c r="A175" s="2746"/>
      <c r="B175" s="2493"/>
      <c r="C175" s="2493"/>
      <c r="D175" s="2493"/>
      <c r="E175" s="2493"/>
      <c r="F175" s="2494"/>
      <c r="G175" s="2742"/>
      <c r="H175" s="2747"/>
      <c r="I175" s="2748"/>
      <c r="J175" s="2747"/>
      <c r="K175" s="2748"/>
      <c r="L175" s="2748"/>
      <c r="M175" s="2748"/>
      <c r="N175" s="2495"/>
      <c r="O175" s="2749"/>
      <c r="P175" s="2750"/>
      <c r="Q175" s="2750"/>
    </row>
    <row r="176" spans="1:25" s="264" customFormat="1" ht="12" customHeight="1">
      <c r="A176" s="2735"/>
      <c r="B176" s="2477"/>
      <c r="C176" s="2477"/>
      <c r="D176" s="2477"/>
      <c r="E176" s="2477"/>
      <c r="F176" s="2478"/>
      <c r="G176" s="2739"/>
      <c r="H176" s="2739"/>
      <c r="I176" s="2736"/>
      <c r="J176" s="2739"/>
      <c r="K176" s="2736"/>
      <c r="L176" s="2736"/>
      <c r="M176" s="2736"/>
      <c r="N176" s="2496"/>
      <c r="O176" s="326"/>
      <c r="P176" s="2734"/>
      <c r="Q176" s="2504"/>
    </row>
    <row r="177" spans="1:17" s="264" customFormat="1" ht="12" customHeight="1">
      <c r="A177" s="2735"/>
      <c r="B177" s="2477"/>
      <c r="C177" s="2477"/>
      <c r="D177" s="2477"/>
      <c r="E177" s="2477"/>
      <c r="F177" s="2478"/>
      <c r="G177" s="2739"/>
      <c r="H177" s="2739"/>
      <c r="I177" s="2736"/>
      <c r="J177" s="2739"/>
      <c r="K177" s="2736"/>
      <c r="L177" s="2736"/>
      <c r="M177" s="2736"/>
      <c r="N177" s="2496"/>
      <c r="O177" s="326"/>
      <c r="P177" s="2734"/>
      <c r="Q177" s="2504"/>
    </row>
    <row r="178" spans="1:17" s="264" customFormat="1" ht="12" customHeight="1">
      <c r="A178" s="2735"/>
      <c r="B178" s="2477"/>
      <c r="C178" s="2477"/>
      <c r="D178" s="2477"/>
      <c r="E178" s="2477"/>
      <c r="F178" s="2478"/>
      <c r="G178" s="2739"/>
      <c r="H178" s="2739"/>
      <c r="I178" s="2736"/>
      <c r="J178" s="2739"/>
      <c r="K178" s="2736"/>
      <c r="L178" s="2736"/>
      <c r="M178" s="2736"/>
      <c r="N178" s="2496"/>
      <c r="O178" s="326"/>
      <c r="P178" s="2734"/>
      <c r="Q178" s="2504"/>
    </row>
    <row r="179" spans="1:17" s="264" customFormat="1" ht="12" customHeight="1">
      <c r="A179" s="2735"/>
      <c r="B179" s="2477"/>
      <c r="C179" s="2477"/>
      <c r="D179" s="2477"/>
      <c r="E179" s="2477"/>
      <c r="F179" s="2478"/>
      <c r="G179" s="2739"/>
      <c r="H179" s="2739"/>
      <c r="I179" s="2736"/>
      <c r="J179" s="2739"/>
      <c r="K179" s="2736"/>
      <c r="L179" s="2736"/>
      <c r="M179" s="2736"/>
      <c r="N179" s="2496"/>
      <c r="O179" s="326"/>
      <c r="P179" s="2734"/>
      <c r="Q179" s="2504"/>
    </row>
    <row r="180" spans="1:17" s="264" customFormat="1" ht="12" customHeight="1">
      <c r="A180" s="2735"/>
      <c r="B180" s="2477"/>
      <c r="C180" s="2477"/>
      <c r="D180" s="2477"/>
      <c r="E180" s="2477"/>
      <c r="F180" s="2478"/>
      <c r="G180" s="2739"/>
      <c r="H180" s="2739"/>
      <c r="I180" s="2736"/>
      <c r="J180" s="2739"/>
      <c r="K180" s="2736"/>
      <c r="L180" s="2736"/>
      <c r="M180" s="2736"/>
      <c r="N180" s="2496"/>
      <c r="O180" s="326"/>
      <c r="P180" s="2734"/>
      <c r="Q180" s="2504"/>
    </row>
    <row r="181" spans="1:17" s="264" customFormat="1" ht="12" customHeight="1">
      <c r="A181" s="2735"/>
      <c r="B181" s="2477"/>
      <c r="C181" s="2477"/>
      <c r="D181" s="2477"/>
      <c r="E181" s="2477"/>
      <c r="F181" s="2478"/>
      <c r="G181" s="2739"/>
      <c r="H181" s="2739"/>
      <c r="I181" s="2736"/>
      <c r="J181" s="2739"/>
      <c r="K181" s="2740"/>
      <c r="L181" s="2736"/>
      <c r="M181" s="2736"/>
      <c r="N181" s="2496"/>
      <c r="O181" s="326"/>
      <c r="P181" s="2734"/>
      <c r="Q181" s="2504"/>
    </row>
    <row r="182" spans="1:17" s="264" customFormat="1" ht="12" customHeight="1">
      <c r="A182" s="2735"/>
      <c r="B182" s="2477"/>
      <c r="C182" s="2477"/>
      <c r="D182" s="2477"/>
      <c r="E182" s="2477"/>
      <c r="F182" s="2478"/>
      <c r="G182" s="2739"/>
      <c r="H182" s="2731"/>
      <c r="I182" s="2731"/>
      <c r="J182" s="2733"/>
      <c r="K182" s="2751"/>
      <c r="L182" s="2736"/>
      <c r="M182" s="2736"/>
      <c r="N182" s="2489"/>
      <c r="O182" s="326"/>
      <c r="P182" s="2734"/>
      <c r="Q182" s="2504"/>
    </row>
    <row r="183" spans="1:17" s="264" customFormat="1" ht="12" customHeight="1">
      <c r="A183" s="2735"/>
      <c r="B183" s="2477"/>
      <c r="C183" s="2477"/>
      <c r="D183" s="2477"/>
      <c r="E183" s="2477"/>
      <c r="F183" s="2478"/>
      <c r="G183" s="2739"/>
      <c r="H183" s="2731"/>
      <c r="I183" s="2731"/>
      <c r="J183" s="2733"/>
      <c r="K183" s="2751"/>
      <c r="L183" s="2736"/>
      <c r="M183" s="2736"/>
      <c r="N183" s="2489"/>
      <c r="O183" s="326"/>
      <c r="P183" s="2734"/>
      <c r="Q183" s="2504"/>
    </row>
    <row r="184" spans="1:17" s="264" customFormat="1" ht="12" customHeight="1">
      <c r="A184" s="2735"/>
      <c r="B184" s="2477"/>
      <c r="C184" s="2477"/>
      <c r="D184" s="2477"/>
      <c r="E184" s="2477"/>
      <c r="F184" s="2478"/>
      <c r="G184" s="2739"/>
      <c r="H184" s="2731"/>
      <c r="I184" s="2731"/>
      <c r="J184" s="2733"/>
      <c r="K184" s="2752"/>
      <c r="L184" s="2736"/>
      <c r="M184" s="2736"/>
      <c r="N184" s="2489"/>
      <c r="O184" s="326"/>
      <c r="P184" s="2734"/>
      <c r="Q184" s="2504"/>
    </row>
    <row r="185" spans="1:17" s="264" customFormat="1" ht="12" customHeight="1">
      <c r="A185" s="2735"/>
      <c r="B185" s="2477"/>
      <c r="C185" s="2477"/>
      <c r="D185" s="2477"/>
      <c r="E185" s="2477"/>
      <c r="F185" s="2478"/>
      <c r="G185" s="2739"/>
      <c r="H185" s="2731"/>
      <c r="I185" s="2731"/>
      <c r="J185" s="2733"/>
      <c r="K185" s="2752"/>
      <c r="L185" s="2736"/>
      <c r="M185" s="2736"/>
      <c r="N185" s="2489"/>
      <c r="O185" s="326"/>
      <c r="P185" s="2734"/>
      <c r="Q185" s="2504"/>
    </row>
    <row r="186" spans="1:17" s="264" customFormat="1" ht="12" customHeight="1">
      <c r="A186" s="2735"/>
      <c r="B186" s="2477"/>
      <c r="C186" s="2477"/>
      <c r="D186" s="2477"/>
      <c r="E186" s="2477"/>
      <c r="F186" s="2478"/>
      <c r="G186" s="2739"/>
      <c r="H186" s="2731"/>
      <c r="I186" s="2731"/>
      <c r="J186" s="2733"/>
      <c r="K186" s="2752"/>
      <c r="L186" s="2736"/>
      <c r="M186" s="2736"/>
      <c r="N186" s="2489"/>
      <c r="O186" s="326"/>
      <c r="P186" s="2734"/>
      <c r="Q186" s="2504"/>
    </row>
    <row r="187" spans="1:17" s="264" customFormat="1" ht="12" customHeight="1">
      <c r="A187" s="2735"/>
      <c r="B187" s="2477"/>
      <c r="C187" s="2477"/>
      <c r="D187" s="2477"/>
      <c r="E187" s="2477"/>
      <c r="F187" s="2478"/>
      <c r="G187" s="2739"/>
      <c r="H187" s="2731"/>
      <c r="I187" s="2731"/>
      <c r="J187" s="2733"/>
      <c r="K187" s="2752"/>
      <c r="L187" s="2736"/>
      <c r="M187" s="2736"/>
      <c r="N187" s="2489"/>
      <c r="O187" s="326"/>
      <c r="P187" s="2734"/>
      <c r="Q187" s="2504"/>
    </row>
    <row r="188" spans="1:17" s="264" customFormat="1" ht="12" customHeight="1">
      <c r="A188" s="2735"/>
      <c r="B188" s="2477"/>
      <c r="C188" s="2477"/>
      <c r="D188" s="2477"/>
      <c r="E188" s="2477"/>
      <c r="F188" s="2478"/>
      <c r="G188" s="2739"/>
      <c r="H188" s="2739"/>
      <c r="I188" s="2736"/>
      <c r="J188" s="2739"/>
      <c r="K188" s="2736"/>
      <c r="L188" s="2736"/>
      <c r="M188" s="2736"/>
      <c r="N188" s="2497"/>
      <c r="O188" s="326"/>
      <c r="P188" s="2734"/>
      <c r="Q188" s="2504"/>
    </row>
    <row r="189" spans="1:17" s="264" customFormat="1" ht="12" customHeight="1">
      <c r="A189" s="2735"/>
      <c r="B189" s="2477"/>
      <c r="C189" s="2477"/>
      <c r="D189" s="2477"/>
      <c r="E189" s="2477"/>
      <c r="F189" s="2478"/>
      <c r="G189" s="2739"/>
      <c r="H189" s="2739"/>
      <c r="I189" s="2736"/>
      <c r="J189" s="2739"/>
      <c r="K189" s="2736"/>
      <c r="L189" s="2736"/>
      <c r="M189" s="2736"/>
      <c r="N189" s="2497"/>
      <c r="O189" s="326"/>
      <c r="P189" s="2734"/>
      <c r="Q189" s="2504"/>
    </row>
    <row r="190" spans="1:17" s="264" customFormat="1" ht="12" customHeight="1">
      <c r="A190" s="2735"/>
      <c r="B190" s="2477"/>
      <c r="C190" s="2477"/>
      <c r="D190" s="2477"/>
      <c r="E190" s="2477"/>
      <c r="F190" s="2478"/>
      <c r="G190" s="2739"/>
      <c r="H190" s="2739"/>
      <c r="I190" s="2736"/>
      <c r="J190" s="2739"/>
      <c r="K190" s="2736"/>
      <c r="L190" s="2736"/>
      <c r="M190" s="2736"/>
      <c r="N190" s="2497"/>
      <c r="O190" s="326"/>
      <c r="P190" s="2504"/>
      <c r="Q190" s="2504"/>
    </row>
    <row r="191" spans="1:17" s="264" customFormat="1" ht="12" customHeight="1">
      <c r="A191" s="2735"/>
      <c r="B191" s="2477"/>
      <c r="C191" s="2477"/>
      <c r="D191" s="2477"/>
      <c r="E191" s="2477"/>
      <c r="F191" s="2478"/>
      <c r="G191" s="2739"/>
      <c r="H191" s="2739"/>
      <c r="I191" s="2736"/>
      <c r="J191" s="2739"/>
      <c r="K191" s="2736"/>
      <c r="L191" s="2736"/>
      <c r="M191" s="2736"/>
      <c r="N191" s="2497"/>
      <c r="O191" s="326"/>
      <c r="P191" s="2504"/>
      <c r="Q191" s="2504"/>
    </row>
    <row r="192" spans="1:17" s="264" customFormat="1" ht="12" customHeight="1">
      <c r="A192" s="2735"/>
      <c r="B192" s="2477"/>
      <c r="C192" s="2477"/>
      <c r="D192" s="2477"/>
      <c r="E192" s="2477"/>
      <c r="F192" s="2478"/>
      <c r="G192" s="2739"/>
      <c r="H192" s="2739"/>
      <c r="I192" s="2736"/>
      <c r="J192" s="2739"/>
      <c r="K192" s="2736"/>
      <c r="L192" s="2736"/>
      <c r="M192" s="2736"/>
      <c r="N192" s="2497"/>
      <c r="O192" s="326"/>
      <c r="P192" s="2504"/>
      <c r="Q192" s="2504"/>
    </row>
    <row r="193" spans="1:17" s="264" customFormat="1" ht="12" customHeight="1">
      <c r="A193" s="2735"/>
      <c r="B193" s="2477"/>
      <c r="C193" s="2477"/>
      <c r="D193" s="2477"/>
      <c r="E193" s="2477"/>
      <c r="F193" s="2478"/>
      <c r="G193" s="2739"/>
      <c r="H193" s="2739"/>
      <c r="I193" s="2736"/>
      <c r="J193" s="2739"/>
      <c r="K193" s="2736"/>
      <c r="L193" s="2736"/>
      <c r="M193" s="2736"/>
      <c r="N193" s="2497"/>
      <c r="O193" s="326"/>
      <c r="P193" s="2504"/>
      <c r="Q193" s="2504"/>
    </row>
    <row r="194" spans="1:17" s="264" customFormat="1" ht="12" customHeight="1">
      <c r="A194" s="2735"/>
      <c r="B194" s="2477"/>
      <c r="C194" s="2477"/>
      <c r="D194" s="2477"/>
      <c r="E194" s="2477"/>
      <c r="F194" s="2478"/>
      <c r="G194" s="2739"/>
      <c r="H194" s="2739"/>
      <c r="I194" s="2736"/>
      <c r="J194" s="2739"/>
      <c r="K194" s="2736"/>
      <c r="L194" s="2736"/>
      <c r="M194" s="2736"/>
      <c r="N194" s="2497"/>
      <c r="O194" s="326"/>
      <c r="P194" s="2504"/>
      <c r="Q194" s="2504"/>
    </row>
    <row r="195" spans="1:17" s="264" customFormat="1" ht="12" customHeight="1">
      <c r="A195" s="2735"/>
      <c r="B195" s="2477"/>
      <c r="C195" s="2477"/>
      <c r="D195" s="2477"/>
      <c r="E195" s="2477"/>
      <c r="F195" s="2478"/>
      <c r="G195" s="2739"/>
      <c r="H195" s="2739"/>
      <c r="I195" s="2736"/>
      <c r="J195" s="2739"/>
      <c r="K195" s="2736"/>
      <c r="L195" s="2736"/>
      <c r="M195" s="2736"/>
      <c r="N195" s="2497"/>
      <c r="O195" s="326"/>
      <c r="P195" s="2504"/>
      <c r="Q195" s="2504"/>
    </row>
    <row r="196" spans="1:17" s="264" customFormat="1" ht="12" customHeight="1">
      <c r="A196" s="2735"/>
      <c r="B196" s="2477"/>
      <c r="C196" s="2477"/>
      <c r="D196" s="2477"/>
      <c r="E196" s="2477"/>
      <c r="F196" s="2478"/>
      <c r="G196" s="2739"/>
      <c r="H196" s="2739"/>
      <c r="I196" s="2736"/>
      <c r="J196" s="2739"/>
      <c r="K196" s="2736"/>
      <c r="L196" s="2736"/>
      <c r="M196" s="2736"/>
      <c r="N196" s="2497"/>
      <c r="O196" s="326"/>
      <c r="P196" s="2504"/>
      <c r="Q196" s="2504"/>
    </row>
    <row r="197" spans="1:17" s="264" customFormat="1" ht="12" customHeight="1">
      <c r="A197" s="2735"/>
      <c r="B197" s="2477"/>
      <c r="C197" s="2477"/>
      <c r="D197" s="2477"/>
      <c r="E197" s="2477"/>
      <c r="F197" s="2478"/>
      <c r="G197" s="2739"/>
      <c r="H197" s="2739"/>
      <c r="I197" s="2736"/>
      <c r="J197" s="2739"/>
      <c r="K197" s="2736"/>
      <c r="L197" s="2736"/>
      <c r="M197" s="2736"/>
      <c r="N197" s="2497"/>
      <c r="O197" s="326"/>
      <c r="P197" s="2504"/>
      <c r="Q197" s="2504"/>
    </row>
    <row r="198" spans="1:17" s="264" customFormat="1" ht="12" customHeight="1">
      <c r="A198" s="2735"/>
      <c r="B198" s="2477"/>
      <c r="C198" s="2477"/>
      <c r="D198" s="2477"/>
      <c r="E198" s="2477"/>
      <c r="F198" s="2478"/>
      <c r="G198" s="2739"/>
      <c r="H198" s="2739"/>
      <c r="I198" s="2736"/>
      <c r="J198" s="2739"/>
      <c r="K198" s="2736"/>
      <c r="L198" s="2736"/>
      <c r="M198" s="2736"/>
      <c r="N198" s="2497"/>
      <c r="O198" s="326"/>
      <c r="P198" s="2504"/>
      <c r="Q198" s="2504"/>
    </row>
    <row r="199" spans="1:17" s="264" customFormat="1" ht="12" customHeight="1">
      <c r="A199" s="2735"/>
      <c r="B199" s="2477"/>
      <c r="C199" s="2477"/>
      <c r="D199" s="2477"/>
      <c r="E199" s="2477"/>
      <c r="F199" s="2478"/>
      <c r="G199" s="2739"/>
      <c r="H199" s="2739"/>
      <c r="I199" s="2736"/>
      <c r="J199" s="2739"/>
      <c r="K199" s="2736"/>
      <c r="L199" s="2736"/>
      <c r="M199" s="2736"/>
      <c r="N199" s="2497"/>
      <c r="O199" s="326"/>
      <c r="P199" s="2504"/>
      <c r="Q199" s="2504"/>
    </row>
    <row r="200" spans="1:17" s="264" customFormat="1" ht="12" customHeight="1">
      <c r="A200" s="2735"/>
      <c r="B200" s="2477"/>
      <c r="C200" s="2498"/>
      <c r="D200" s="2477"/>
      <c r="E200" s="2477"/>
      <c r="F200" s="2478"/>
      <c r="G200" s="2739"/>
      <c r="H200" s="2739"/>
      <c r="I200" s="2736"/>
      <c r="J200" s="2739"/>
      <c r="K200" s="2736"/>
      <c r="L200" s="2736"/>
      <c r="M200" s="2736"/>
      <c r="N200" s="2497"/>
      <c r="O200" s="326"/>
      <c r="P200" s="2753"/>
      <c r="Q200" s="2504"/>
    </row>
    <row r="201" spans="1:17" s="264" customFormat="1" ht="12" customHeight="1">
      <c r="A201" s="2735"/>
      <c r="B201" s="2477"/>
      <c r="C201" s="2498"/>
      <c r="D201" s="2477"/>
      <c r="E201" s="2477"/>
      <c r="F201" s="2478"/>
      <c r="G201" s="2739"/>
      <c r="H201" s="2739"/>
      <c r="I201" s="2736"/>
      <c r="J201" s="2739"/>
      <c r="K201" s="2736"/>
      <c r="L201" s="2736"/>
      <c r="M201" s="2736"/>
      <c r="N201" s="2497"/>
      <c r="O201" s="326"/>
      <c r="P201" s="2753"/>
      <c r="Q201" s="2504"/>
    </row>
    <row r="202" spans="1:17" s="264" customFormat="1" ht="12" customHeight="1">
      <c r="A202" s="2735"/>
      <c r="B202" s="2477"/>
      <c r="C202" s="2498"/>
      <c r="D202" s="2477"/>
      <c r="E202" s="2477"/>
      <c r="F202" s="2478"/>
      <c r="G202" s="2739"/>
      <c r="H202" s="2739"/>
      <c r="I202" s="2736"/>
      <c r="J202" s="2739"/>
      <c r="K202" s="2736"/>
      <c r="L202" s="2736"/>
      <c r="M202" s="2736"/>
      <c r="N202" s="2497"/>
      <c r="O202" s="326"/>
      <c r="P202" s="2753"/>
      <c r="Q202" s="2504"/>
    </row>
    <row r="203" spans="1:17" s="264" customFormat="1" ht="12" customHeight="1">
      <c r="A203" s="2735"/>
      <c r="B203" s="2477"/>
      <c r="C203" s="2498"/>
      <c r="D203" s="2477"/>
      <c r="E203" s="2477"/>
      <c r="F203" s="2478"/>
      <c r="G203" s="2739"/>
      <c r="H203" s="2739"/>
      <c r="I203" s="2736"/>
      <c r="J203" s="2739"/>
      <c r="K203" s="2736"/>
      <c r="L203" s="2736"/>
      <c r="M203" s="2736"/>
      <c r="N203" s="2497"/>
      <c r="O203" s="326"/>
      <c r="P203" s="2753"/>
      <c r="Q203" s="2504"/>
    </row>
    <row r="204" spans="1:17" s="264" customFormat="1" ht="12" customHeight="1">
      <c r="A204" s="2735"/>
      <c r="B204" s="2477"/>
      <c r="C204" s="2498"/>
      <c r="D204" s="2477"/>
      <c r="E204" s="2477"/>
      <c r="F204" s="2478"/>
      <c r="G204" s="2739"/>
      <c r="H204" s="2739"/>
      <c r="I204" s="2736"/>
      <c r="J204" s="2739"/>
      <c r="K204" s="2736"/>
      <c r="L204" s="2736"/>
      <c r="M204" s="2736"/>
      <c r="N204" s="2497"/>
      <c r="O204" s="326"/>
      <c r="P204" s="2753"/>
      <c r="Q204" s="2504"/>
    </row>
    <row r="205" spans="1:17" s="264" customFormat="1" ht="12" customHeight="1">
      <c r="A205" s="2735"/>
      <c r="B205" s="2477"/>
      <c r="C205" s="2498"/>
      <c r="D205" s="2477"/>
      <c r="E205" s="2477"/>
      <c r="F205" s="2478"/>
      <c r="G205" s="2739"/>
      <c r="H205" s="2739"/>
      <c r="I205" s="2736"/>
      <c r="J205" s="2739"/>
      <c r="K205" s="2736"/>
      <c r="L205" s="2736"/>
      <c r="M205" s="2736"/>
      <c r="N205" s="2497"/>
      <c r="O205" s="326"/>
      <c r="P205" s="2753"/>
      <c r="Q205" s="2504"/>
    </row>
    <row r="206" spans="1:17" s="264" customFormat="1" ht="12" customHeight="1">
      <c r="A206" s="2735"/>
      <c r="B206" s="2477"/>
      <c r="C206" s="2498"/>
      <c r="D206" s="2477"/>
      <c r="E206" s="2477"/>
      <c r="F206" s="2478"/>
      <c r="G206" s="2739"/>
      <c r="H206" s="2739"/>
      <c r="I206" s="2736"/>
      <c r="J206" s="2739"/>
      <c r="K206" s="2736"/>
      <c r="L206" s="2736"/>
      <c r="M206" s="2736"/>
      <c r="N206" s="2497"/>
      <c r="O206" s="326"/>
      <c r="P206" s="2753"/>
      <c r="Q206" s="2504"/>
    </row>
    <row r="207" spans="1:17" s="264" customFormat="1" ht="12" customHeight="1">
      <c r="A207" s="2735"/>
      <c r="B207" s="2477"/>
      <c r="C207" s="2498"/>
      <c r="D207" s="2477"/>
      <c r="E207" s="2477"/>
      <c r="F207" s="2478"/>
      <c r="G207" s="2739"/>
      <c r="H207" s="2739"/>
      <c r="I207" s="2736"/>
      <c r="J207" s="2739"/>
      <c r="K207" s="2736"/>
      <c r="L207" s="2736"/>
      <c r="M207" s="2736"/>
      <c r="N207" s="2497"/>
      <c r="O207" s="326"/>
      <c r="P207" s="2753"/>
      <c r="Q207" s="2504"/>
    </row>
    <row r="208" spans="1:17" s="264" customFormat="1" ht="12" customHeight="1">
      <c r="A208" s="2735"/>
      <c r="B208" s="2477"/>
      <c r="C208" s="2498"/>
      <c r="D208" s="2477"/>
      <c r="E208" s="2477"/>
      <c r="F208" s="2478"/>
      <c r="G208" s="2739"/>
      <c r="H208" s="2739"/>
      <c r="I208" s="2736"/>
      <c r="J208" s="2739"/>
      <c r="K208" s="2736"/>
      <c r="L208" s="2736"/>
      <c r="M208" s="2736"/>
      <c r="N208" s="2497"/>
      <c r="O208" s="326"/>
      <c r="P208" s="2753"/>
      <c r="Q208" s="2504"/>
    </row>
    <row r="209" spans="1:17" s="264" customFormat="1" ht="12" customHeight="1">
      <c r="A209" s="2735"/>
      <c r="B209" s="2477"/>
      <c r="C209" s="2477"/>
      <c r="D209" s="2477"/>
      <c r="E209" s="2477"/>
      <c r="F209" s="2478"/>
      <c r="G209" s="2739"/>
      <c r="H209" s="2739"/>
      <c r="I209" s="2736"/>
      <c r="J209" s="2739"/>
      <c r="K209" s="2736"/>
      <c r="L209" s="2736"/>
      <c r="M209" s="2736"/>
      <c r="N209" s="2497"/>
      <c r="O209" s="326"/>
      <c r="P209" s="2753"/>
      <c r="Q209" s="2504"/>
    </row>
    <row r="210" spans="1:17" s="264" customFormat="1" ht="12" customHeight="1">
      <c r="A210" s="2735"/>
      <c r="B210" s="2477"/>
      <c r="C210" s="2498"/>
      <c r="D210" s="2477"/>
      <c r="E210" s="2477"/>
      <c r="F210" s="2478"/>
      <c r="G210" s="2739"/>
      <c r="H210" s="2739"/>
      <c r="I210" s="2736"/>
      <c r="J210" s="2739"/>
      <c r="K210" s="2736"/>
      <c r="L210" s="2736"/>
      <c r="M210" s="2736"/>
      <c r="N210" s="2497"/>
      <c r="O210" s="326"/>
      <c r="P210" s="2753"/>
      <c r="Q210" s="2504"/>
    </row>
    <row r="211" spans="1:17" s="264" customFormat="1" ht="12" customHeight="1">
      <c r="A211" s="2735"/>
      <c r="B211" s="2477"/>
      <c r="C211" s="2498"/>
      <c r="D211" s="2477"/>
      <c r="E211" s="2477"/>
      <c r="F211" s="2478"/>
      <c r="G211" s="2739"/>
      <c r="H211" s="2739"/>
      <c r="I211" s="2736"/>
      <c r="J211" s="2739"/>
      <c r="K211" s="2736"/>
      <c r="L211" s="2736"/>
      <c r="M211" s="2736"/>
      <c r="N211" s="2497"/>
      <c r="O211" s="326"/>
      <c r="P211" s="2753"/>
      <c r="Q211" s="2504"/>
    </row>
    <row r="212" spans="1:17" s="264" customFormat="1" ht="12" customHeight="1">
      <c r="A212" s="2735"/>
      <c r="B212" s="2477"/>
      <c r="C212" s="2498"/>
      <c r="D212" s="2477"/>
      <c r="E212" s="2477"/>
      <c r="F212" s="2478"/>
      <c r="G212" s="2739"/>
      <c r="H212" s="2739"/>
      <c r="I212" s="2736"/>
      <c r="J212" s="2739"/>
      <c r="K212" s="2736"/>
      <c r="L212" s="2736"/>
      <c r="M212" s="2736"/>
      <c r="N212" s="2489"/>
      <c r="O212" s="326"/>
      <c r="P212" s="2734"/>
      <c r="Q212" s="2504"/>
    </row>
    <row r="213" spans="1:17" s="264" customFormat="1" ht="12" customHeight="1">
      <c r="A213" s="2735"/>
      <c r="B213" s="2477"/>
      <c r="C213" s="2477"/>
      <c r="D213" s="2477"/>
      <c r="E213" s="2477"/>
      <c r="F213" s="2478"/>
      <c r="G213" s="2739"/>
      <c r="H213" s="2739"/>
      <c r="I213" s="2736"/>
      <c r="J213" s="2739"/>
      <c r="K213" s="2736"/>
      <c r="L213" s="2736"/>
      <c r="M213" s="2736"/>
      <c r="N213" s="2754"/>
      <c r="O213" s="326"/>
      <c r="P213" s="2734"/>
      <c r="Q213" s="2504"/>
    </row>
    <row r="214" spans="1:17" s="264" customFormat="1" ht="12" customHeight="1">
      <c r="A214" s="2735"/>
      <c r="B214" s="2477"/>
      <c r="C214" s="2477"/>
      <c r="D214" s="2477"/>
      <c r="E214" s="2477"/>
      <c r="F214" s="2478"/>
      <c r="G214" s="2739"/>
      <c r="H214" s="2739"/>
      <c r="I214" s="2736"/>
      <c r="J214" s="2739"/>
      <c r="K214" s="2736"/>
      <c r="L214" s="2736"/>
      <c r="M214" s="2736"/>
      <c r="N214" s="2754"/>
      <c r="O214" s="326"/>
      <c r="P214" s="2734"/>
      <c r="Q214" s="2504"/>
    </row>
    <row r="215" spans="1:17" s="264" customFormat="1" ht="12" customHeight="1">
      <c r="A215" s="2735"/>
      <c r="B215" s="2477"/>
      <c r="C215" s="2477"/>
      <c r="D215" s="2477"/>
      <c r="E215" s="2477"/>
      <c r="F215" s="2478"/>
      <c r="G215" s="2739"/>
      <c r="H215" s="2739"/>
      <c r="I215" s="2736"/>
      <c r="J215" s="2739"/>
      <c r="K215" s="2736"/>
      <c r="L215" s="2736"/>
      <c r="M215" s="2736"/>
      <c r="N215" s="2754"/>
      <c r="O215" s="326"/>
      <c r="P215" s="2734"/>
      <c r="Q215" s="2504"/>
    </row>
    <row r="216" spans="1:17" s="264" customFormat="1" ht="12" customHeight="1">
      <c r="A216" s="2735"/>
      <c r="B216" s="2477"/>
      <c r="C216" s="2477"/>
      <c r="D216" s="2477"/>
      <c r="E216" s="2477"/>
      <c r="F216" s="2478"/>
      <c r="G216" s="2739"/>
      <c r="H216" s="2739"/>
      <c r="I216" s="2736"/>
      <c r="J216" s="2739"/>
      <c r="K216" s="2736"/>
      <c r="L216" s="2736"/>
      <c r="M216" s="2736"/>
      <c r="N216" s="2754"/>
      <c r="O216" s="326"/>
      <c r="P216" s="2734"/>
      <c r="Q216" s="2504"/>
    </row>
    <row r="217" spans="1:17" s="264" customFormat="1" ht="12" customHeight="1">
      <c r="A217" s="2735"/>
      <c r="B217" s="2477"/>
      <c r="C217" s="2477"/>
      <c r="D217" s="2477"/>
      <c r="E217" s="2477"/>
      <c r="F217" s="2478"/>
      <c r="G217" s="2739"/>
      <c r="H217" s="2739"/>
      <c r="I217" s="2736"/>
      <c r="J217" s="2739"/>
      <c r="K217" s="2736"/>
      <c r="L217" s="2736"/>
      <c r="M217" s="2736"/>
      <c r="N217" s="2754"/>
      <c r="O217" s="326"/>
      <c r="P217" s="2734"/>
      <c r="Q217" s="2504"/>
    </row>
    <row r="218" spans="1:17" s="264" customFormat="1" ht="12" customHeight="1">
      <c r="A218" s="2735"/>
      <c r="B218" s="2477"/>
      <c r="C218" s="2477"/>
      <c r="D218" s="2477"/>
      <c r="E218" s="2477"/>
      <c r="F218" s="2478"/>
      <c r="G218" s="2739"/>
      <c r="H218" s="2731"/>
      <c r="I218" s="2736"/>
      <c r="J218" s="2739"/>
      <c r="K218" s="2736"/>
      <c r="L218" s="2736"/>
      <c r="M218" s="2736"/>
      <c r="N218" s="2754"/>
      <c r="O218" s="326"/>
      <c r="P218" s="2734"/>
      <c r="Q218" s="2504"/>
    </row>
    <row r="219" spans="1:17" s="264" customFormat="1" ht="12" customHeight="1">
      <c r="A219" s="2735"/>
      <c r="B219" s="2477"/>
      <c r="C219" s="2477"/>
      <c r="D219" s="2477"/>
      <c r="E219" s="2477"/>
      <c r="F219" s="2478"/>
      <c r="G219" s="2739"/>
      <c r="H219" s="2731"/>
      <c r="I219" s="2736"/>
      <c r="J219" s="2739"/>
      <c r="K219" s="2736"/>
      <c r="L219" s="2736"/>
      <c r="M219" s="2736"/>
      <c r="N219" s="2754"/>
      <c r="O219" s="326"/>
      <c r="P219" s="2734"/>
      <c r="Q219" s="2504"/>
    </row>
    <row r="220" spans="1:17" s="264" customFormat="1" ht="12" customHeight="1">
      <c r="A220" s="2735"/>
      <c r="B220" s="2477"/>
      <c r="C220" s="2477"/>
      <c r="D220" s="2477"/>
      <c r="E220" s="2477"/>
      <c r="F220" s="2478"/>
      <c r="G220" s="2739"/>
      <c r="H220" s="2731"/>
      <c r="I220" s="2736"/>
      <c r="J220" s="2739"/>
      <c r="K220" s="2736"/>
      <c r="L220" s="2736"/>
      <c r="M220" s="2736"/>
      <c r="N220" s="2754"/>
      <c r="O220" s="326"/>
      <c r="P220" s="2734"/>
      <c r="Q220" s="2504"/>
    </row>
    <row r="221" spans="1:17" s="264" customFormat="1" ht="12" customHeight="1">
      <c r="A221" s="2735"/>
      <c r="B221" s="2477"/>
      <c r="C221" s="2477"/>
      <c r="D221" s="2477"/>
      <c r="E221" s="2477"/>
      <c r="F221" s="2478"/>
      <c r="G221" s="2739"/>
      <c r="H221" s="2731"/>
      <c r="I221" s="2736"/>
      <c r="J221" s="2739"/>
      <c r="K221" s="2736"/>
      <c r="L221" s="2736"/>
      <c r="M221" s="2736"/>
      <c r="N221" s="2754"/>
      <c r="O221" s="326"/>
      <c r="P221" s="2734"/>
      <c r="Q221" s="2504"/>
    </row>
    <row r="222" spans="1:17" s="264" customFormat="1" ht="12" customHeight="1">
      <c r="A222" s="2735"/>
      <c r="B222" s="2477"/>
      <c r="C222" s="2477"/>
      <c r="D222" s="2477"/>
      <c r="E222" s="2477"/>
      <c r="F222" s="2478"/>
      <c r="G222" s="2739"/>
      <c r="H222" s="2731"/>
      <c r="I222" s="2736"/>
      <c r="J222" s="2739"/>
      <c r="K222" s="2736"/>
      <c r="L222" s="2736"/>
      <c r="M222" s="2736"/>
      <c r="N222" s="2754"/>
      <c r="O222" s="326"/>
      <c r="P222" s="2734"/>
      <c r="Q222" s="2504"/>
    </row>
    <row r="223" spans="1:17" s="264" customFormat="1" ht="12" customHeight="1">
      <c r="A223" s="2735"/>
      <c r="B223" s="2477"/>
      <c r="C223" s="2477"/>
      <c r="D223" s="2477"/>
      <c r="E223" s="2477"/>
      <c r="F223" s="2478"/>
      <c r="G223" s="2739"/>
      <c r="H223" s="2731"/>
      <c r="I223" s="2736"/>
      <c r="J223" s="2739"/>
      <c r="K223" s="2736"/>
      <c r="L223" s="2736"/>
      <c r="M223" s="2736"/>
      <c r="N223" s="2754"/>
      <c r="O223" s="326"/>
      <c r="P223" s="2734"/>
      <c r="Q223" s="2504"/>
    </row>
    <row r="224" spans="1:17" s="264" customFormat="1" ht="12" customHeight="1">
      <c r="A224" s="2735"/>
      <c r="B224" s="2477"/>
      <c r="C224" s="2477"/>
      <c r="D224" s="2477"/>
      <c r="E224" s="2477"/>
      <c r="F224" s="2478"/>
      <c r="G224" s="2739"/>
      <c r="H224" s="2731"/>
      <c r="I224" s="2736"/>
      <c r="J224" s="2739"/>
      <c r="K224" s="2736"/>
      <c r="L224" s="2736"/>
      <c r="M224" s="2736"/>
      <c r="N224" s="2754"/>
      <c r="O224" s="326"/>
      <c r="P224" s="2734"/>
      <c r="Q224" s="2504"/>
    </row>
    <row r="225" spans="1:17" s="264" customFormat="1" ht="12" customHeight="1">
      <c r="A225" s="2735"/>
      <c r="B225" s="2477"/>
      <c r="C225" s="2477"/>
      <c r="D225" s="2477"/>
      <c r="E225" s="2477"/>
      <c r="F225" s="2478"/>
      <c r="G225" s="2739"/>
      <c r="H225" s="2739"/>
      <c r="I225" s="2736"/>
      <c r="J225" s="2739"/>
      <c r="K225" s="2736"/>
      <c r="L225" s="2736"/>
      <c r="M225" s="2736"/>
      <c r="N225" s="2489"/>
      <c r="O225" s="326"/>
      <c r="P225" s="2734"/>
      <c r="Q225" s="2504"/>
    </row>
    <row r="226" spans="1:17" s="264" customFormat="1" ht="12" customHeight="1">
      <c r="A226" s="2735"/>
      <c r="B226" s="2477"/>
      <c r="C226" s="2477"/>
      <c r="D226" s="2477"/>
      <c r="E226" s="2477"/>
      <c r="F226" s="2478"/>
      <c r="G226" s="2739"/>
      <c r="H226" s="2739"/>
      <c r="I226" s="2736"/>
      <c r="J226" s="2739"/>
      <c r="K226" s="2736"/>
      <c r="L226" s="2736"/>
      <c r="M226" s="2736"/>
      <c r="N226" s="2489"/>
      <c r="O226" s="326"/>
      <c r="P226" s="2734"/>
      <c r="Q226" s="2504"/>
    </row>
    <row r="227" spans="1:17" s="264" customFormat="1" ht="12" customHeight="1">
      <c r="A227" s="2735"/>
      <c r="B227" s="2477"/>
      <c r="C227" s="2477"/>
      <c r="D227" s="2477"/>
      <c r="E227" s="2477"/>
      <c r="F227" s="2478"/>
      <c r="G227" s="2739"/>
      <c r="H227" s="2739"/>
      <c r="I227" s="2736"/>
      <c r="J227" s="2739"/>
      <c r="K227" s="2736"/>
      <c r="L227" s="2736"/>
      <c r="M227" s="2736"/>
      <c r="N227" s="2489"/>
      <c r="O227" s="326"/>
      <c r="P227" s="2734"/>
      <c r="Q227" s="2504"/>
    </row>
    <row r="228" spans="1:17" s="264" customFormat="1" ht="12" customHeight="1">
      <c r="A228" s="2735"/>
      <c r="B228" s="2477"/>
      <c r="C228" s="2477"/>
      <c r="D228" s="2477"/>
      <c r="E228" s="2477"/>
      <c r="F228" s="2478"/>
      <c r="G228" s="2739"/>
      <c r="H228" s="2739"/>
      <c r="I228" s="2736"/>
      <c r="J228" s="2739"/>
      <c r="K228" s="2736"/>
      <c r="L228" s="2736"/>
      <c r="M228" s="2736"/>
      <c r="N228" s="2489"/>
      <c r="O228" s="326"/>
      <c r="P228" s="2734"/>
      <c r="Q228" s="2504"/>
    </row>
    <row r="229" spans="1:17" s="264" customFormat="1" ht="12" customHeight="1">
      <c r="A229" s="2735"/>
      <c r="B229" s="2477"/>
      <c r="C229" s="2477"/>
      <c r="D229" s="2477"/>
      <c r="E229" s="2477"/>
      <c r="F229" s="2478"/>
      <c r="G229" s="2739"/>
      <c r="H229" s="2739"/>
      <c r="I229" s="2736"/>
      <c r="J229" s="2739"/>
      <c r="K229" s="2736"/>
      <c r="L229" s="2736"/>
      <c r="M229" s="2736"/>
      <c r="N229" s="2489"/>
      <c r="O229" s="326"/>
      <c r="P229" s="2734"/>
      <c r="Q229" s="2504"/>
    </row>
    <row r="230" spans="1:17" s="264" customFormat="1" ht="12" customHeight="1">
      <c r="A230" s="2735"/>
      <c r="B230" s="2477"/>
      <c r="C230" s="2477"/>
      <c r="D230" s="2477"/>
      <c r="E230" s="2477"/>
      <c r="F230" s="2478"/>
      <c r="G230" s="2739"/>
      <c r="H230" s="2739"/>
      <c r="I230" s="2736"/>
      <c r="J230" s="2739"/>
      <c r="K230" s="2736"/>
      <c r="L230" s="2736"/>
      <c r="M230" s="2736"/>
      <c r="N230" s="2489"/>
      <c r="O230" s="326"/>
      <c r="P230" s="2734"/>
      <c r="Q230" s="2504"/>
    </row>
    <row r="231" spans="1:17" s="264" customFormat="1" ht="12" customHeight="1">
      <c r="A231" s="2735"/>
      <c r="B231" s="2477"/>
      <c r="C231" s="2477"/>
      <c r="D231" s="2477"/>
      <c r="E231" s="2477"/>
      <c r="F231" s="2478"/>
      <c r="G231" s="2739"/>
      <c r="H231" s="2739"/>
      <c r="I231" s="2736"/>
      <c r="J231" s="2739"/>
      <c r="K231" s="2736"/>
      <c r="L231" s="2736"/>
      <c r="M231" s="2736"/>
      <c r="N231" s="2489"/>
      <c r="O231" s="326"/>
      <c r="P231" s="2734"/>
      <c r="Q231" s="2504"/>
    </row>
    <row r="232" spans="1:17" s="264" customFormat="1" ht="12" customHeight="1">
      <c r="A232" s="2735"/>
      <c r="B232" s="2477"/>
      <c r="C232" s="2477"/>
      <c r="D232" s="2477"/>
      <c r="E232" s="2477"/>
      <c r="F232" s="2478"/>
      <c r="G232" s="2739"/>
      <c r="H232" s="2739"/>
      <c r="I232" s="2736"/>
      <c r="J232" s="2739"/>
      <c r="K232" s="2736"/>
      <c r="L232" s="2736"/>
      <c r="M232" s="2736"/>
      <c r="N232" s="2489"/>
      <c r="O232" s="326"/>
      <c r="P232" s="2734"/>
      <c r="Q232" s="2504"/>
    </row>
    <row r="233" spans="1:17" s="264" customFormat="1" ht="12" customHeight="1">
      <c r="A233" s="2735"/>
      <c r="B233" s="2477"/>
      <c r="C233" s="2477"/>
      <c r="D233" s="2477"/>
      <c r="E233" s="2477"/>
      <c r="F233" s="2478"/>
      <c r="G233" s="2739"/>
      <c r="H233" s="2739"/>
      <c r="I233" s="2736"/>
      <c r="J233" s="2739"/>
      <c r="K233" s="2736"/>
      <c r="L233" s="2736"/>
      <c r="M233" s="2736"/>
      <c r="N233" s="2489"/>
      <c r="O233" s="326"/>
      <c r="P233" s="2734"/>
      <c r="Q233" s="2504"/>
    </row>
    <row r="234" spans="1:17" s="264" customFormat="1" ht="12" customHeight="1">
      <c r="A234" s="2735"/>
      <c r="B234" s="2477"/>
      <c r="C234" s="2477"/>
      <c r="D234" s="2477"/>
      <c r="E234" s="2477"/>
      <c r="F234" s="2478"/>
      <c r="G234" s="2739"/>
      <c r="H234" s="2739"/>
      <c r="I234" s="2736"/>
      <c r="J234" s="2739"/>
      <c r="K234" s="2736"/>
      <c r="L234" s="2736"/>
      <c r="M234" s="2736"/>
      <c r="N234" s="2489"/>
      <c r="O234" s="326"/>
      <c r="P234" s="2734"/>
      <c r="Q234" s="2504"/>
    </row>
    <row r="235" spans="1:17" s="264" customFormat="1" ht="12" customHeight="1">
      <c r="A235" s="2735"/>
      <c r="B235" s="2477"/>
      <c r="C235" s="2477"/>
      <c r="D235" s="2477"/>
      <c r="E235" s="2477"/>
      <c r="F235" s="2478"/>
      <c r="G235" s="2739"/>
      <c r="H235" s="2739"/>
      <c r="I235" s="2736"/>
      <c r="J235" s="2739"/>
      <c r="K235" s="2736"/>
      <c r="L235" s="2736"/>
      <c r="M235" s="2736"/>
      <c r="N235" s="2489"/>
      <c r="O235" s="326"/>
      <c r="P235" s="2734"/>
      <c r="Q235" s="2504"/>
    </row>
    <row r="236" spans="1:17" s="264" customFormat="1" ht="12" customHeight="1">
      <c r="A236" s="2735"/>
      <c r="B236" s="2477"/>
      <c r="C236" s="2477"/>
      <c r="D236" s="2477"/>
      <c r="E236" s="2477"/>
      <c r="F236" s="2478"/>
      <c r="G236" s="2739"/>
      <c r="H236" s="2739"/>
      <c r="I236" s="2736"/>
      <c r="J236" s="2739"/>
      <c r="K236" s="2736"/>
      <c r="L236" s="2736"/>
      <c r="M236" s="2736"/>
      <c r="N236" s="2489"/>
      <c r="O236" s="326"/>
      <c r="P236" s="2734"/>
      <c r="Q236" s="2504"/>
    </row>
    <row r="237" spans="1:17" s="264" customFormat="1" ht="12" customHeight="1">
      <c r="A237" s="2735"/>
      <c r="B237" s="2477"/>
      <c r="C237" s="2477"/>
      <c r="D237" s="2477"/>
      <c r="E237" s="2477"/>
      <c r="F237" s="2478"/>
      <c r="G237" s="2739"/>
      <c r="H237" s="2739"/>
      <c r="I237" s="2736"/>
      <c r="J237" s="2739"/>
      <c r="K237" s="2736"/>
      <c r="L237" s="2736"/>
      <c r="M237" s="2736"/>
      <c r="N237" s="2489"/>
      <c r="O237" s="326"/>
      <c r="P237" s="2734"/>
      <c r="Q237" s="2504"/>
    </row>
    <row r="238" spans="1:17" s="264" customFormat="1" ht="12" customHeight="1">
      <c r="A238" s="2735"/>
      <c r="B238" s="2477"/>
      <c r="C238" s="2477"/>
      <c r="D238" s="2477"/>
      <c r="E238" s="2477"/>
      <c r="F238" s="2478"/>
      <c r="G238" s="2739"/>
      <c r="H238" s="2739"/>
      <c r="I238" s="2736"/>
      <c r="J238" s="2739"/>
      <c r="K238" s="2736"/>
      <c r="L238" s="2736"/>
      <c r="M238" s="2736"/>
      <c r="N238" s="2489"/>
      <c r="O238" s="326"/>
      <c r="P238" s="2734"/>
      <c r="Q238" s="2504"/>
    </row>
    <row r="239" spans="1:17" s="264" customFormat="1" ht="12" customHeight="1">
      <c r="A239" s="2735"/>
      <c r="B239" s="2477"/>
      <c r="C239" s="2477"/>
      <c r="D239" s="2477"/>
      <c r="E239" s="2477"/>
      <c r="F239" s="2478"/>
      <c r="G239" s="2739"/>
      <c r="H239" s="2739"/>
      <c r="I239" s="2736"/>
      <c r="J239" s="2739"/>
      <c r="K239" s="2736"/>
      <c r="L239" s="2736"/>
      <c r="M239" s="2736"/>
      <c r="N239" s="2489"/>
      <c r="O239" s="326"/>
      <c r="P239" s="2734"/>
      <c r="Q239" s="2504"/>
    </row>
    <row r="240" spans="1:17" s="264" customFormat="1" ht="12" customHeight="1">
      <c r="A240" s="2735"/>
      <c r="B240" s="2477"/>
      <c r="C240" s="2477"/>
      <c r="D240" s="2477"/>
      <c r="E240" s="2477"/>
      <c r="F240" s="2478"/>
      <c r="G240" s="2739"/>
      <c r="H240" s="2739"/>
      <c r="I240" s="2736"/>
      <c r="J240" s="2739"/>
      <c r="K240" s="2736"/>
      <c r="L240" s="2736"/>
      <c r="M240" s="2736"/>
      <c r="N240" s="2489"/>
      <c r="O240" s="326"/>
      <c r="P240" s="2734"/>
      <c r="Q240" s="2504"/>
    </row>
    <row r="241" spans="1:17" s="264" customFormat="1" ht="12" customHeight="1">
      <c r="A241" s="2735"/>
      <c r="B241" s="2477"/>
      <c r="C241" s="2477"/>
      <c r="D241" s="2477"/>
      <c r="E241" s="2477"/>
      <c r="F241" s="2478"/>
      <c r="G241" s="2739"/>
      <c r="H241" s="2739"/>
      <c r="I241" s="2736"/>
      <c r="J241" s="2739"/>
      <c r="K241" s="2736"/>
      <c r="L241" s="2736"/>
      <c r="M241" s="2736"/>
      <c r="N241" s="2489"/>
      <c r="O241" s="326"/>
      <c r="P241" s="2734"/>
      <c r="Q241" s="2504"/>
    </row>
    <row r="242" spans="1:17" s="264" customFormat="1" ht="12" customHeight="1">
      <c r="A242" s="2735"/>
      <c r="B242" s="2477"/>
      <c r="C242" s="2477"/>
      <c r="D242" s="2477"/>
      <c r="E242" s="2477"/>
      <c r="F242" s="2478"/>
      <c r="G242" s="2739"/>
      <c r="H242" s="2731"/>
      <c r="I242" s="2755"/>
      <c r="J242" s="2733"/>
      <c r="K242" s="2756"/>
      <c r="L242" s="2736"/>
      <c r="M242" s="2736"/>
      <c r="N242" s="2489"/>
      <c r="O242" s="326"/>
      <c r="P242" s="2734"/>
      <c r="Q242" s="2504"/>
    </row>
    <row r="243" spans="1:17" s="264" customFormat="1" ht="12" customHeight="1">
      <c r="A243" s="2735"/>
      <c r="B243" s="2477"/>
      <c r="C243" s="2477"/>
      <c r="D243" s="2477"/>
      <c r="E243" s="2477"/>
      <c r="F243" s="2478"/>
      <c r="G243" s="2739"/>
      <c r="H243" s="2731"/>
      <c r="I243" s="2755"/>
      <c r="J243" s="2733"/>
      <c r="K243" s="2756"/>
      <c r="L243" s="2736"/>
      <c r="M243" s="2736"/>
      <c r="N243" s="2489"/>
      <c r="O243" s="326"/>
      <c r="P243" s="2734"/>
      <c r="Q243" s="2504"/>
    </row>
    <row r="244" spans="1:17" s="264" customFormat="1" ht="12" customHeight="1">
      <c r="A244" s="2735"/>
      <c r="B244" s="2477"/>
      <c r="C244" s="2477"/>
      <c r="D244" s="2477"/>
      <c r="E244" s="2477"/>
      <c r="F244" s="2478"/>
      <c r="G244" s="2739"/>
      <c r="H244" s="2731"/>
      <c r="I244" s="2755"/>
      <c r="J244" s="2733"/>
      <c r="K244" s="2756"/>
      <c r="L244" s="2736"/>
      <c r="M244" s="2736"/>
      <c r="N244" s="2489"/>
      <c r="O244" s="326"/>
      <c r="P244" s="2734"/>
      <c r="Q244" s="2504"/>
    </row>
    <row r="245" spans="1:17" s="264" customFormat="1" ht="12" customHeight="1">
      <c r="A245" s="2735"/>
      <c r="B245" s="2477"/>
      <c r="C245" s="2477"/>
      <c r="D245" s="2477"/>
      <c r="E245" s="2477"/>
      <c r="F245" s="2478"/>
      <c r="G245" s="2739"/>
      <c r="H245" s="2731"/>
      <c r="I245" s="2755"/>
      <c r="J245" s="2733"/>
      <c r="K245" s="2756"/>
      <c r="L245" s="2736"/>
      <c r="M245" s="2736"/>
      <c r="N245" s="2489"/>
      <c r="O245" s="326"/>
      <c r="P245" s="2734"/>
      <c r="Q245" s="2504"/>
    </row>
    <row r="246" spans="1:17" s="264" customFormat="1" ht="12" customHeight="1">
      <c r="A246" s="2735"/>
      <c r="B246" s="2477"/>
      <c r="C246" s="2477"/>
      <c r="D246" s="2477"/>
      <c r="E246" s="2477"/>
      <c r="F246" s="2478"/>
      <c r="G246" s="2739"/>
      <c r="H246" s="2731"/>
      <c r="I246" s="2757"/>
      <c r="J246" s="2733"/>
      <c r="K246" s="2756"/>
      <c r="L246" s="2736"/>
      <c r="M246" s="2736"/>
      <c r="N246" s="2489"/>
      <c r="O246" s="326"/>
      <c r="P246" s="2734"/>
      <c r="Q246" s="2504"/>
    </row>
    <row r="247" spans="1:17" s="264" customFormat="1" ht="12" customHeight="1">
      <c r="A247" s="2735"/>
      <c r="B247" s="2477"/>
      <c r="C247" s="2477"/>
      <c r="D247" s="2477"/>
      <c r="E247" s="2477"/>
      <c r="F247" s="2478"/>
      <c r="G247" s="2739"/>
      <c r="H247" s="2731"/>
      <c r="I247" s="2757"/>
      <c r="J247" s="2733"/>
      <c r="K247" s="2756"/>
      <c r="L247" s="2736"/>
      <c r="M247" s="2736"/>
      <c r="N247" s="2489"/>
      <c r="O247" s="326"/>
      <c r="P247" s="2734"/>
      <c r="Q247" s="2504"/>
    </row>
    <row r="248" spans="1:17" s="264" customFormat="1" ht="12" customHeight="1">
      <c r="A248" s="2735"/>
      <c r="B248" s="2477"/>
      <c r="C248" s="2477"/>
      <c r="D248" s="2477"/>
      <c r="E248" s="2477"/>
      <c r="F248" s="2478"/>
      <c r="G248" s="2739"/>
      <c r="H248" s="2731"/>
      <c r="I248" s="2757"/>
      <c r="J248" s="2733"/>
      <c r="K248" s="2756"/>
      <c r="L248" s="2736"/>
      <c r="M248" s="2736"/>
      <c r="N248" s="2489"/>
      <c r="O248" s="326"/>
      <c r="P248" s="2734"/>
      <c r="Q248" s="2504"/>
    </row>
    <row r="249" spans="1:17" s="264" customFormat="1" ht="12" customHeight="1">
      <c r="A249" s="2735"/>
      <c r="B249" s="2477"/>
      <c r="C249" s="2477"/>
      <c r="D249" s="2477"/>
      <c r="E249" s="2477"/>
      <c r="F249" s="2478"/>
      <c r="G249" s="2739"/>
      <c r="H249" s="2739"/>
      <c r="I249" s="2736"/>
      <c r="J249" s="2739"/>
      <c r="K249" s="2736"/>
      <c r="L249" s="2736"/>
      <c r="M249" s="2736"/>
      <c r="N249" s="2489"/>
      <c r="O249" s="326"/>
      <c r="P249" s="2734"/>
      <c r="Q249" s="2504"/>
    </row>
    <row r="250" spans="1:17" s="264" customFormat="1" ht="12" customHeight="1">
      <c r="A250" s="2735"/>
      <c r="B250" s="2477"/>
      <c r="C250" s="2477"/>
      <c r="D250" s="2477"/>
      <c r="E250" s="2477"/>
      <c r="F250" s="2478"/>
      <c r="G250" s="2739"/>
      <c r="H250" s="2739"/>
      <c r="I250" s="2736"/>
      <c r="J250" s="2739"/>
      <c r="K250" s="2736"/>
      <c r="L250" s="2736"/>
      <c r="M250" s="2736"/>
      <c r="N250" s="2489"/>
      <c r="O250" s="326"/>
      <c r="P250" s="2734"/>
      <c r="Q250" s="2504"/>
    </row>
    <row r="251" spans="1:17" s="264" customFormat="1" ht="12" customHeight="1">
      <c r="A251" s="2735"/>
      <c r="B251" s="2477"/>
      <c r="C251" s="2477"/>
      <c r="D251" s="2477"/>
      <c r="E251" s="2477"/>
      <c r="F251" s="2478"/>
      <c r="G251" s="2739"/>
      <c r="H251" s="2739"/>
      <c r="I251" s="2736"/>
      <c r="J251" s="2739"/>
      <c r="K251" s="2736"/>
      <c r="L251" s="2736"/>
      <c r="M251" s="2736"/>
      <c r="N251" s="2489"/>
      <c r="O251" s="326"/>
      <c r="P251" s="2734"/>
      <c r="Q251" s="2504"/>
    </row>
    <row r="252" spans="1:17" s="264" customFormat="1" ht="12" customHeight="1">
      <c r="A252" s="2735"/>
      <c r="B252" s="2477"/>
      <c r="C252" s="2477"/>
      <c r="D252" s="2477"/>
      <c r="E252" s="2477"/>
      <c r="F252" s="2478"/>
      <c r="G252" s="2739"/>
      <c r="H252" s="2739"/>
      <c r="I252" s="2736"/>
      <c r="J252" s="2739"/>
      <c r="K252" s="2736"/>
      <c r="L252" s="2736"/>
      <c r="M252" s="2736"/>
      <c r="N252" s="2489"/>
      <c r="O252" s="326"/>
      <c r="P252" s="2734"/>
      <c r="Q252" s="2504"/>
    </row>
    <row r="253" spans="1:17" s="264" customFormat="1" ht="12" customHeight="1">
      <c r="A253" s="2735"/>
      <c r="B253" s="2477"/>
      <c r="C253" s="2477"/>
      <c r="D253" s="2477"/>
      <c r="E253" s="2477"/>
      <c r="F253" s="2478"/>
      <c r="G253" s="2739"/>
      <c r="H253" s="2739"/>
      <c r="I253" s="2736"/>
      <c r="J253" s="2739"/>
      <c r="K253" s="2736"/>
      <c r="L253" s="2736"/>
      <c r="M253" s="2736"/>
      <c r="N253" s="2489"/>
      <c r="O253" s="326"/>
      <c r="P253" s="2734"/>
      <c r="Q253" s="2504"/>
    </row>
    <row r="254" spans="1:17" s="264" customFormat="1" ht="12" customHeight="1">
      <c r="A254" s="2735"/>
      <c r="B254" s="2477"/>
      <c r="C254" s="2477"/>
      <c r="D254" s="2477"/>
      <c r="E254" s="2477"/>
      <c r="F254" s="2478"/>
      <c r="G254" s="2739"/>
      <c r="H254" s="2739"/>
      <c r="I254" s="2736"/>
      <c r="J254" s="2739"/>
      <c r="K254" s="2736"/>
      <c r="L254" s="2736"/>
      <c r="M254" s="2736"/>
      <c r="N254" s="2489"/>
      <c r="O254" s="326"/>
      <c r="P254" s="2734"/>
      <c r="Q254" s="2504"/>
    </row>
    <row r="255" spans="1:17" s="264" customFormat="1" ht="12" customHeight="1">
      <c r="A255" s="2735"/>
      <c r="B255" s="2477"/>
      <c r="C255" s="2477"/>
      <c r="D255" s="2477"/>
      <c r="E255" s="2477"/>
      <c r="F255" s="2478"/>
      <c r="G255" s="2739"/>
      <c r="H255" s="2739"/>
      <c r="I255" s="2736"/>
      <c r="J255" s="2739"/>
      <c r="K255" s="2736"/>
      <c r="L255" s="2736"/>
      <c r="M255" s="2736"/>
      <c r="N255" s="2489"/>
      <c r="O255" s="326"/>
      <c r="P255" s="2734"/>
      <c r="Q255" s="2504"/>
    </row>
    <row r="256" spans="1:17" s="264" customFormat="1" ht="12" customHeight="1">
      <c r="A256" s="2735"/>
      <c r="B256" s="2477"/>
      <c r="C256" s="2477"/>
      <c r="D256" s="2477"/>
      <c r="E256" s="2477"/>
      <c r="F256" s="2478"/>
      <c r="G256" s="2739"/>
      <c r="H256" s="2739"/>
      <c r="I256" s="2736"/>
      <c r="J256" s="2739"/>
      <c r="K256" s="2736"/>
      <c r="L256" s="2736"/>
      <c r="M256" s="2736"/>
      <c r="N256" s="2489"/>
      <c r="O256" s="326"/>
      <c r="P256" s="2734"/>
      <c r="Q256" s="2504"/>
    </row>
    <row r="257" spans="1:17" s="264" customFormat="1" ht="12" customHeight="1">
      <c r="A257" s="2735"/>
      <c r="B257" s="2477"/>
      <c r="C257" s="2477"/>
      <c r="D257" s="2477"/>
      <c r="E257" s="2477"/>
      <c r="F257" s="2478"/>
      <c r="G257" s="2739"/>
      <c r="H257" s="2739"/>
      <c r="I257" s="2736"/>
      <c r="J257" s="2739"/>
      <c r="K257" s="2736"/>
      <c r="L257" s="2736"/>
      <c r="M257" s="2736"/>
      <c r="N257" s="2489"/>
      <c r="O257" s="326"/>
      <c r="P257" s="2734"/>
      <c r="Q257" s="2504"/>
    </row>
    <row r="258" spans="1:17" s="264" customFormat="1" ht="12" customHeight="1">
      <c r="A258" s="2735"/>
      <c r="B258" s="2477"/>
      <c r="C258" s="2477"/>
      <c r="D258" s="2477"/>
      <c r="E258" s="2477"/>
      <c r="F258" s="2478"/>
      <c r="G258" s="2739"/>
      <c r="H258" s="2739"/>
      <c r="I258" s="2736"/>
      <c r="J258" s="2739"/>
      <c r="K258" s="2736"/>
      <c r="L258" s="2736"/>
      <c r="M258" s="2736"/>
      <c r="N258" s="2489"/>
      <c r="O258" s="326"/>
      <c r="P258" s="2734"/>
      <c r="Q258" s="2504"/>
    </row>
    <row r="259" spans="1:17" s="264" customFormat="1" ht="12" customHeight="1">
      <c r="A259" s="2735"/>
      <c r="B259" s="2477"/>
      <c r="C259" s="2477"/>
      <c r="D259" s="2477"/>
      <c r="E259" s="2477"/>
      <c r="F259" s="2478"/>
      <c r="G259" s="2739"/>
      <c r="H259" s="2739"/>
      <c r="I259" s="2736"/>
      <c r="J259" s="2739"/>
      <c r="K259" s="2736"/>
      <c r="L259" s="2736"/>
      <c r="M259" s="2736"/>
      <c r="N259" s="2489"/>
      <c r="O259" s="326"/>
      <c r="P259" s="2734"/>
      <c r="Q259" s="2504"/>
    </row>
    <row r="260" spans="1:17" s="264" customFormat="1" ht="12" customHeight="1">
      <c r="A260" s="2735"/>
      <c r="B260" s="2477"/>
      <c r="C260" s="2477"/>
      <c r="D260" s="2477"/>
      <c r="E260" s="2477"/>
      <c r="F260" s="2478"/>
      <c r="G260" s="2739"/>
      <c r="H260" s="2739"/>
      <c r="I260" s="2736"/>
      <c r="J260" s="2739"/>
      <c r="K260" s="2736"/>
      <c r="L260" s="2736"/>
      <c r="M260" s="2736"/>
      <c r="N260" s="2489"/>
      <c r="O260" s="326"/>
      <c r="P260" s="2734"/>
      <c r="Q260" s="2504"/>
    </row>
    <row r="261" spans="1:17" s="264" customFormat="1" ht="12" customHeight="1">
      <c r="A261" s="2735"/>
      <c r="B261" s="2477"/>
      <c r="C261" s="2477"/>
      <c r="D261" s="2477"/>
      <c r="E261" s="2501"/>
      <c r="F261" s="2478"/>
      <c r="G261" s="2739"/>
      <c r="H261" s="2739"/>
      <c r="I261" s="2736"/>
      <c r="J261" s="2739"/>
      <c r="K261" s="2736"/>
      <c r="L261" s="2736"/>
      <c r="M261" s="2736"/>
      <c r="N261" s="2489"/>
      <c r="O261" s="326"/>
      <c r="P261" s="2734"/>
      <c r="Q261" s="2504"/>
    </row>
    <row r="262" spans="1:17" s="264" customFormat="1" ht="12" customHeight="1">
      <c r="A262" s="2735"/>
      <c r="B262" s="2477"/>
      <c r="C262" s="2477"/>
      <c r="D262" s="2477"/>
      <c r="E262" s="2501"/>
      <c r="F262" s="2478"/>
      <c r="G262" s="2739"/>
      <c r="H262" s="2739"/>
      <c r="I262" s="2736"/>
      <c r="J262" s="2739"/>
      <c r="K262" s="2736"/>
      <c r="L262" s="2736"/>
      <c r="M262" s="2736"/>
      <c r="N262" s="2489"/>
      <c r="O262" s="326"/>
      <c r="P262" s="2734"/>
      <c r="Q262" s="2504"/>
    </row>
    <row r="263" spans="1:17" s="264" customFormat="1" ht="12" customHeight="1">
      <c r="A263" s="2735"/>
      <c r="B263" s="2477"/>
      <c r="C263" s="2477"/>
      <c r="D263" s="2477"/>
      <c r="E263" s="2501"/>
      <c r="F263" s="2478"/>
      <c r="G263" s="2739"/>
      <c r="H263" s="2739"/>
      <c r="I263" s="2736"/>
      <c r="J263" s="2739"/>
      <c r="K263" s="2736"/>
      <c r="L263" s="2736"/>
      <c r="M263" s="2736"/>
      <c r="N263" s="2489"/>
      <c r="O263" s="326"/>
      <c r="P263" s="2734"/>
      <c r="Q263" s="2504"/>
    </row>
    <row r="264" spans="1:17" s="264" customFormat="1" ht="12" customHeight="1">
      <c r="A264" s="2735"/>
      <c r="B264" s="2477"/>
      <c r="C264" s="2477"/>
      <c r="D264" s="2477"/>
      <c r="E264" s="2501"/>
      <c r="F264" s="2478"/>
      <c r="G264" s="2739"/>
      <c r="H264" s="2739"/>
      <c r="I264" s="2736"/>
      <c r="J264" s="2739"/>
      <c r="K264" s="2736"/>
      <c r="L264" s="2736"/>
      <c r="M264" s="2736"/>
      <c r="N264" s="2489"/>
      <c r="O264" s="326"/>
      <c r="P264" s="2734"/>
      <c r="Q264" s="2504"/>
    </row>
    <row r="265" spans="1:17" s="264" customFormat="1" ht="12" customHeight="1">
      <c r="A265" s="2735"/>
      <c r="B265" s="2477"/>
      <c r="C265" s="2477"/>
      <c r="D265" s="2477"/>
      <c r="E265" s="2501"/>
      <c r="F265" s="2478"/>
      <c r="G265" s="2739"/>
      <c r="H265" s="2739"/>
      <c r="I265" s="2736"/>
      <c r="J265" s="2739"/>
      <c r="K265" s="2736"/>
      <c r="L265" s="2736"/>
      <c r="M265" s="2736"/>
      <c r="N265" s="2489"/>
      <c r="O265" s="326"/>
      <c r="P265" s="2734"/>
      <c r="Q265" s="2504"/>
    </row>
    <row r="266" spans="1:17" s="264" customFormat="1" ht="12" customHeight="1">
      <c r="A266" s="2735"/>
      <c r="B266" s="2477"/>
      <c r="C266" s="2477"/>
      <c r="D266" s="2477"/>
      <c r="E266" s="2501"/>
      <c r="F266" s="2478"/>
      <c r="G266" s="2739"/>
      <c r="H266" s="2739"/>
      <c r="I266" s="2736"/>
      <c r="J266" s="2739"/>
      <c r="K266" s="2736"/>
      <c r="L266" s="2736"/>
      <c r="M266" s="2736"/>
      <c r="N266" s="2489"/>
      <c r="O266" s="326"/>
      <c r="P266" s="2734"/>
      <c r="Q266" s="2504"/>
    </row>
    <row r="267" spans="1:17" s="264" customFormat="1" ht="12" customHeight="1">
      <c r="A267" s="2735"/>
      <c r="B267" s="2477"/>
      <c r="C267" s="2477"/>
      <c r="D267" s="2477"/>
      <c r="E267" s="2501"/>
      <c r="F267" s="2478"/>
      <c r="G267" s="2739"/>
      <c r="H267" s="2739"/>
      <c r="I267" s="2736"/>
      <c r="J267" s="2739"/>
      <c r="K267" s="2736"/>
      <c r="L267" s="2736"/>
      <c r="M267" s="2736"/>
      <c r="N267" s="2489"/>
      <c r="O267" s="326"/>
      <c r="P267" s="2734"/>
      <c r="Q267" s="2504"/>
    </row>
    <row r="268" spans="1:17" s="264" customFormat="1" ht="12" customHeight="1">
      <c r="A268" s="2735"/>
      <c r="B268" s="2477"/>
      <c r="C268" s="2477"/>
      <c r="D268" s="2477"/>
      <c r="E268" s="2501"/>
      <c r="F268" s="2478"/>
      <c r="G268" s="2739"/>
      <c r="H268" s="2739"/>
      <c r="I268" s="2736"/>
      <c r="J268" s="2739"/>
      <c r="K268" s="2736"/>
      <c r="L268" s="2736"/>
      <c r="M268" s="2736"/>
      <c r="N268" s="2489"/>
      <c r="O268" s="326"/>
      <c r="P268" s="2734"/>
      <c r="Q268" s="2504"/>
    </row>
    <row r="269" spans="1:17" s="264" customFormat="1" ht="12" customHeight="1">
      <c r="A269" s="2735"/>
      <c r="B269" s="2477"/>
      <c r="C269" s="2477"/>
      <c r="D269" s="2477"/>
      <c r="E269" s="2501"/>
      <c r="F269" s="2478"/>
      <c r="G269" s="2739"/>
      <c r="H269" s="2739"/>
      <c r="I269" s="2736"/>
      <c r="J269" s="2739"/>
      <c r="K269" s="2736"/>
      <c r="L269" s="2736"/>
      <c r="M269" s="2736"/>
      <c r="N269" s="2489"/>
      <c r="O269" s="326"/>
      <c r="P269" s="2734"/>
      <c r="Q269" s="2504"/>
    </row>
    <row r="270" spans="1:17" s="264" customFormat="1" ht="12" customHeight="1">
      <c r="A270" s="2735"/>
      <c r="B270" s="2477"/>
      <c r="C270" s="2477"/>
      <c r="D270" s="2477"/>
      <c r="E270" s="2501"/>
      <c r="F270" s="2478"/>
      <c r="G270" s="2739"/>
      <c r="H270" s="2739"/>
      <c r="I270" s="2736"/>
      <c r="J270" s="2739"/>
      <c r="K270" s="2736"/>
      <c r="L270" s="2736"/>
      <c r="M270" s="2736"/>
      <c r="N270" s="2489"/>
      <c r="O270" s="326"/>
      <c r="P270" s="2734"/>
      <c r="Q270" s="2504"/>
    </row>
    <row r="271" spans="1:17" s="264" customFormat="1" ht="12" customHeight="1">
      <c r="A271" s="2735"/>
      <c r="B271" s="2477"/>
      <c r="C271" s="2477"/>
      <c r="D271" s="2477"/>
      <c r="E271" s="2501"/>
      <c r="F271" s="2478"/>
      <c r="G271" s="2739"/>
      <c r="H271" s="2739"/>
      <c r="I271" s="2736"/>
      <c r="J271" s="2739"/>
      <c r="K271" s="2736"/>
      <c r="L271" s="2736"/>
      <c r="M271" s="2736"/>
      <c r="N271" s="2489"/>
      <c r="O271" s="2734"/>
      <c r="P271" s="2734"/>
      <c r="Q271" s="2504"/>
    </row>
    <row r="272" spans="1:17" s="264" customFormat="1" ht="12" customHeight="1">
      <c r="A272" s="2735"/>
      <c r="B272" s="2477"/>
      <c r="C272" s="2477"/>
      <c r="D272" s="2477"/>
      <c r="E272" s="2501"/>
      <c r="F272" s="2478"/>
      <c r="G272" s="2739"/>
      <c r="H272" s="2739"/>
      <c r="I272" s="2736"/>
      <c r="J272" s="2739"/>
      <c r="K272" s="2736"/>
      <c r="L272" s="2736"/>
      <c r="M272" s="2736"/>
      <c r="N272" s="2489"/>
      <c r="O272" s="2734"/>
      <c r="P272" s="2734"/>
      <c r="Q272" s="2504"/>
    </row>
    <row r="273" spans="1:17" s="264" customFormat="1" ht="12" customHeight="1">
      <c r="A273" s="2735"/>
      <c r="B273" s="2477"/>
      <c r="C273" s="2477"/>
      <c r="D273" s="2477"/>
      <c r="E273" s="2501"/>
      <c r="F273" s="2478"/>
      <c r="G273" s="2758"/>
      <c r="H273" s="2739"/>
      <c r="I273" s="2736"/>
      <c r="J273" s="2739"/>
      <c r="K273" s="2736"/>
      <c r="L273" s="2736"/>
      <c r="M273" s="2736"/>
      <c r="N273" s="2489"/>
      <c r="O273" s="326"/>
      <c r="P273" s="2734"/>
      <c r="Q273" s="2504"/>
    </row>
    <row r="274" spans="1:17" s="264" customFormat="1" ht="12" customHeight="1">
      <c r="A274" s="2735"/>
      <c r="B274" s="2477"/>
      <c r="C274" s="2477"/>
      <c r="D274" s="2477"/>
      <c r="E274" s="2501"/>
      <c r="F274" s="2478"/>
      <c r="G274" s="2758"/>
      <c r="H274" s="2739"/>
      <c r="I274" s="2736"/>
      <c r="J274" s="2739"/>
      <c r="K274" s="2736"/>
      <c r="L274" s="2736"/>
      <c r="M274" s="2736"/>
      <c r="N274" s="2489"/>
      <c r="O274" s="326"/>
      <c r="P274" s="2734"/>
      <c r="Q274" s="2504"/>
    </row>
    <row r="275" spans="1:17" s="264" customFormat="1" ht="12" customHeight="1">
      <c r="A275" s="2735"/>
      <c r="B275" s="2477"/>
      <c r="C275" s="2477"/>
      <c r="D275" s="2477"/>
      <c r="E275" s="2501"/>
      <c r="F275" s="2478"/>
      <c r="G275" s="2758"/>
      <c r="H275" s="2739"/>
      <c r="I275" s="2736"/>
      <c r="J275" s="2739"/>
      <c r="K275" s="2736"/>
      <c r="L275" s="2736"/>
      <c r="M275" s="2736"/>
      <c r="N275" s="2489"/>
      <c r="O275" s="326"/>
      <c r="P275" s="2734"/>
      <c r="Q275" s="2504"/>
    </row>
    <row r="276" spans="1:17" s="264" customFormat="1" ht="12" customHeight="1">
      <c r="A276" s="2735"/>
      <c r="B276" s="2477"/>
      <c r="C276" s="2477"/>
      <c r="D276" s="2477"/>
      <c r="E276" s="2501"/>
      <c r="F276" s="2478"/>
      <c r="G276" s="2758"/>
      <c r="H276" s="2739"/>
      <c r="I276" s="2736"/>
      <c r="J276" s="2739"/>
      <c r="K276" s="2736"/>
      <c r="L276" s="2736"/>
      <c r="M276" s="2736"/>
      <c r="N276" s="2489"/>
      <c r="O276" s="326"/>
      <c r="P276" s="2734"/>
      <c r="Q276" s="2504"/>
    </row>
    <row r="277" spans="1:17" s="264" customFormat="1" ht="12" customHeight="1">
      <c r="A277" s="2735"/>
      <c r="B277" s="2477"/>
      <c r="C277" s="2477"/>
      <c r="D277" s="2477"/>
      <c r="E277" s="2501"/>
      <c r="F277" s="2478"/>
      <c r="G277" s="2758"/>
      <c r="H277" s="2739"/>
      <c r="I277" s="2736"/>
      <c r="J277" s="2739"/>
      <c r="K277" s="2736"/>
      <c r="L277" s="2736"/>
      <c r="M277" s="2736"/>
      <c r="N277" s="2489"/>
      <c r="O277" s="326"/>
      <c r="P277" s="2734"/>
      <c r="Q277" s="2504"/>
    </row>
    <row r="278" spans="1:17" s="264" customFormat="1" ht="12" customHeight="1">
      <c r="A278" s="2735"/>
      <c r="B278" s="2477"/>
      <c r="C278" s="2477"/>
      <c r="D278" s="2477"/>
      <c r="E278" s="2501"/>
      <c r="F278" s="2478"/>
      <c r="G278" s="2758"/>
      <c r="H278" s="2739"/>
      <c r="I278" s="2736"/>
      <c r="J278" s="2739"/>
      <c r="K278" s="2736"/>
      <c r="L278" s="2736"/>
      <c r="M278" s="2736"/>
      <c r="N278" s="2489"/>
      <c r="O278" s="326"/>
      <c r="P278" s="2734"/>
      <c r="Q278" s="2504"/>
    </row>
    <row r="279" spans="1:17" s="264" customFormat="1" ht="12" customHeight="1">
      <c r="A279" s="2735"/>
      <c r="B279" s="2477"/>
      <c r="C279" s="2477"/>
      <c r="D279" s="2477"/>
      <c r="E279" s="2501"/>
      <c r="F279" s="2478"/>
      <c r="G279" s="2758"/>
      <c r="H279" s="2739"/>
      <c r="I279" s="2736"/>
      <c r="J279" s="2739"/>
      <c r="K279" s="2736"/>
      <c r="L279" s="2736"/>
      <c r="M279" s="2736"/>
      <c r="N279" s="2489"/>
      <c r="O279" s="326"/>
      <c r="P279" s="2734"/>
      <c r="Q279" s="2504"/>
    </row>
    <row r="280" spans="1:17" s="264" customFormat="1" ht="12" customHeight="1">
      <c r="A280" s="2735"/>
      <c r="B280" s="2477"/>
      <c r="C280" s="2477"/>
      <c r="D280" s="2477"/>
      <c r="E280" s="2501"/>
      <c r="F280" s="2478"/>
      <c r="G280" s="2758"/>
      <c r="H280" s="2739"/>
      <c r="I280" s="2736"/>
      <c r="J280" s="2739"/>
      <c r="K280" s="2736"/>
      <c r="L280" s="2736"/>
      <c r="M280" s="2736"/>
      <c r="N280" s="2489"/>
      <c r="O280" s="326"/>
      <c r="P280" s="2734"/>
      <c r="Q280" s="2504"/>
    </row>
    <row r="281" spans="1:17" s="264" customFormat="1" ht="12" customHeight="1">
      <c r="A281" s="2735"/>
      <c r="B281" s="2477"/>
      <c r="C281" s="2477"/>
      <c r="D281" s="2477"/>
      <c r="E281" s="2501"/>
      <c r="F281" s="2478"/>
      <c r="G281" s="2758"/>
      <c r="H281" s="2739"/>
      <c r="I281" s="2736"/>
      <c r="J281" s="2739"/>
      <c r="K281" s="2736"/>
      <c r="L281" s="2736"/>
      <c r="M281" s="2736"/>
      <c r="N281" s="2489"/>
      <c r="O281" s="326"/>
      <c r="P281" s="2734"/>
      <c r="Q281" s="2504"/>
    </row>
    <row r="282" spans="1:17" s="264" customFormat="1" ht="12" customHeight="1">
      <c r="A282" s="2735"/>
      <c r="B282" s="2477"/>
      <c r="C282" s="2477"/>
      <c r="D282" s="2477"/>
      <c r="E282" s="2501"/>
      <c r="F282" s="2478"/>
      <c r="G282" s="2758"/>
      <c r="H282" s="2739"/>
      <c r="I282" s="2736"/>
      <c r="J282" s="2739"/>
      <c r="K282" s="2736"/>
      <c r="L282" s="2736"/>
      <c r="M282" s="2736"/>
      <c r="N282" s="2489"/>
      <c r="O282" s="326"/>
      <c r="P282" s="2734"/>
      <c r="Q282" s="2504"/>
    </row>
    <row r="283" spans="1:17" s="264" customFormat="1" ht="12" customHeight="1">
      <c r="A283" s="2735"/>
      <c r="B283" s="2477"/>
      <c r="C283" s="2477"/>
      <c r="D283" s="2477"/>
      <c r="E283" s="2501"/>
      <c r="F283" s="2478"/>
      <c r="G283" s="2758"/>
      <c r="H283" s="2739"/>
      <c r="I283" s="2736"/>
      <c r="J283" s="2739"/>
      <c r="K283" s="2736"/>
      <c r="L283" s="2736"/>
      <c r="M283" s="2736"/>
      <c r="N283" s="2489"/>
      <c r="O283" s="326"/>
      <c r="P283" s="2734"/>
      <c r="Q283" s="2504"/>
    </row>
    <row r="284" spans="1:17" s="264" customFormat="1" ht="12" customHeight="1">
      <c r="A284" s="2735"/>
      <c r="B284" s="2477"/>
      <c r="C284" s="2477"/>
      <c r="D284" s="2477"/>
      <c r="E284" s="2501"/>
      <c r="F284" s="2478"/>
      <c r="G284" s="2758"/>
      <c r="H284" s="2739"/>
      <c r="I284" s="2736"/>
      <c r="J284" s="2739"/>
      <c r="K284" s="2736"/>
      <c r="L284" s="2736"/>
      <c r="M284" s="2736"/>
      <c r="N284" s="2489"/>
      <c r="O284" s="326"/>
      <c r="P284" s="2734"/>
      <c r="Q284" s="2504"/>
    </row>
    <row r="285" spans="1:17" s="264" customFormat="1" ht="12" customHeight="1">
      <c r="A285" s="2759"/>
      <c r="B285" s="2760"/>
      <c r="C285" s="2501"/>
      <c r="D285" s="2501"/>
      <c r="E285" s="2501"/>
      <c r="F285" s="2761"/>
      <c r="G285" s="2758"/>
      <c r="H285" s="2739"/>
      <c r="I285" s="2736"/>
      <c r="J285" s="2739"/>
      <c r="K285" s="2736"/>
      <c r="L285" s="2736"/>
      <c r="M285" s="2736"/>
      <c r="N285" s="2489"/>
      <c r="O285" s="326"/>
      <c r="P285" s="2734"/>
      <c r="Q285" s="2504"/>
    </row>
    <row r="286" spans="1:17" s="264" customFormat="1" ht="12" customHeight="1">
      <c r="A286" s="2759"/>
      <c r="B286" s="2501"/>
      <c r="C286" s="2501"/>
      <c r="D286" s="2501"/>
      <c r="E286" s="2501"/>
      <c r="F286" s="2761"/>
      <c r="G286" s="2758"/>
      <c r="H286" s="2739"/>
      <c r="I286" s="2736"/>
      <c r="J286" s="2739"/>
      <c r="K286" s="2736"/>
      <c r="L286" s="2736"/>
      <c r="M286" s="2736"/>
      <c r="N286" s="2489"/>
      <c r="O286" s="326"/>
      <c r="P286" s="2734"/>
      <c r="Q286" s="2504"/>
    </row>
    <row r="287" spans="1:17" s="264" customFormat="1" ht="12" customHeight="1">
      <c r="A287" s="2759"/>
      <c r="B287" s="2501"/>
      <c r="C287" s="2501"/>
      <c r="D287" s="2501"/>
      <c r="E287" s="2501"/>
      <c r="F287" s="2761"/>
      <c r="G287" s="2758"/>
      <c r="H287" s="2739"/>
      <c r="I287" s="2736"/>
      <c r="J287" s="2739"/>
      <c r="K287" s="2736"/>
      <c r="L287" s="2736"/>
      <c r="M287" s="2736"/>
      <c r="N287" s="2489"/>
      <c r="O287" s="326"/>
      <c r="P287" s="2734"/>
      <c r="Q287" s="2504"/>
    </row>
    <row r="288" spans="1:17" s="1677" customFormat="1">
      <c r="A288" s="2759"/>
      <c r="B288" s="2501"/>
      <c r="C288" s="2501"/>
      <c r="D288" s="2501"/>
      <c r="E288" s="2501"/>
      <c r="F288" s="2761"/>
      <c r="G288" s="2758"/>
      <c r="H288" s="2739"/>
      <c r="I288" s="2736"/>
      <c r="J288" s="2739"/>
      <c r="K288" s="2736"/>
      <c r="L288" s="2736"/>
      <c r="M288" s="2736"/>
      <c r="N288" s="2489"/>
      <c r="O288" s="326"/>
      <c r="P288" s="2734"/>
      <c r="Q288" s="2504"/>
    </row>
    <row r="289" spans="1:17" s="1677" customFormat="1">
      <c r="A289" s="2759"/>
      <c r="B289" s="2501"/>
      <c r="C289" s="2501"/>
      <c r="D289" s="2501"/>
      <c r="E289" s="2501"/>
      <c r="F289" s="2761"/>
      <c r="G289" s="2758"/>
      <c r="H289" s="2739"/>
      <c r="I289" s="2736"/>
      <c r="J289" s="2739"/>
      <c r="K289" s="2736"/>
      <c r="L289" s="2736"/>
      <c r="M289" s="2736"/>
      <c r="N289" s="2489"/>
      <c r="O289" s="326"/>
      <c r="P289" s="2734"/>
      <c r="Q289" s="2504"/>
    </row>
    <row r="290" spans="1:17" s="1677" customFormat="1">
      <c r="A290" s="2759"/>
      <c r="B290" s="2501"/>
      <c r="C290" s="2501"/>
      <c r="D290" s="2501"/>
      <c r="E290" s="2501"/>
      <c r="F290" s="2761"/>
      <c r="G290" s="2758"/>
      <c r="H290" s="2739"/>
      <c r="I290" s="2736"/>
      <c r="J290" s="2739"/>
      <c r="K290" s="2736"/>
      <c r="L290" s="2736"/>
      <c r="M290" s="2736"/>
      <c r="N290" s="2489"/>
      <c r="O290" s="326"/>
      <c r="P290" s="2734"/>
      <c r="Q290" s="2504"/>
    </row>
    <row r="291" spans="1:17" s="1677" customFormat="1">
      <c r="A291" s="2759"/>
      <c r="B291" s="2501"/>
      <c r="C291" s="2501"/>
      <c r="D291" s="2501"/>
      <c r="E291" s="2501"/>
      <c r="F291" s="2761"/>
      <c r="G291" s="2758"/>
      <c r="H291" s="2739"/>
      <c r="I291" s="2736"/>
      <c r="J291" s="2739"/>
      <c r="K291" s="2736"/>
      <c r="L291" s="2736"/>
      <c r="M291" s="2736"/>
      <c r="N291" s="2489"/>
      <c r="O291" s="326"/>
      <c r="P291" s="2734"/>
      <c r="Q291" s="2504"/>
    </row>
    <row r="292" spans="1:17" s="1677" customFormat="1">
      <c r="A292" s="2759"/>
      <c r="B292" s="2501"/>
      <c r="C292" s="2501"/>
      <c r="D292" s="2501"/>
      <c r="E292" s="2501"/>
      <c r="F292" s="2761"/>
      <c r="G292" s="2758"/>
      <c r="H292" s="2739"/>
      <c r="I292" s="2736"/>
      <c r="J292" s="2739"/>
      <c r="K292" s="2736"/>
      <c r="L292" s="2736"/>
      <c r="M292" s="2736"/>
      <c r="N292" s="2489"/>
      <c r="O292" s="326"/>
      <c r="P292" s="2734"/>
      <c r="Q292" s="2504"/>
    </row>
    <row r="293" spans="1:17" s="1677" customFormat="1">
      <c r="A293" s="2759"/>
      <c r="B293" s="2501"/>
      <c r="C293" s="2501"/>
      <c r="D293" s="2501"/>
      <c r="E293" s="2501"/>
      <c r="F293" s="2761"/>
      <c r="G293" s="2758"/>
      <c r="H293" s="2739"/>
      <c r="I293" s="2736"/>
      <c r="J293" s="2739"/>
      <c r="K293" s="2736"/>
      <c r="L293" s="2736"/>
      <c r="M293" s="2736"/>
      <c r="N293" s="2489"/>
      <c r="O293" s="326"/>
      <c r="P293" s="2734"/>
      <c r="Q293" s="2504"/>
    </row>
    <row r="294" spans="1:17">
      <c r="A294" s="2759"/>
      <c r="B294" s="2501"/>
      <c r="C294" s="2501"/>
      <c r="D294" s="2501"/>
      <c r="E294" s="2501"/>
      <c r="F294" s="2761"/>
      <c r="G294" s="2758"/>
      <c r="H294" s="2739"/>
      <c r="I294" s="2736"/>
      <c r="J294" s="2739"/>
      <c r="K294" s="2736"/>
      <c r="L294" s="2736"/>
      <c r="M294" s="2736"/>
      <c r="N294" s="2489"/>
      <c r="O294" s="326"/>
      <c r="P294" s="2734"/>
      <c r="Q294" s="2504"/>
    </row>
    <row r="295" spans="1:17">
      <c r="A295" s="2759"/>
      <c r="B295" s="2501"/>
      <c r="C295" s="2501"/>
      <c r="D295" s="2501"/>
      <c r="E295" s="2501"/>
      <c r="F295" s="2761"/>
      <c r="G295" s="2739"/>
      <c r="H295" s="2739"/>
      <c r="I295" s="2736"/>
      <c r="J295" s="2739"/>
      <c r="K295" s="2736"/>
      <c r="L295" s="2736"/>
      <c r="M295" s="2736"/>
      <c r="N295" s="2489"/>
      <c r="O295" s="326"/>
      <c r="P295" s="2734"/>
      <c r="Q295" s="2504"/>
    </row>
    <row r="296" spans="1:17">
      <c r="A296" s="2759"/>
      <c r="B296" s="2501"/>
      <c r="C296" s="2501"/>
      <c r="D296" s="2501"/>
      <c r="E296" s="2501"/>
      <c r="F296" s="2761"/>
      <c r="G296" s="2739"/>
      <c r="H296" s="2739"/>
      <c r="I296" s="2736"/>
      <c r="J296" s="2739"/>
      <c r="K296" s="2736"/>
      <c r="L296" s="2736"/>
      <c r="M296" s="2736"/>
      <c r="N296" s="2489"/>
      <c r="O296" s="326"/>
      <c r="P296" s="2734"/>
      <c r="Q296" s="2504"/>
    </row>
    <row r="297" spans="1:17">
      <c r="A297" s="2735"/>
      <c r="B297" s="2760"/>
      <c r="C297" s="2760"/>
      <c r="D297" s="2760"/>
      <c r="E297" s="2501"/>
      <c r="F297" s="2761"/>
      <c r="G297" s="2739"/>
      <c r="H297" s="2739"/>
      <c r="I297" s="2736"/>
      <c r="J297" s="2739"/>
      <c r="K297" s="2736"/>
      <c r="L297" s="2736"/>
      <c r="M297" s="2736"/>
      <c r="N297" s="2489"/>
      <c r="O297" s="326"/>
      <c r="P297" s="2734"/>
      <c r="Q297" s="2504"/>
    </row>
    <row r="298" spans="1:17" s="264" customFormat="1" ht="12" customHeight="1">
      <c r="A298" s="2735"/>
      <c r="B298" s="2760"/>
      <c r="C298" s="2760"/>
      <c r="D298" s="2760"/>
      <c r="E298" s="2501"/>
      <c r="F298" s="2761"/>
      <c r="G298" s="2739"/>
      <c r="H298" s="2739"/>
      <c r="I298" s="2736"/>
      <c r="J298" s="2739"/>
      <c r="K298" s="2736"/>
      <c r="L298" s="2736"/>
      <c r="M298" s="2736"/>
      <c r="N298" s="2489"/>
      <c r="O298" s="326"/>
      <c r="P298" s="2734"/>
      <c r="Q298" s="2504"/>
    </row>
    <row r="299" spans="1:17" s="264" customFormat="1" ht="12" customHeight="1">
      <c r="A299" s="2735"/>
      <c r="B299" s="2760"/>
      <c r="C299" s="2760"/>
      <c r="D299" s="2760"/>
      <c r="E299" s="2501"/>
      <c r="F299" s="2761"/>
      <c r="G299" s="2739"/>
      <c r="H299" s="2739"/>
      <c r="I299" s="2736"/>
      <c r="J299" s="2739"/>
      <c r="K299" s="2736"/>
      <c r="L299" s="2736"/>
      <c r="M299" s="2736"/>
      <c r="N299" s="2489"/>
      <c r="O299" s="326"/>
      <c r="P299" s="2734"/>
      <c r="Q299" s="2504"/>
    </row>
    <row r="300" spans="1:17">
      <c r="A300" s="2735"/>
      <c r="B300" s="2760"/>
      <c r="C300" s="2760"/>
      <c r="D300" s="2760"/>
      <c r="E300" s="2501"/>
      <c r="F300" s="2761"/>
      <c r="G300" s="2739"/>
      <c r="H300" s="2739"/>
      <c r="I300" s="2736"/>
      <c r="J300" s="2739"/>
      <c r="K300" s="2736"/>
      <c r="L300" s="2736"/>
      <c r="M300" s="2736"/>
      <c r="N300" s="2489"/>
      <c r="O300" s="326"/>
      <c r="P300" s="2734"/>
      <c r="Q300" s="2504"/>
    </row>
    <row r="301" spans="1:17">
      <c r="A301" s="2735"/>
      <c r="B301" s="2760"/>
      <c r="C301" s="2760"/>
      <c r="D301" s="2760"/>
      <c r="E301" s="2501"/>
      <c r="F301" s="2761"/>
      <c r="G301" s="2739"/>
      <c r="H301" s="2739"/>
      <c r="I301" s="2736"/>
      <c r="J301" s="2739"/>
      <c r="K301" s="2736"/>
      <c r="L301" s="2736"/>
      <c r="M301" s="2736"/>
      <c r="N301" s="2489"/>
      <c r="O301" s="326"/>
      <c r="P301" s="2734"/>
      <c r="Q301" s="2504"/>
    </row>
    <row r="302" spans="1:17">
      <c r="A302" s="2735"/>
      <c r="B302" s="2760"/>
      <c r="C302" s="2760"/>
      <c r="D302" s="2760"/>
      <c r="E302" s="2501"/>
      <c r="F302" s="2761"/>
      <c r="G302" s="2739"/>
      <c r="H302" s="2739"/>
      <c r="I302" s="2736"/>
      <c r="J302" s="2739"/>
      <c r="K302" s="2736"/>
      <c r="L302" s="2736"/>
      <c r="M302" s="2736"/>
      <c r="N302" s="2489"/>
      <c r="O302" s="326"/>
      <c r="P302" s="2734"/>
      <c r="Q302" s="2504"/>
    </row>
    <row r="303" spans="1:17">
      <c r="A303" s="2735"/>
      <c r="B303" s="2760"/>
      <c r="C303" s="2760"/>
      <c r="D303" s="2760"/>
      <c r="E303" s="2501"/>
      <c r="F303" s="2761"/>
      <c r="G303" s="2739"/>
      <c r="H303" s="2739"/>
      <c r="I303" s="2736"/>
      <c r="J303" s="2739"/>
      <c r="K303" s="2736"/>
      <c r="L303" s="2736"/>
      <c r="M303" s="2736"/>
      <c r="N303" s="2489"/>
      <c r="O303" s="326"/>
      <c r="P303" s="2734"/>
      <c r="Q303" s="2504"/>
    </row>
    <row r="304" spans="1:17">
      <c r="A304" s="2735"/>
      <c r="B304" s="2760"/>
      <c r="C304" s="2760"/>
      <c r="D304" s="2760"/>
      <c r="E304" s="2501"/>
      <c r="F304" s="2761"/>
      <c r="G304" s="2739"/>
      <c r="H304" s="2739"/>
      <c r="I304" s="2736"/>
      <c r="J304" s="2739"/>
      <c r="K304" s="2736"/>
      <c r="L304" s="2736"/>
      <c r="M304" s="2736"/>
      <c r="N304" s="2489"/>
      <c r="O304" s="326"/>
      <c r="P304" s="2734"/>
      <c r="Q304" s="2504"/>
    </row>
    <row r="305" spans="1:17">
      <c r="A305" s="2735"/>
      <c r="B305" s="2760"/>
      <c r="C305" s="2760"/>
      <c r="D305" s="2760"/>
      <c r="E305" s="2501"/>
      <c r="F305" s="2761"/>
      <c r="G305" s="2739"/>
      <c r="H305" s="2739"/>
      <c r="I305" s="2736"/>
      <c r="J305" s="2739"/>
      <c r="K305" s="2736"/>
      <c r="L305" s="2736"/>
      <c r="M305" s="2736"/>
      <c r="N305" s="2489"/>
      <c r="O305" s="326"/>
      <c r="P305" s="2734"/>
      <c r="Q305" s="2504"/>
    </row>
    <row r="306" spans="1:17">
      <c r="A306" s="2735"/>
      <c r="B306" s="2760"/>
      <c r="C306" s="2760"/>
      <c r="D306" s="2760"/>
      <c r="E306" s="2501"/>
      <c r="F306" s="2761"/>
      <c r="G306" s="2739"/>
      <c r="H306" s="2739"/>
      <c r="I306" s="2736"/>
      <c r="J306" s="2739"/>
      <c r="K306" s="2736"/>
      <c r="L306" s="2736"/>
      <c r="M306" s="2736"/>
      <c r="N306" s="2489"/>
      <c r="O306" s="326"/>
      <c r="P306" s="2734"/>
      <c r="Q306" s="2504"/>
    </row>
    <row r="307" spans="1:17">
      <c r="A307" s="2735"/>
      <c r="B307" s="2760"/>
      <c r="C307" s="2760"/>
      <c r="D307" s="2760"/>
      <c r="E307" s="2501"/>
      <c r="F307" s="2761"/>
      <c r="G307" s="2739"/>
      <c r="H307" s="2739"/>
      <c r="I307" s="2736"/>
      <c r="J307" s="2739"/>
      <c r="K307" s="2736"/>
      <c r="L307" s="2736"/>
      <c r="M307" s="2736"/>
      <c r="N307" s="2489"/>
      <c r="O307" s="326"/>
      <c r="P307" s="2734"/>
      <c r="Q307" s="2504"/>
    </row>
    <row r="308" spans="1:17">
      <c r="A308" s="2735"/>
      <c r="B308" s="2760"/>
      <c r="C308" s="2760"/>
      <c r="D308" s="2760"/>
      <c r="E308" s="2501"/>
      <c r="F308" s="2761"/>
      <c r="G308" s="2739"/>
      <c r="H308" s="2739"/>
      <c r="I308" s="2736"/>
      <c r="J308" s="2739"/>
      <c r="K308" s="2736"/>
      <c r="L308" s="2736"/>
      <c r="M308" s="2736"/>
      <c r="N308" s="2489"/>
      <c r="O308" s="326"/>
      <c r="P308" s="2734"/>
      <c r="Q308" s="2504"/>
    </row>
    <row r="309" spans="1:17">
      <c r="A309" s="2759"/>
      <c r="B309" s="2760"/>
      <c r="C309" s="2760"/>
      <c r="D309" s="2760"/>
      <c r="E309" s="2501"/>
      <c r="F309" s="2761"/>
      <c r="G309" s="2739"/>
      <c r="H309" s="2739"/>
      <c r="I309" s="2736"/>
      <c r="J309" s="2739"/>
      <c r="K309" s="2736"/>
      <c r="L309" s="2736"/>
      <c r="M309" s="2736"/>
      <c r="N309" s="2489"/>
      <c r="O309" s="326"/>
      <c r="P309" s="2734"/>
      <c r="Q309" s="2504"/>
    </row>
    <row r="310" spans="1:17" s="264" customFormat="1" ht="12" customHeight="1">
      <c r="A310" s="2759"/>
      <c r="B310" s="2501"/>
      <c r="C310" s="2501"/>
      <c r="D310" s="2501"/>
      <c r="E310" s="2501"/>
      <c r="F310" s="2761"/>
      <c r="G310" s="2739"/>
      <c r="H310" s="2739"/>
      <c r="I310" s="2736"/>
      <c r="J310" s="2739"/>
      <c r="K310" s="2736"/>
      <c r="L310" s="2736"/>
      <c r="M310" s="2736"/>
      <c r="N310" s="2489"/>
      <c r="O310" s="326"/>
      <c r="P310" s="2734"/>
      <c r="Q310" s="2734"/>
    </row>
    <row r="311" spans="1:17" s="264" customFormat="1" ht="12" customHeight="1">
      <c r="A311" s="2759"/>
      <c r="B311" s="2501"/>
      <c r="C311" s="2501"/>
      <c r="D311" s="2501"/>
      <c r="E311" s="2501"/>
      <c r="F311" s="2761"/>
      <c r="G311" s="2501"/>
      <c r="H311" s="2739"/>
      <c r="I311" s="2736"/>
      <c r="J311" s="2501"/>
      <c r="K311" s="2499"/>
      <c r="L311" s="2499"/>
      <c r="M311" s="2499"/>
      <c r="N311" s="2762"/>
      <c r="O311" s="1933"/>
      <c r="P311" s="2734"/>
      <c r="Q311" s="2734"/>
    </row>
    <row r="312" spans="1:17" s="264" customFormat="1" ht="12" customHeight="1">
      <c r="A312" s="2759"/>
      <c r="B312" s="2501"/>
      <c r="C312" s="2501"/>
      <c r="D312" s="2501"/>
      <c r="E312" s="2501"/>
      <c r="F312" s="2761"/>
      <c r="G312" s="2501"/>
      <c r="H312" s="2739"/>
      <c r="I312" s="2736"/>
      <c r="J312" s="2501"/>
      <c r="K312" s="2499"/>
      <c r="L312" s="2499"/>
      <c r="M312" s="2499"/>
      <c r="N312" s="2762"/>
      <c r="O312" s="1933"/>
      <c r="P312" s="2734"/>
      <c r="Q312" s="2734"/>
    </row>
    <row r="313" spans="1:17" s="264" customFormat="1" ht="12" customHeight="1">
      <c r="A313" s="2759"/>
      <c r="B313" s="2501"/>
      <c r="C313" s="2501"/>
      <c r="D313" s="2501"/>
      <c r="E313" s="2501"/>
      <c r="F313" s="2761"/>
      <c r="G313" s="2501"/>
      <c r="H313" s="2739"/>
      <c r="I313" s="2736"/>
      <c r="J313" s="2501"/>
      <c r="K313" s="2499"/>
      <c r="L313" s="2499"/>
      <c r="M313" s="2499"/>
      <c r="N313" s="2762"/>
      <c r="O313" s="1933"/>
      <c r="P313" s="2734"/>
      <c r="Q313" s="2734"/>
    </row>
    <row r="314" spans="1:17" s="1677" customFormat="1">
      <c r="A314" s="2759"/>
      <c r="B314" s="2501"/>
      <c r="C314" s="2501"/>
      <c r="D314" s="2501"/>
      <c r="E314" s="2501"/>
      <c r="F314" s="2761"/>
      <c r="G314" s="2501"/>
      <c r="H314" s="2739"/>
      <c r="I314" s="2736"/>
      <c r="J314" s="2501"/>
      <c r="K314" s="2763"/>
      <c r="L314" s="2499"/>
      <c r="M314" s="2499"/>
      <c r="N314" s="2762"/>
      <c r="O314" s="1933"/>
      <c r="P314" s="2734"/>
      <c r="Q314" s="2734"/>
    </row>
    <row r="315" spans="1:17" s="1677" customFormat="1">
      <c r="A315" s="2759"/>
      <c r="B315" s="2501"/>
      <c r="C315" s="2501"/>
      <c r="D315" s="2501"/>
      <c r="E315" s="2501"/>
      <c r="F315" s="2761"/>
      <c r="G315" s="2501"/>
      <c r="H315" s="2739"/>
      <c r="I315" s="2736"/>
      <c r="J315" s="2501"/>
      <c r="K315" s="2499"/>
      <c r="L315" s="2499"/>
      <c r="M315" s="2499"/>
      <c r="N315" s="2499"/>
      <c r="O315" s="1933"/>
      <c r="P315" s="2734"/>
      <c r="Q315" s="2734"/>
    </row>
    <row r="316" spans="1:17" s="1677" customFormat="1">
      <c r="A316" s="2759"/>
      <c r="B316" s="2501"/>
      <c r="C316" s="2501"/>
      <c r="D316" s="2501"/>
      <c r="E316" s="2501"/>
      <c r="F316" s="2761"/>
      <c r="G316" s="2501"/>
      <c r="H316" s="2739"/>
      <c r="I316" s="2736"/>
      <c r="J316" s="2501"/>
      <c r="K316" s="2499"/>
      <c r="L316" s="2499"/>
      <c r="M316" s="2499"/>
      <c r="N316" s="2499"/>
      <c r="O316" s="1933"/>
      <c r="P316" s="2734"/>
      <c r="Q316" s="2734"/>
    </row>
    <row r="317" spans="1:17" s="1677" customFormat="1">
      <c r="A317" s="2764"/>
      <c r="B317" s="325"/>
      <c r="C317" s="325"/>
      <c r="D317" s="325"/>
      <c r="E317" s="2501"/>
      <c r="F317" s="2765"/>
      <c r="G317" s="2501"/>
      <c r="H317" s="2739"/>
      <c r="I317" s="2736"/>
      <c r="J317" s="2501"/>
      <c r="K317" s="2499"/>
      <c r="L317" s="2499"/>
      <c r="M317" s="2499"/>
      <c r="N317" s="2499"/>
      <c r="O317" s="1933"/>
      <c r="P317" s="2734"/>
      <c r="Q317" s="2734"/>
    </row>
    <row r="318" spans="1:17" s="1677" customFormat="1">
      <c r="A318" s="2764"/>
      <c r="B318" s="325"/>
      <c r="C318" s="325"/>
      <c r="D318" s="325"/>
      <c r="E318" s="2501"/>
      <c r="F318" s="2765"/>
      <c r="G318" s="2501"/>
      <c r="H318" s="2739"/>
      <c r="I318" s="2736"/>
      <c r="J318" s="2501"/>
      <c r="K318" s="2499"/>
      <c r="L318" s="2499"/>
      <c r="M318" s="2499"/>
      <c r="N318" s="2499"/>
      <c r="O318" s="1933"/>
      <c r="P318" s="2734"/>
      <c r="Q318" s="2734"/>
    </row>
    <row r="319" spans="1:17" s="1677" customFormat="1">
      <c r="A319" s="2764"/>
      <c r="B319" s="325"/>
      <c r="C319" s="325"/>
      <c r="D319" s="325"/>
      <c r="E319" s="2501"/>
      <c r="F319" s="2765"/>
      <c r="G319" s="2501"/>
      <c r="H319" s="2739"/>
      <c r="I319" s="2736"/>
      <c r="J319" s="2501"/>
      <c r="K319" s="2499"/>
      <c r="L319" s="2499"/>
      <c r="M319" s="2499"/>
      <c r="N319" s="2499"/>
      <c r="O319" s="1933"/>
      <c r="P319" s="2734"/>
      <c r="Q319" s="2734"/>
    </row>
    <row r="320" spans="1:17">
      <c r="A320" s="2764"/>
      <c r="B320" s="325"/>
      <c r="C320" s="325"/>
      <c r="D320" s="325"/>
      <c r="E320" s="2501"/>
      <c r="F320" s="2765"/>
      <c r="G320" s="2501"/>
      <c r="H320" s="2739"/>
      <c r="I320" s="2736"/>
      <c r="J320" s="2501"/>
      <c r="K320" s="2499"/>
      <c r="L320" s="2499"/>
      <c r="M320" s="2499"/>
      <c r="N320" s="2499"/>
      <c r="O320" s="1933"/>
      <c r="P320" s="2734"/>
      <c r="Q320" s="2734"/>
    </row>
    <row r="321" spans="1:17">
      <c r="A321" s="2735"/>
      <c r="B321" s="2760"/>
      <c r="C321" s="2760"/>
      <c r="D321" s="2760"/>
      <c r="E321" s="2501"/>
      <c r="F321" s="2506"/>
      <c r="G321" s="2739"/>
      <c r="H321" s="2739"/>
      <c r="I321" s="2736"/>
      <c r="J321" s="2739"/>
      <c r="K321" s="2736"/>
      <c r="L321" s="2736"/>
      <c r="M321" s="2736"/>
      <c r="N321" s="2489"/>
      <c r="O321" s="326"/>
      <c r="P321" s="2734"/>
      <c r="Q321" s="2504"/>
    </row>
    <row r="322" spans="1:17">
      <c r="A322" s="2735"/>
      <c r="B322" s="2760"/>
      <c r="C322" s="2760"/>
      <c r="D322" s="2760"/>
      <c r="E322" s="2766"/>
      <c r="F322" s="2506"/>
      <c r="G322" s="2739"/>
      <c r="H322" s="2739"/>
      <c r="I322" s="2736"/>
      <c r="J322" s="2739"/>
      <c r="K322" s="2736"/>
      <c r="L322" s="2736"/>
      <c r="M322" s="2736"/>
      <c r="N322" s="2489"/>
      <c r="O322" s="326"/>
      <c r="P322" s="2734"/>
      <c r="Q322" s="2758"/>
    </row>
    <row r="323" spans="1:17" ht="17.25">
      <c r="A323" s="2735"/>
      <c r="B323" s="2760"/>
      <c r="C323" s="2500"/>
      <c r="D323" s="2500"/>
      <c r="E323" s="2500"/>
      <c r="F323" s="2506"/>
      <c r="G323" s="2501"/>
      <c r="H323" s="2739"/>
      <c r="I323" s="2736"/>
      <c r="J323" s="2501"/>
      <c r="K323" s="2499"/>
      <c r="L323" s="2499"/>
      <c r="M323" s="2767"/>
      <c r="N323" s="2762"/>
      <c r="O323" s="1933"/>
      <c r="P323" s="2734"/>
      <c r="Q323" s="2504"/>
    </row>
    <row r="324" spans="1:17" s="264" customFormat="1" ht="12" customHeight="1">
      <c r="A324" s="2735"/>
      <c r="B324" s="2500"/>
      <c r="C324" s="2500"/>
      <c r="D324" s="2500"/>
      <c r="E324" s="2500"/>
      <c r="F324" s="2506"/>
      <c r="G324" s="2501"/>
      <c r="H324" s="2739"/>
      <c r="I324" s="2736"/>
      <c r="J324" s="2501"/>
      <c r="K324" s="2499"/>
      <c r="L324" s="2499"/>
      <c r="M324" s="2499"/>
      <c r="N324" s="2762"/>
      <c r="O324" s="1933"/>
      <c r="P324" s="2734"/>
      <c r="Q324" s="2504"/>
    </row>
    <row r="325" spans="1:17" s="264" customFormat="1" ht="12" customHeight="1">
      <c r="A325" s="2735"/>
      <c r="B325" s="2500"/>
      <c r="C325" s="2500"/>
      <c r="D325" s="2500"/>
      <c r="E325" s="2500"/>
      <c r="F325" s="2506"/>
      <c r="G325" s="2768"/>
      <c r="H325" s="2739"/>
      <c r="I325" s="2736"/>
      <c r="J325" s="2501"/>
      <c r="K325" s="2499"/>
      <c r="L325" s="2499"/>
      <c r="M325" s="2499"/>
      <c r="N325" s="2762"/>
      <c r="O325" s="1933"/>
      <c r="P325" s="2734"/>
      <c r="Q325" s="2504"/>
    </row>
    <row r="326" spans="1:17">
      <c r="A326" s="2735"/>
      <c r="B326" s="2500"/>
      <c r="C326" s="2500"/>
      <c r="D326" s="2500"/>
      <c r="E326" s="2500"/>
      <c r="F326" s="2506"/>
      <c r="G326" s="2768"/>
      <c r="H326" s="2739"/>
      <c r="I326" s="2736"/>
      <c r="J326" s="2501"/>
      <c r="K326" s="2499"/>
      <c r="L326" s="2499"/>
      <c r="M326" s="2499"/>
      <c r="N326" s="2762"/>
      <c r="O326" s="1933"/>
      <c r="P326" s="2734"/>
      <c r="Q326" s="2504"/>
    </row>
    <row r="327" spans="1:17">
      <c r="A327" s="2735"/>
      <c r="B327" s="2500"/>
      <c r="C327" s="2500"/>
      <c r="D327" s="2500"/>
      <c r="E327" s="2500"/>
      <c r="F327" s="2506"/>
      <c r="G327" s="2768"/>
      <c r="H327" s="2739"/>
      <c r="I327" s="2736"/>
      <c r="J327" s="2501"/>
      <c r="K327" s="2499"/>
      <c r="L327" s="2499"/>
      <c r="M327" s="2499"/>
      <c r="N327" s="2499"/>
      <c r="O327" s="1933"/>
      <c r="P327" s="2734"/>
      <c r="Q327" s="2504"/>
    </row>
    <row r="328" spans="1:17">
      <c r="A328" s="2735"/>
      <c r="B328" s="2500"/>
      <c r="C328" s="2500"/>
      <c r="D328" s="2500"/>
      <c r="E328" s="2500"/>
      <c r="F328" s="2506"/>
      <c r="G328" s="2501"/>
      <c r="H328" s="2739"/>
      <c r="I328" s="2736"/>
      <c r="J328" s="2501"/>
      <c r="K328" s="2499"/>
      <c r="L328" s="2499"/>
      <c r="M328" s="2499"/>
      <c r="N328" s="2499"/>
      <c r="O328" s="1933"/>
      <c r="P328" s="2734"/>
      <c r="Q328" s="2504"/>
    </row>
    <row r="329" spans="1:17">
      <c r="A329" s="2735"/>
      <c r="B329" s="2500"/>
      <c r="C329" s="2500"/>
      <c r="D329" s="2500"/>
      <c r="E329" s="2500"/>
      <c r="F329" s="2506"/>
      <c r="G329" s="2501"/>
      <c r="H329" s="2739"/>
      <c r="I329" s="2736"/>
      <c r="J329" s="2501"/>
      <c r="K329" s="2499"/>
      <c r="L329" s="2499"/>
      <c r="M329" s="2499"/>
      <c r="N329" s="2499"/>
      <c r="O329" s="1933"/>
      <c r="P329" s="2734"/>
      <c r="Q329" s="2504"/>
    </row>
    <row r="330" spans="1:17">
      <c r="A330" s="2735"/>
      <c r="B330" s="2500"/>
      <c r="C330" s="2500"/>
      <c r="D330" s="2500"/>
      <c r="E330" s="2500"/>
      <c r="F330" s="2506"/>
      <c r="G330" s="2501"/>
      <c r="H330" s="2739"/>
      <c r="I330" s="2736"/>
      <c r="J330" s="2501"/>
      <c r="K330" s="2499"/>
      <c r="L330" s="2499"/>
      <c r="M330" s="2499"/>
      <c r="N330" s="2499"/>
      <c r="O330" s="1933"/>
      <c r="P330" s="2734"/>
      <c r="Q330" s="2504"/>
    </row>
    <row r="331" spans="1:17">
      <c r="A331" s="2735"/>
      <c r="B331" s="2501"/>
      <c r="C331" s="2501"/>
      <c r="D331" s="2501"/>
      <c r="E331" s="2500"/>
      <c r="F331" s="2506"/>
      <c r="G331" s="2501"/>
      <c r="H331" s="2739"/>
      <c r="I331" s="2736"/>
      <c r="J331" s="2501"/>
      <c r="K331" s="2499"/>
      <c r="L331" s="2499"/>
      <c r="M331" s="2499"/>
      <c r="N331" s="2499"/>
      <c r="O331" s="1933"/>
      <c r="P331" s="2734"/>
      <c r="Q331" s="2504"/>
    </row>
    <row r="332" spans="1:17">
      <c r="A332" s="2735"/>
      <c r="B332" s="2503"/>
      <c r="C332" s="2501"/>
      <c r="D332" s="2769"/>
      <c r="E332" s="2500"/>
      <c r="F332" s="2506"/>
      <c r="G332" s="2501"/>
      <c r="H332" s="2739"/>
      <c r="I332" s="2736"/>
      <c r="J332" s="2501"/>
      <c r="K332" s="2499"/>
      <c r="L332" s="2499"/>
      <c r="M332" s="2499"/>
      <c r="N332" s="2499"/>
      <c r="O332" s="1933"/>
      <c r="P332" s="2734"/>
      <c r="Q332" s="2504"/>
    </row>
    <row r="333" spans="1:17">
      <c r="A333" s="3166"/>
      <c r="B333" s="2063"/>
      <c r="C333" s="2770"/>
      <c r="D333" s="2770"/>
      <c r="E333" s="2770"/>
      <c r="F333" s="2770"/>
      <c r="G333" s="2771"/>
      <c r="H333" s="2739"/>
      <c r="I333" s="2736"/>
      <c r="J333" s="2772"/>
      <c r="K333" s="2772"/>
      <c r="L333" s="3163"/>
      <c r="M333" s="3163"/>
      <c r="N333" s="2502"/>
      <c r="O333" s="326"/>
      <c r="P333" s="2504"/>
      <c r="Q333" s="2504"/>
    </row>
    <row r="334" spans="1:17">
      <c r="A334" s="3166"/>
      <c r="B334" s="2773"/>
      <c r="C334" s="2773"/>
      <c r="D334" s="2773"/>
      <c r="E334" s="2773"/>
      <c r="F334" s="2773"/>
      <c r="G334" s="2489"/>
      <c r="H334" s="2739"/>
      <c r="I334" s="2736"/>
      <c r="J334" s="2513"/>
      <c r="K334" s="2513"/>
      <c r="L334" s="3163"/>
      <c r="M334" s="3163"/>
      <c r="N334" s="2489"/>
      <c r="O334" s="326"/>
      <c r="P334" s="2734"/>
      <c r="Q334" s="2504"/>
    </row>
    <row r="335" spans="1:17">
      <c r="A335" s="2759"/>
      <c r="B335" s="2760"/>
      <c r="C335" s="2501"/>
      <c r="D335" s="2501"/>
      <c r="E335" s="2501"/>
      <c r="F335" s="2761"/>
      <c r="G335" s="2739"/>
      <c r="H335" s="2739"/>
      <c r="I335" s="2736"/>
      <c r="J335" s="2739"/>
      <c r="K335" s="2736"/>
      <c r="L335" s="2736"/>
      <c r="M335" s="2736"/>
      <c r="N335" s="2489"/>
      <c r="O335" s="326"/>
      <c r="P335" s="2734"/>
      <c r="Q335" s="2504"/>
    </row>
    <row r="336" spans="1:17" s="1677" customFormat="1">
      <c r="A336" s="2759"/>
      <c r="B336" s="2501"/>
      <c r="C336" s="2501"/>
      <c r="D336" s="2501"/>
      <c r="E336" s="2501"/>
      <c r="F336" s="2761"/>
      <c r="G336" s="2739"/>
      <c r="H336" s="2739"/>
      <c r="I336" s="2736"/>
      <c r="J336" s="2739"/>
      <c r="K336" s="2736"/>
      <c r="L336" s="2736"/>
      <c r="M336" s="2736"/>
      <c r="N336" s="2489"/>
      <c r="O336" s="326"/>
      <c r="P336" s="2734"/>
      <c r="Q336" s="2734"/>
    </row>
    <row r="337" spans="1:17" s="1677" customFormat="1">
      <c r="A337" s="2759"/>
      <c r="B337" s="2501"/>
      <c r="C337" s="2501"/>
      <c r="D337" s="2501"/>
      <c r="E337" s="2501"/>
      <c r="F337" s="2761"/>
      <c r="G337" s="2501"/>
      <c r="H337" s="2739"/>
      <c r="I337" s="2736"/>
      <c r="J337" s="2501"/>
      <c r="K337" s="2499"/>
      <c r="L337" s="2499"/>
      <c r="M337" s="2499"/>
      <c r="N337" s="2762"/>
      <c r="O337" s="1933"/>
      <c r="P337" s="2734"/>
      <c r="Q337" s="2734"/>
    </row>
    <row r="338" spans="1:17" s="1677" customFormat="1">
      <c r="A338" s="2759"/>
      <c r="B338" s="2501"/>
      <c r="C338" s="2501"/>
      <c r="D338" s="2501"/>
      <c r="E338" s="2501"/>
      <c r="F338" s="2761"/>
      <c r="G338" s="2501"/>
      <c r="H338" s="2739"/>
      <c r="I338" s="2736"/>
      <c r="J338" s="2501"/>
      <c r="K338" s="2499"/>
      <c r="L338" s="2499"/>
      <c r="M338" s="2499"/>
      <c r="N338" s="2762"/>
      <c r="O338" s="1933"/>
      <c r="P338" s="2734"/>
      <c r="Q338" s="2734"/>
    </row>
    <row r="339" spans="1:17" s="1677" customFormat="1">
      <c r="A339" s="2759"/>
      <c r="B339" s="2501"/>
      <c r="C339" s="2501"/>
      <c r="D339" s="2501"/>
      <c r="E339" s="2501"/>
      <c r="F339" s="2761"/>
      <c r="G339" s="2501"/>
      <c r="H339" s="2739"/>
      <c r="I339" s="2736"/>
      <c r="J339" s="2501"/>
      <c r="K339" s="2499"/>
      <c r="L339" s="2499"/>
      <c r="M339" s="2499"/>
      <c r="N339" s="2762"/>
      <c r="O339" s="1933"/>
      <c r="P339" s="2734"/>
      <c r="Q339" s="2734"/>
    </row>
    <row r="340" spans="1:17" s="1677" customFormat="1">
      <c r="A340" s="2759"/>
      <c r="B340" s="2501"/>
      <c r="C340" s="2501"/>
      <c r="D340" s="2501"/>
      <c r="E340" s="2501"/>
      <c r="F340" s="2761"/>
      <c r="G340" s="2501"/>
      <c r="H340" s="2739"/>
      <c r="I340" s="2736"/>
      <c r="J340" s="2501"/>
      <c r="K340" s="2763"/>
      <c r="L340" s="2499"/>
      <c r="M340" s="2499"/>
      <c r="N340" s="2762"/>
      <c r="O340" s="1933"/>
      <c r="P340" s="2734"/>
      <c r="Q340" s="2734"/>
    </row>
    <row r="341" spans="1:17" s="1677" customFormat="1">
      <c r="A341" s="2759"/>
      <c r="B341" s="2501"/>
      <c r="C341" s="2501"/>
      <c r="D341" s="2501"/>
      <c r="E341" s="2501"/>
      <c r="F341" s="2761"/>
      <c r="G341" s="2501"/>
      <c r="H341" s="2739"/>
      <c r="I341" s="2736"/>
      <c r="J341" s="2501"/>
      <c r="K341" s="2499"/>
      <c r="L341" s="2499"/>
      <c r="M341" s="2499"/>
      <c r="N341" s="2499"/>
      <c r="O341" s="1933"/>
      <c r="P341" s="2734"/>
      <c r="Q341" s="2734"/>
    </row>
    <row r="342" spans="1:17" s="1677" customFormat="1">
      <c r="A342" s="2759"/>
      <c r="B342" s="2501"/>
      <c r="C342" s="2501"/>
      <c r="D342" s="2501"/>
      <c r="E342" s="2501"/>
      <c r="F342" s="2761"/>
      <c r="G342" s="2501"/>
      <c r="H342" s="2739"/>
      <c r="I342" s="2736"/>
      <c r="J342" s="2501"/>
      <c r="K342" s="2499"/>
      <c r="L342" s="2499"/>
      <c r="M342" s="2499"/>
      <c r="N342" s="2499"/>
      <c r="O342" s="1933"/>
      <c r="P342" s="2734"/>
      <c r="Q342" s="2734"/>
    </row>
    <row r="343" spans="1:17" s="1677" customFormat="1">
      <c r="A343" s="2764"/>
      <c r="B343" s="325"/>
      <c r="C343" s="325"/>
      <c r="D343" s="325"/>
      <c r="E343" s="2501"/>
      <c r="F343" s="2765"/>
      <c r="G343" s="2501"/>
      <c r="H343" s="2739"/>
      <c r="I343" s="2736"/>
      <c r="J343" s="2501"/>
      <c r="K343" s="2499"/>
      <c r="L343" s="2499"/>
      <c r="M343" s="2499"/>
      <c r="N343" s="2499"/>
      <c r="O343" s="1933"/>
      <c r="P343" s="2734"/>
      <c r="Q343" s="2734"/>
    </row>
    <row r="344" spans="1:17">
      <c r="A344" s="2764"/>
      <c r="B344" s="325"/>
      <c r="C344" s="325"/>
      <c r="D344" s="325"/>
      <c r="E344" s="2501"/>
      <c r="F344" s="2765"/>
      <c r="G344" s="2501"/>
      <c r="H344" s="2739"/>
      <c r="I344" s="2736"/>
      <c r="J344" s="2501"/>
      <c r="K344" s="2499"/>
      <c r="L344" s="2499"/>
      <c r="M344" s="2499"/>
      <c r="N344" s="2499"/>
      <c r="O344" s="1933"/>
      <c r="P344" s="2734"/>
      <c r="Q344" s="2734"/>
    </row>
    <row r="345" spans="1:17">
      <c r="A345" s="2764"/>
      <c r="B345" s="325"/>
      <c r="C345" s="325"/>
      <c r="D345" s="325"/>
      <c r="E345" s="2501"/>
      <c r="F345" s="2765"/>
      <c r="G345" s="2501"/>
      <c r="H345" s="2739"/>
      <c r="I345" s="2736"/>
      <c r="J345" s="2501"/>
      <c r="K345" s="2499"/>
      <c r="L345" s="2499"/>
      <c r="M345" s="2499"/>
      <c r="N345" s="2499"/>
      <c r="O345" s="1933"/>
      <c r="P345" s="2734"/>
      <c r="Q345" s="2734"/>
    </row>
    <row r="346" spans="1:17">
      <c r="A346" s="2764"/>
      <c r="B346" s="325"/>
      <c r="C346" s="325"/>
      <c r="D346" s="325"/>
      <c r="E346" s="2501"/>
      <c r="F346" s="2765"/>
      <c r="G346" s="2501"/>
      <c r="H346" s="2739"/>
      <c r="I346" s="2736"/>
      <c r="J346" s="2501"/>
      <c r="K346" s="2499"/>
      <c r="L346" s="2499"/>
      <c r="M346" s="2499"/>
      <c r="N346" s="2499"/>
      <c r="O346" s="1933"/>
      <c r="P346" s="2734"/>
      <c r="Q346" s="2734"/>
    </row>
    <row r="347" spans="1:17">
      <c r="A347" s="2735"/>
      <c r="B347" s="2760"/>
      <c r="C347" s="2760"/>
      <c r="D347" s="2760"/>
      <c r="E347" s="2501"/>
      <c r="F347" s="2506"/>
      <c r="G347" s="2739"/>
      <c r="H347" s="2739"/>
      <c r="I347" s="2736"/>
      <c r="J347" s="2739"/>
      <c r="K347" s="2736"/>
      <c r="L347" s="2736"/>
      <c r="M347" s="2736"/>
      <c r="N347" s="2489"/>
      <c r="O347" s="326"/>
      <c r="P347" s="2734"/>
      <c r="Q347" s="2504"/>
    </row>
    <row r="348" spans="1:17">
      <c r="A348" s="2735"/>
      <c r="B348" s="2760"/>
      <c r="C348" s="2760"/>
      <c r="D348" s="2760"/>
      <c r="E348" s="2501"/>
      <c r="F348" s="2506"/>
      <c r="G348" s="2739"/>
      <c r="H348" s="2739"/>
      <c r="I348" s="2736"/>
      <c r="J348" s="2739"/>
      <c r="K348" s="2736"/>
      <c r="L348" s="2736"/>
      <c r="M348" s="2736"/>
      <c r="N348" s="2489"/>
      <c r="O348" s="326"/>
      <c r="P348" s="2734"/>
      <c r="Q348" s="2758"/>
    </row>
    <row r="349" spans="1:17" ht="17.25">
      <c r="A349" s="2735"/>
      <c r="B349" s="2760"/>
      <c r="C349" s="2500"/>
      <c r="D349" s="2500"/>
      <c r="E349" s="2501"/>
      <c r="F349" s="2506"/>
      <c r="G349" s="2501"/>
      <c r="H349" s="2739"/>
      <c r="I349" s="2736"/>
      <c r="J349" s="2501"/>
      <c r="K349" s="2499"/>
      <c r="L349" s="2499"/>
      <c r="M349" s="2767"/>
      <c r="N349" s="2762"/>
      <c r="O349" s="1933"/>
      <c r="P349" s="2734"/>
      <c r="Q349" s="2504"/>
    </row>
    <row r="350" spans="1:17">
      <c r="A350" s="2735"/>
      <c r="B350" s="2500"/>
      <c r="C350" s="2500"/>
      <c r="D350" s="2500"/>
      <c r="E350" s="2501"/>
      <c r="F350" s="2506"/>
      <c r="G350" s="2501"/>
      <c r="H350" s="2739"/>
      <c r="I350" s="2736"/>
      <c r="J350" s="2501"/>
      <c r="K350" s="2499"/>
      <c r="L350" s="2499"/>
      <c r="M350" s="2499"/>
      <c r="N350" s="2762"/>
      <c r="O350" s="1933"/>
      <c r="P350" s="2734"/>
      <c r="Q350" s="2504"/>
    </row>
    <row r="351" spans="1:17">
      <c r="A351" s="2735"/>
      <c r="B351" s="2500"/>
      <c r="C351" s="2500"/>
      <c r="D351" s="2500"/>
      <c r="E351" s="2501"/>
      <c r="F351" s="2506"/>
      <c r="G351" s="2768"/>
      <c r="H351" s="2739"/>
      <c r="I351" s="2736"/>
      <c r="J351" s="2501"/>
      <c r="K351" s="2499"/>
      <c r="L351" s="2499"/>
      <c r="M351" s="2499"/>
      <c r="N351" s="2762"/>
      <c r="O351" s="1933"/>
      <c r="P351" s="2734"/>
      <c r="Q351" s="2504"/>
    </row>
    <row r="352" spans="1:17">
      <c r="A352" s="2735"/>
      <c r="B352" s="2500"/>
      <c r="C352" s="2500"/>
      <c r="D352" s="2500"/>
      <c r="E352" s="2501"/>
      <c r="F352" s="2506"/>
      <c r="G352" s="2768"/>
      <c r="H352" s="2739"/>
      <c r="I352" s="2736"/>
      <c r="J352" s="2501"/>
      <c r="K352" s="2499"/>
      <c r="L352" s="2499"/>
      <c r="M352" s="2499"/>
      <c r="N352" s="2762"/>
      <c r="O352" s="1933"/>
      <c r="P352" s="2734"/>
      <c r="Q352" s="2504"/>
    </row>
    <row r="353" spans="1:17">
      <c r="A353" s="2735"/>
      <c r="B353" s="2500"/>
      <c r="C353" s="2500"/>
      <c r="D353" s="2500"/>
      <c r="E353" s="2501"/>
      <c r="F353" s="2506"/>
      <c r="G353" s="2768"/>
      <c r="H353" s="2739"/>
      <c r="I353" s="2736"/>
      <c r="J353" s="2501"/>
      <c r="K353" s="2499"/>
      <c r="L353" s="2499"/>
      <c r="M353" s="2499"/>
      <c r="N353" s="2499"/>
      <c r="O353" s="1933"/>
      <c r="P353" s="2734"/>
      <c r="Q353" s="2504"/>
    </row>
    <row r="354" spans="1:17">
      <c r="A354" s="2735"/>
      <c r="B354" s="2500"/>
      <c r="C354" s="2500"/>
      <c r="D354" s="2500"/>
      <c r="E354" s="2501"/>
      <c r="F354" s="2506"/>
      <c r="G354" s="2501"/>
      <c r="H354" s="2739"/>
      <c r="I354" s="2736"/>
      <c r="J354" s="2501"/>
      <c r="K354" s="2499"/>
      <c r="L354" s="2499"/>
      <c r="M354" s="2499"/>
      <c r="N354" s="2499"/>
      <c r="O354" s="1933"/>
      <c r="P354" s="2734"/>
      <c r="Q354" s="2504"/>
    </row>
    <row r="355" spans="1:17">
      <c r="A355" s="2735"/>
      <c r="B355" s="2500"/>
      <c r="C355" s="2500"/>
      <c r="D355" s="2500"/>
      <c r="E355" s="2501"/>
      <c r="F355" s="2506"/>
      <c r="G355" s="2501"/>
      <c r="H355" s="2739"/>
      <c r="I355" s="2736"/>
      <c r="J355" s="2501"/>
      <c r="K355" s="2499"/>
      <c r="L355" s="2499"/>
      <c r="M355" s="2499"/>
      <c r="N355" s="2499"/>
      <c r="O355" s="1933"/>
      <c r="P355" s="2734"/>
      <c r="Q355" s="2504"/>
    </row>
    <row r="356" spans="1:17">
      <c r="A356" s="2735"/>
      <c r="B356" s="2500"/>
      <c r="C356" s="2500"/>
      <c r="D356" s="2500"/>
      <c r="E356" s="2501"/>
      <c r="F356" s="2506"/>
      <c r="G356" s="2501"/>
      <c r="H356" s="2739"/>
      <c r="I356" s="2736"/>
      <c r="J356" s="2501"/>
      <c r="K356" s="2499"/>
      <c r="L356" s="2499"/>
      <c r="M356" s="2499"/>
      <c r="N356" s="2499"/>
      <c r="O356" s="1933"/>
      <c r="P356" s="2734"/>
      <c r="Q356" s="2504"/>
    </row>
    <row r="357" spans="1:17">
      <c r="A357" s="2735"/>
      <c r="B357" s="2501"/>
      <c r="C357" s="2501"/>
      <c r="D357" s="2501"/>
      <c r="E357" s="2501"/>
      <c r="F357" s="2506"/>
      <c r="G357" s="2501"/>
      <c r="H357" s="2739"/>
      <c r="I357" s="2736"/>
      <c r="J357" s="2501"/>
      <c r="K357" s="2499"/>
      <c r="L357" s="2499"/>
      <c r="M357" s="2499"/>
      <c r="N357" s="2499"/>
      <c r="O357" s="1933"/>
      <c r="P357" s="2734"/>
      <c r="Q357" s="2504"/>
    </row>
    <row r="358" spans="1:17">
      <c r="A358" s="2735"/>
      <c r="B358" s="2503"/>
      <c r="C358" s="2501"/>
      <c r="D358" s="2769"/>
      <c r="E358" s="2501"/>
      <c r="F358" s="2506"/>
      <c r="G358" s="2501"/>
      <c r="H358" s="2739"/>
      <c r="I358" s="2736"/>
      <c r="J358" s="2501"/>
      <c r="K358" s="2499"/>
      <c r="L358" s="2499"/>
      <c r="M358" s="2499"/>
      <c r="N358" s="2499"/>
      <c r="O358" s="1933"/>
      <c r="P358" s="2734"/>
      <c r="Q358" s="2504"/>
    </row>
    <row r="359" spans="1:17">
      <c r="A359" s="2759"/>
      <c r="B359" s="2501"/>
      <c r="C359" s="2501"/>
      <c r="D359" s="2501"/>
      <c r="E359" s="2501"/>
      <c r="F359" s="2761"/>
      <c r="G359" s="2501"/>
      <c r="H359" s="2739"/>
      <c r="I359" s="2736"/>
      <c r="J359" s="2501"/>
      <c r="K359" s="2499"/>
      <c r="L359" s="2499"/>
      <c r="M359" s="2499"/>
      <c r="N359" s="2762"/>
      <c r="O359" s="1933"/>
      <c r="P359" s="2774"/>
      <c r="Q359" s="2774"/>
    </row>
    <row r="360" spans="1:17" s="264" customFormat="1" ht="12" customHeight="1">
      <c r="A360" s="2759"/>
      <c r="B360" s="2501"/>
      <c r="C360" s="2501"/>
      <c r="D360" s="2501"/>
      <c r="E360" s="2501"/>
      <c r="F360" s="2761"/>
      <c r="G360" s="2501"/>
      <c r="H360" s="2739"/>
      <c r="I360" s="2736"/>
      <c r="J360" s="2501"/>
      <c r="K360" s="2499"/>
      <c r="L360" s="2499"/>
      <c r="M360" s="2499"/>
      <c r="N360" s="2762"/>
      <c r="O360" s="1933"/>
      <c r="P360" s="2774"/>
      <c r="Q360" s="2774"/>
    </row>
    <row r="361" spans="1:17" s="264" customFormat="1" ht="12" customHeight="1">
      <c r="A361" s="2759"/>
      <c r="B361" s="2501"/>
      <c r="C361" s="2501"/>
      <c r="D361" s="2501"/>
      <c r="E361" s="2501"/>
      <c r="F361" s="2761"/>
      <c r="G361" s="2501"/>
      <c r="H361" s="2739"/>
      <c r="I361" s="2736"/>
      <c r="J361" s="2501"/>
      <c r="K361" s="2499"/>
      <c r="L361" s="2499"/>
      <c r="M361" s="2499"/>
      <c r="N361" s="2762"/>
      <c r="O361" s="1933"/>
      <c r="P361" s="2774"/>
      <c r="Q361" s="2774"/>
    </row>
    <row r="362" spans="1:17" s="1677" customFormat="1">
      <c r="A362" s="2759"/>
      <c r="B362" s="2501"/>
      <c r="C362" s="2501"/>
      <c r="D362" s="2501"/>
      <c r="E362" s="2501"/>
      <c r="F362" s="2761"/>
      <c r="G362" s="2501"/>
      <c r="H362" s="2739"/>
      <c r="I362" s="2736"/>
      <c r="J362" s="2501"/>
      <c r="K362" s="2499"/>
      <c r="L362" s="2499"/>
      <c r="M362" s="2499"/>
      <c r="N362" s="2762"/>
      <c r="O362" s="1933"/>
      <c r="P362" s="2774"/>
      <c r="Q362" s="2774"/>
    </row>
    <row r="363" spans="1:17" s="1677" customFormat="1">
      <c r="A363" s="2759"/>
      <c r="B363" s="2501"/>
      <c r="C363" s="2501"/>
      <c r="D363" s="2501"/>
      <c r="E363" s="2501"/>
      <c r="F363" s="2761"/>
      <c r="G363" s="2501"/>
      <c r="H363" s="2739"/>
      <c r="I363" s="2736"/>
      <c r="J363" s="2501"/>
      <c r="K363" s="2499"/>
      <c r="L363" s="2499"/>
      <c r="M363" s="2499"/>
      <c r="N363" s="2762"/>
      <c r="O363" s="1933"/>
      <c r="P363" s="2774"/>
      <c r="Q363" s="2774"/>
    </row>
    <row r="364" spans="1:17" s="1677" customFormat="1">
      <c r="A364" s="2759"/>
      <c r="B364" s="2501"/>
      <c r="C364" s="2501"/>
      <c r="D364" s="2501"/>
      <c r="E364" s="2501"/>
      <c r="F364" s="2761"/>
      <c r="G364" s="2501"/>
      <c r="H364" s="2739"/>
      <c r="I364" s="2736"/>
      <c r="J364" s="2501"/>
      <c r="K364" s="2763"/>
      <c r="L364" s="2499"/>
      <c r="M364" s="2499"/>
      <c r="N364" s="2762"/>
      <c r="O364" s="1933"/>
      <c r="P364" s="2774"/>
      <c r="Q364" s="2774"/>
    </row>
    <row r="365" spans="1:17" s="1677" customFormat="1">
      <c r="A365" s="2759"/>
      <c r="B365" s="2501"/>
      <c r="C365" s="2501"/>
      <c r="D365" s="2501"/>
      <c r="E365" s="2501"/>
      <c r="F365" s="2761"/>
      <c r="G365" s="2501"/>
      <c r="H365" s="2739"/>
      <c r="I365" s="2736"/>
      <c r="J365" s="2501"/>
      <c r="K365" s="2499"/>
      <c r="L365" s="2499"/>
      <c r="M365" s="2499"/>
      <c r="N365" s="2499"/>
      <c r="O365" s="1933"/>
      <c r="P365" s="2774"/>
      <c r="Q365" s="2774"/>
    </row>
    <row r="366" spans="1:17" s="1677" customFormat="1">
      <c r="A366" s="2759"/>
      <c r="B366" s="2501"/>
      <c r="C366" s="2501"/>
      <c r="D366" s="2501"/>
      <c r="E366" s="2501"/>
      <c r="F366" s="2761"/>
      <c r="G366" s="2501"/>
      <c r="H366" s="2739"/>
      <c r="I366" s="2736"/>
      <c r="J366" s="2501"/>
      <c r="K366" s="2499"/>
      <c r="L366" s="2499"/>
      <c r="M366" s="2499"/>
      <c r="N366" s="2499"/>
      <c r="O366" s="1933"/>
      <c r="P366" s="2774"/>
      <c r="Q366" s="2774"/>
    </row>
    <row r="367" spans="1:17" s="1677" customFormat="1">
      <c r="A367" s="2764"/>
      <c r="B367" s="325"/>
      <c r="C367" s="325"/>
      <c r="D367" s="325"/>
      <c r="E367" s="325"/>
      <c r="F367" s="2765"/>
      <c r="G367" s="2501"/>
      <c r="H367" s="2739"/>
      <c r="I367" s="2736"/>
      <c r="J367" s="2501"/>
      <c r="K367" s="2499"/>
      <c r="L367" s="2499"/>
      <c r="M367" s="2499"/>
      <c r="N367" s="2499"/>
      <c r="O367" s="1933"/>
      <c r="P367" s="2774"/>
      <c r="Q367" s="2734"/>
    </row>
    <row r="368" spans="1:17" s="1677" customFormat="1">
      <c r="A368" s="2764"/>
      <c r="B368" s="325"/>
      <c r="C368" s="325"/>
      <c r="D368" s="325"/>
      <c r="E368" s="325"/>
      <c r="F368" s="2765"/>
      <c r="G368" s="2501"/>
      <c r="H368" s="2739"/>
      <c r="I368" s="2736"/>
      <c r="J368" s="2501"/>
      <c r="K368" s="2499"/>
      <c r="L368" s="2499"/>
      <c r="M368" s="2499"/>
      <c r="N368" s="2499"/>
      <c r="O368" s="1933"/>
      <c r="P368" s="2774"/>
      <c r="Q368" s="2734"/>
    </row>
    <row r="369" spans="1:17" s="1677" customFormat="1">
      <c r="A369" s="2764"/>
      <c r="B369" s="325"/>
      <c r="C369" s="325"/>
      <c r="D369" s="325"/>
      <c r="E369" s="325"/>
      <c r="F369" s="2765"/>
      <c r="G369" s="2501"/>
      <c r="H369" s="2739"/>
      <c r="I369" s="2736"/>
      <c r="J369" s="2501"/>
      <c r="K369" s="2499"/>
      <c r="L369" s="2499"/>
      <c r="M369" s="2499"/>
      <c r="N369" s="2499"/>
      <c r="O369" s="1933"/>
      <c r="P369" s="2774"/>
      <c r="Q369" s="2734"/>
    </row>
    <row r="370" spans="1:17">
      <c r="A370" s="2764"/>
      <c r="B370" s="325"/>
      <c r="C370" s="325"/>
      <c r="D370" s="325"/>
      <c r="E370" s="325"/>
      <c r="F370" s="2765"/>
      <c r="G370" s="2501"/>
      <c r="H370" s="2739"/>
      <c r="I370" s="2736"/>
      <c r="J370" s="2501"/>
      <c r="K370" s="2499"/>
      <c r="L370" s="2499"/>
      <c r="M370" s="2499"/>
      <c r="N370" s="2499"/>
      <c r="O370" s="1933"/>
      <c r="P370" s="2774"/>
      <c r="Q370" s="2734"/>
    </row>
    <row r="371" spans="1:17">
      <c r="A371" s="2735"/>
      <c r="B371" s="2500"/>
      <c r="C371" s="2500"/>
      <c r="D371" s="2500"/>
      <c r="E371" s="2500"/>
      <c r="F371" s="2506"/>
      <c r="G371" s="2501"/>
      <c r="H371" s="2739"/>
      <c r="I371" s="2736"/>
      <c r="J371" s="2501"/>
      <c r="K371" s="2499"/>
      <c r="L371" s="2499"/>
      <c r="M371" s="2499"/>
      <c r="N371" s="2762"/>
      <c r="O371" s="1933"/>
      <c r="P371" s="2758"/>
      <c r="Q371" s="2504"/>
    </row>
    <row r="372" spans="1:17">
      <c r="A372" s="2735"/>
      <c r="B372" s="2500"/>
      <c r="C372" s="2500"/>
      <c r="D372" s="2500"/>
      <c r="E372" s="2500"/>
      <c r="F372" s="2506"/>
      <c r="G372" s="2501"/>
      <c r="H372" s="2739"/>
      <c r="I372" s="2736"/>
      <c r="J372" s="2501"/>
      <c r="K372" s="2499"/>
      <c r="L372" s="2499"/>
      <c r="M372" s="2499"/>
      <c r="N372" s="2762"/>
      <c r="O372" s="1933"/>
      <c r="P372" s="2758"/>
      <c r="Q372" s="2758"/>
    </row>
    <row r="373" spans="1:17" ht="17.25">
      <c r="A373" s="2735"/>
      <c r="B373" s="2500"/>
      <c r="C373" s="2500"/>
      <c r="D373" s="2500"/>
      <c r="E373" s="2500"/>
      <c r="F373" s="2506"/>
      <c r="G373" s="2501"/>
      <c r="H373" s="2739"/>
      <c r="I373" s="2736"/>
      <c r="J373" s="2501"/>
      <c r="K373" s="2499"/>
      <c r="L373" s="2499"/>
      <c r="M373" s="2767"/>
      <c r="N373" s="2762"/>
      <c r="O373" s="1933"/>
      <c r="P373" s="2758"/>
      <c r="Q373" s="2504"/>
    </row>
    <row r="374" spans="1:17">
      <c r="A374" s="2735"/>
      <c r="B374" s="2500"/>
      <c r="C374" s="2500"/>
      <c r="D374" s="2500"/>
      <c r="E374" s="2500"/>
      <c r="F374" s="2506"/>
      <c r="G374" s="2501"/>
      <c r="H374" s="2739"/>
      <c r="I374" s="2736"/>
      <c r="J374" s="2501"/>
      <c r="K374" s="2499"/>
      <c r="L374" s="2499"/>
      <c r="M374" s="2499"/>
      <c r="N374" s="2762"/>
      <c r="O374" s="1933"/>
      <c r="P374" s="2758"/>
      <c r="Q374" s="2504"/>
    </row>
    <row r="375" spans="1:17">
      <c r="A375" s="2735"/>
      <c r="B375" s="2500"/>
      <c r="C375" s="2500"/>
      <c r="D375" s="2500"/>
      <c r="E375" s="2500"/>
      <c r="F375" s="2506"/>
      <c r="G375" s="2501"/>
      <c r="H375" s="2739"/>
      <c r="I375" s="2736"/>
      <c r="J375" s="2501"/>
      <c r="K375" s="2499"/>
      <c r="L375" s="2499"/>
      <c r="M375" s="2499"/>
      <c r="N375" s="2762"/>
      <c r="O375" s="1933"/>
      <c r="P375" s="2758"/>
      <c r="Q375" s="2504"/>
    </row>
    <row r="376" spans="1:17">
      <c r="A376" s="2735"/>
      <c r="B376" s="2500"/>
      <c r="C376" s="2500"/>
      <c r="D376" s="2500"/>
      <c r="E376" s="2500"/>
      <c r="F376" s="2506"/>
      <c r="G376" s="2501"/>
      <c r="H376" s="2739"/>
      <c r="I376" s="2736"/>
      <c r="J376" s="2501"/>
      <c r="K376" s="2499"/>
      <c r="L376" s="2499"/>
      <c r="M376" s="2499"/>
      <c r="N376" s="2762"/>
      <c r="O376" s="1933"/>
      <c r="P376" s="2758"/>
      <c r="Q376" s="2504"/>
    </row>
    <row r="377" spans="1:17">
      <c r="A377" s="2735"/>
      <c r="B377" s="2500"/>
      <c r="C377" s="2500"/>
      <c r="D377" s="2500"/>
      <c r="E377" s="2500"/>
      <c r="F377" s="2506"/>
      <c r="G377" s="2501"/>
      <c r="H377" s="2739"/>
      <c r="I377" s="2736"/>
      <c r="J377" s="2501"/>
      <c r="K377" s="2499"/>
      <c r="L377" s="2499"/>
      <c r="M377" s="2499"/>
      <c r="N377" s="2499"/>
      <c r="O377" s="1933"/>
      <c r="P377" s="2758"/>
      <c r="Q377" s="2504"/>
    </row>
    <row r="378" spans="1:17">
      <c r="A378" s="2735"/>
      <c r="B378" s="2500"/>
      <c r="C378" s="2500"/>
      <c r="D378" s="2500"/>
      <c r="E378" s="2500"/>
      <c r="F378" s="2506"/>
      <c r="G378" s="2501"/>
      <c r="H378" s="2739"/>
      <c r="I378" s="2736"/>
      <c r="J378" s="2501"/>
      <c r="K378" s="2499"/>
      <c r="L378" s="2499"/>
      <c r="M378" s="2499"/>
      <c r="N378" s="2499"/>
      <c r="O378" s="1933"/>
      <c r="P378" s="2758"/>
      <c r="Q378" s="2504"/>
    </row>
    <row r="379" spans="1:17">
      <c r="A379" s="2735"/>
      <c r="B379" s="2500"/>
      <c r="C379" s="2500"/>
      <c r="D379" s="2500"/>
      <c r="E379" s="2500"/>
      <c r="F379" s="2506"/>
      <c r="G379" s="2501"/>
      <c r="H379" s="2739"/>
      <c r="I379" s="2736"/>
      <c r="J379" s="2501"/>
      <c r="K379" s="2499"/>
      <c r="L379" s="2499"/>
      <c r="M379" s="2499"/>
      <c r="N379" s="2499"/>
      <c r="O379" s="1933"/>
      <c r="P379" s="2758"/>
      <c r="Q379" s="2504"/>
    </row>
    <row r="380" spans="1:17">
      <c r="A380" s="2735"/>
      <c r="B380" s="2500"/>
      <c r="C380" s="2500"/>
      <c r="D380" s="2500"/>
      <c r="E380" s="2500"/>
      <c r="F380" s="2506"/>
      <c r="G380" s="2501"/>
      <c r="H380" s="2739"/>
      <c r="I380" s="2736"/>
      <c r="J380" s="2501"/>
      <c r="K380" s="2499"/>
      <c r="L380" s="2499"/>
      <c r="M380" s="2499"/>
      <c r="N380" s="2499"/>
      <c r="O380" s="1933"/>
      <c r="P380" s="2758"/>
      <c r="Q380" s="2504"/>
    </row>
    <row r="381" spans="1:17">
      <c r="A381" s="2735"/>
      <c r="B381" s="2501"/>
      <c r="C381" s="2501"/>
      <c r="D381" s="2501"/>
      <c r="E381" s="2500"/>
      <c r="F381" s="2506"/>
      <c r="G381" s="2501"/>
      <c r="H381" s="2739"/>
      <c r="I381" s="2736"/>
      <c r="J381" s="2501"/>
      <c r="K381" s="2499"/>
      <c r="L381" s="2499"/>
      <c r="M381" s="2499"/>
      <c r="N381" s="2499"/>
      <c r="O381" s="1933"/>
      <c r="P381" s="2758"/>
      <c r="Q381" s="2504"/>
    </row>
    <row r="382" spans="1:17">
      <c r="A382" s="2735"/>
      <c r="B382" s="2503"/>
      <c r="C382" s="2501"/>
      <c r="D382" s="2769"/>
      <c r="E382" s="2500"/>
      <c r="F382" s="2506"/>
      <c r="G382" s="2501"/>
      <c r="H382" s="2739"/>
      <c r="I382" s="2736"/>
      <c r="J382" s="2501"/>
      <c r="K382" s="2499"/>
      <c r="L382" s="2499"/>
      <c r="M382" s="2499"/>
      <c r="N382" s="2499"/>
      <c r="O382" s="1933"/>
      <c r="P382" s="2758"/>
      <c r="Q382" s="2504"/>
    </row>
    <row r="383" spans="1:17">
      <c r="A383" s="3166"/>
      <c r="B383" s="2063"/>
      <c r="C383" s="2770"/>
      <c r="D383" s="2770"/>
      <c r="E383" s="2770"/>
      <c r="F383" s="2770"/>
      <c r="G383" s="2771"/>
      <c r="H383" s="2739"/>
      <c r="I383" s="2736"/>
      <c r="J383" s="2772"/>
      <c r="K383" s="2772"/>
      <c r="L383" s="3163"/>
      <c r="M383" s="3163"/>
      <c r="N383" s="2502"/>
      <c r="O383" s="326"/>
      <c r="P383" s="2504"/>
      <c r="Q383" s="2504"/>
    </row>
    <row r="384" spans="1:17">
      <c r="A384" s="3166"/>
      <c r="B384" s="2773"/>
      <c r="C384" s="2773"/>
      <c r="D384" s="2773"/>
      <c r="E384" s="2773"/>
      <c r="F384" s="2773"/>
      <c r="G384" s="2489"/>
      <c r="H384" s="2739"/>
      <c r="I384" s="2736"/>
      <c r="J384" s="2513"/>
      <c r="K384" s="2513"/>
      <c r="L384" s="3163"/>
      <c r="M384" s="3163"/>
      <c r="N384" s="2489"/>
      <c r="O384" s="326"/>
      <c r="P384" s="2734"/>
      <c r="Q384" s="2504"/>
    </row>
    <row r="385" spans="1:17">
      <c r="A385" s="2759"/>
      <c r="B385" s="2501"/>
      <c r="C385" s="2501"/>
      <c r="D385" s="2501"/>
      <c r="E385" s="2501"/>
      <c r="F385" s="2761"/>
      <c r="G385" s="2501"/>
      <c r="H385" s="2739"/>
      <c r="I385" s="2736"/>
      <c r="J385" s="2501"/>
      <c r="K385" s="2499"/>
      <c r="L385" s="2499"/>
      <c r="M385" s="2499"/>
      <c r="N385" s="2762"/>
      <c r="O385" s="1933"/>
      <c r="P385" s="2774"/>
      <c r="Q385" s="2774"/>
    </row>
    <row r="386" spans="1:17" s="264" customFormat="1" ht="12" customHeight="1">
      <c r="A386" s="2759"/>
      <c r="B386" s="2501"/>
      <c r="C386" s="2501"/>
      <c r="D386" s="2501"/>
      <c r="E386" s="2501"/>
      <c r="F386" s="2761"/>
      <c r="G386" s="2501"/>
      <c r="H386" s="2739"/>
      <c r="I386" s="2736"/>
      <c r="J386" s="2501"/>
      <c r="K386" s="2499"/>
      <c r="L386" s="2499"/>
      <c r="M386" s="2499"/>
      <c r="N386" s="2762"/>
      <c r="O386" s="1933"/>
      <c r="P386" s="2774"/>
      <c r="Q386" s="2774"/>
    </row>
    <row r="387" spans="1:17" s="264" customFormat="1" ht="12" customHeight="1">
      <c r="A387" s="2759"/>
      <c r="B387" s="2501"/>
      <c r="C387" s="2501"/>
      <c r="D387" s="2501"/>
      <c r="E387" s="2501"/>
      <c r="F387" s="2761"/>
      <c r="G387" s="2501"/>
      <c r="H387" s="2739"/>
      <c r="I387" s="2736"/>
      <c r="J387" s="2501"/>
      <c r="K387" s="2499"/>
      <c r="L387" s="2499"/>
      <c r="M387" s="2499"/>
      <c r="N387" s="2762"/>
      <c r="O387" s="1933"/>
      <c r="P387" s="2774"/>
      <c r="Q387" s="2774"/>
    </row>
    <row r="388" spans="1:17">
      <c r="A388" s="2759"/>
      <c r="B388" s="2501"/>
      <c r="C388" s="2501"/>
      <c r="D388" s="2501"/>
      <c r="E388" s="2501"/>
      <c r="F388" s="2761"/>
      <c r="G388" s="2501"/>
      <c r="H388" s="2739"/>
      <c r="I388" s="2736"/>
      <c r="J388" s="2501"/>
      <c r="K388" s="2499"/>
      <c r="L388" s="2499"/>
      <c r="M388" s="2499"/>
      <c r="N388" s="2762"/>
      <c r="O388" s="1933"/>
      <c r="P388" s="2774"/>
      <c r="Q388" s="2774"/>
    </row>
    <row r="389" spans="1:17">
      <c r="A389" s="2759"/>
      <c r="B389" s="2501"/>
      <c r="C389" s="2501"/>
      <c r="D389" s="2501"/>
      <c r="E389" s="2501"/>
      <c r="F389" s="2761"/>
      <c r="G389" s="2501"/>
      <c r="H389" s="2739"/>
      <c r="I389" s="2736"/>
      <c r="J389" s="2501"/>
      <c r="K389" s="2499"/>
      <c r="L389" s="2499"/>
      <c r="M389" s="2499"/>
      <c r="N389" s="2762"/>
      <c r="O389" s="1933"/>
      <c r="P389" s="2774"/>
      <c r="Q389" s="2774"/>
    </row>
    <row r="390" spans="1:17" s="1677" customFormat="1">
      <c r="A390" s="2759"/>
      <c r="B390" s="2501"/>
      <c r="C390" s="2501"/>
      <c r="D390" s="2501"/>
      <c r="E390" s="2501"/>
      <c r="F390" s="2761"/>
      <c r="G390" s="2501"/>
      <c r="H390" s="2739"/>
      <c r="I390" s="2736"/>
      <c r="J390" s="2501"/>
      <c r="K390" s="2763"/>
      <c r="L390" s="2499"/>
      <c r="M390" s="2499"/>
      <c r="N390" s="2762"/>
      <c r="O390" s="1933"/>
      <c r="P390" s="2774"/>
      <c r="Q390" s="2774"/>
    </row>
    <row r="391" spans="1:17" s="1677" customFormat="1">
      <c r="A391" s="2759"/>
      <c r="B391" s="2501"/>
      <c r="C391" s="2501"/>
      <c r="D391" s="2501"/>
      <c r="E391" s="2501"/>
      <c r="F391" s="2761"/>
      <c r="G391" s="2501"/>
      <c r="H391" s="2739"/>
      <c r="I391" s="2736"/>
      <c r="J391" s="2501"/>
      <c r="K391" s="2499"/>
      <c r="L391" s="2499"/>
      <c r="M391" s="2499"/>
      <c r="N391" s="2499"/>
      <c r="O391" s="1933"/>
      <c r="P391" s="2774"/>
      <c r="Q391" s="2774"/>
    </row>
    <row r="392" spans="1:17" s="1677" customFormat="1">
      <c r="A392" s="2759"/>
      <c r="B392" s="2501"/>
      <c r="C392" s="2501"/>
      <c r="D392" s="2501"/>
      <c r="E392" s="2501"/>
      <c r="F392" s="2761"/>
      <c r="G392" s="2501"/>
      <c r="H392" s="2739"/>
      <c r="I392" s="2736"/>
      <c r="J392" s="2501"/>
      <c r="K392" s="2499"/>
      <c r="L392" s="2499"/>
      <c r="M392" s="2499"/>
      <c r="N392" s="2499"/>
      <c r="O392" s="1933"/>
      <c r="P392" s="2774"/>
      <c r="Q392" s="2774"/>
    </row>
    <row r="393" spans="1:17" s="1677" customFormat="1">
      <c r="A393" s="2764"/>
      <c r="B393" s="325"/>
      <c r="C393" s="325"/>
      <c r="D393" s="325"/>
      <c r="E393" s="325"/>
      <c r="F393" s="2765"/>
      <c r="G393" s="2501"/>
      <c r="H393" s="2739"/>
      <c r="I393" s="2736"/>
      <c r="J393" s="2501"/>
      <c r="K393" s="2499"/>
      <c r="L393" s="2499"/>
      <c r="M393" s="2499"/>
      <c r="N393" s="2499"/>
      <c r="O393" s="326"/>
      <c r="P393" s="2734"/>
      <c r="Q393" s="2734"/>
    </row>
    <row r="394" spans="1:17" s="1677" customFormat="1">
      <c r="A394" s="2764"/>
      <c r="B394" s="325"/>
      <c r="C394" s="325"/>
      <c r="D394" s="325"/>
      <c r="E394" s="325"/>
      <c r="F394" s="2765"/>
      <c r="G394" s="2501"/>
      <c r="H394" s="2739"/>
      <c r="I394" s="2736"/>
      <c r="J394" s="2501"/>
      <c r="K394" s="2499"/>
      <c r="L394" s="2499"/>
      <c r="M394" s="2499"/>
      <c r="N394" s="2499"/>
      <c r="O394" s="326"/>
      <c r="P394" s="2734"/>
      <c r="Q394" s="2734"/>
    </row>
    <row r="395" spans="1:17">
      <c r="A395" s="2764"/>
      <c r="B395" s="325"/>
      <c r="C395" s="325"/>
      <c r="D395" s="325"/>
      <c r="E395" s="325"/>
      <c r="F395" s="2765"/>
      <c r="G395" s="2501"/>
      <c r="H395" s="2739"/>
      <c r="I395" s="2736"/>
      <c r="J395" s="2501"/>
      <c r="K395" s="2499"/>
      <c r="L395" s="2499"/>
      <c r="M395" s="2499"/>
      <c r="N395" s="2499"/>
      <c r="O395" s="326"/>
      <c r="P395" s="2734"/>
      <c r="Q395" s="2734"/>
    </row>
    <row r="396" spans="1:17">
      <c r="A396" s="2764"/>
      <c r="B396" s="325"/>
      <c r="C396" s="325"/>
      <c r="D396" s="325"/>
      <c r="E396" s="325"/>
      <c r="F396" s="2765"/>
      <c r="G396" s="2501"/>
      <c r="H396" s="2739"/>
      <c r="I396" s="2736"/>
      <c r="J396" s="2501"/>
      <c r="K396" s="2499"/>
      <c r="L396" s="2499"/>
      <c r="M396" s="2499"/>
      <c r="N396" s="2499"/>
      <c r="O396" s="326"/>
      <c r="P396" s="2734"/>
      <c r="Q396" s="2734"/>
    </row>
    <row r="397" spans="1:17">
      <c r="A397" s="2735"/>
      <c r="B397" s="2500"/>
      <c r="C397" s="2500"/>
      <c r="D397" s="2500"/>
      <c r="E397" s="2500"/>
      <c r="F397" s="2506"/>
      <c r="G397" s="2501"/>
      <c r="H397" s="2739"/>
      <c r="I397" s="2736"/>
      <c r="J397" s="2501"/>
      <c r="K397" s="2499"/>
      <c r="L397" s="2499"/>
      <c r="M397" s="2499"/>
      <c r="N397" s="2762"/>
      <c r="O397" s="326"/>
      <c r="P397" s="2504"/>
      <c r="Q397" s="2504"/>
    </row>
    <row r="398" spans="1:17">
      <c r="A398" s="2735"/>
      <c r="B398" s="2500"/>
      <c r="C398" s="2500"/>
      <c r="D398" s="2500"/>
      <c r="E398" s="2500"/>
      <c r="F398" s="2506"/>
      <c r="G398" s="2501"/>
      <c r="H398" s="2739"/>
      <c r="I398" s="2736"/>
      <c r="J398" s="2501"/>
      <c r="K398" s="2499"/>
      <c r="L398" s="2499"/>
      <c r="M398" s="2499"/>
      <c r="N398" s="2762"/>
      <c r="O398" s="326"/>
      <c r="P398" s="2504"/>
      <c r="Q398" s="2758"/>
    </row>
    <row r="399" spans="1:17">
      <c r="A399" s="2735"/>
      <c r="B399" s="2500"/>
      <c r="C399" s="2500"/>
      <c r="D399" s="2500"/>
      <c r="E399" s="2500"/>
      <c r="F399" s="2506"/>
      <c r="G399" s="2501"/>
      <c r="H399" s="2739"/>
      <c r="I399" s="2736"/>
      <c r="J399" s="2501"/>
      <c r="K399" s="2499"/>
      <c r="L399" s="2499"/>
      <c r="M399" s="2499"/>
      <c r="N399" s="2762"/>
      <c r="O399" s="326"/>
      <c r="P399" s="2504"/>
      <c r="Q399" s="2504"/>
    </row>
    <row r="400" spans="1:17">
      <c r="A400" s="2735"/>
      <c r="B400" s="2500"/>
      <c r="C400" s="2500"/>
      <c r="D400" s="2500"/>
      <c r="E400" s="2500"/>
      <c r="F400" s="2506"/>
      <c r="G400" s="2501"/>
      <c r="H400" s="2739"/>
      <c r="I400" s="2736"/>
      <c r="J400" s="2501"/>
      <c r="K400" s="2499"/>
      <c r="L400" s="2499"/>
      <c r="M400" s="2499"/>
      <c r="N400" s="2762"/>
      <c r="O400" s="326"/>
      <c r="P400" s="2504"/>
      <c r="Q400" s="2504"/>
    </row>
    <row r="401" spans="1:17">
      <c r="A401" s="2735"/>
      <c r="B401" s="2500"/>
      <c r="C401" s="2500"/>
      <c r="D401" s="2500"/>
      <c r="E401" s="2500"/>
      <c r="F401" s="2506"/>
      <c r="G401" s="2501"/>
      <c r="H401" s="2739"/>
      <c r="I401" s="2736"/>
      <c r="J401" s="2501"/>
      <c r="K401" s="2499"/>
      <c r="L401" s="2499"/>
      <c r="M401" s="2499"/>
      <c r="N401" s="2762"/>
      <c r="O401" s="326"/>
      <c r="P401" s="2504"/>
      <c r="Q401" s="2504"/>
    </row>
    <row r="402" spans="1:17">
      <c r="A402" s="2735"/>
      <c r="B402" s="2500"/>
      <c r="C402" s="2500"/>
      <c r="D402" s="2500"/>
      <c r="E402" s="2500"/>
      <c r="F402" s="2506"/>
      <c r="G402" s="2501"/>
      <c r="H402" s="2739"/>
      <c r="I402" s="2736"/>
      <c r="J402" s="2501"/>
      <c r="K402" s="2499"/>
      <c r="L402" s="2499"/>
      <c r="M402" s="2499"/>
      <c r="N402" s="2762"/>
      <c r="O402" s="326"/>
      <c r="P402" s="2504"/>
      <c r="Q402" s="2504"/>
    </row>
    <row r="403" spans="1:17">
      <c r="A403" s="2735"/>
      <c r="B403" s="2500"/>
      <c r="C403" s="2500"/>
      <c r="D403" s="2500"/>
      <c r="E403" s="2500"/>
      <c r="F403" s="2506"/>
      <c r="G403" s="2501"/>
      <c r="H403" s="2739"/>
      <c r="I403" s="2736"/>
      <c r="J403" s="2501"/>
      <c r="K403" s="2499"/>
      <c r="L403" s="2499"/>
      <c r="M403" s="2499"/>
      <c r="N403" s="2499"/>
      <c r="O403" s="326"/>
      <c r="P403" s="2504"/>
      <c r="Q403" s="2504"/>
    </row>
    <row r="404" spans="1:17">
      <c r="A404" s="2735"/>
      <c r="B404" s="2500"/>
      <c r="C404" s="2500"/>
      <c r="D404" s="2500"/>
      <c r="E404" s="2500"/>
      <c r="F404" s="2506"/>
      <c r="G404" s="2501"/>
      <c r="H404" s="2739"/>
      <c r="I404" s="2736"/>
      <c r="J404" s="2501"/>
      <c r="K404" s="2499"/>
      <c r="L404" s="2499"/>
      <c r="M404" s="2499"/>
      <c r="N404" s="2499"/>
      <c r="O404" s="326"/>
      <c r="P404" s="2504"/>
      <c r="Q404" s="2504"/>
    </row>
    <row r="405" spans="1:17">
      <c r="A405" s="2735"/>
      <c r="B405" s="2500"/>
      <c r="C405" s="2500"/>
      <c r="D405" s="2500"/>
      <c r="E405" s="2500"/>
      <c r="F405" s="2506"/>
      <c r="G405" s="2501"/>
      <c r="H405" s="2739"/>
      <c r="I405" s="2736"/>
      <c r="J405" s="2501"/>
      <c r="K405" s="2499"/>
      <c r="L405" s="2499"/>
      <c r="M405" s="2499"/>
      <c r="N405" s="2499"/>
      <c r="O405" s="326"/>
      <c r="P405" s="2504"/>
      <c r="Q405" s="2504"/>
    </row>
    <row r="406" spans="1:17">
      <c r="A406" s="2735"/>
      <c r="B406" s="2500"/>
      <c r="C406" s="2500"/>
      <c r="D406" s="2500"/>
      <c r="E406" s="2500"/>
      <c r="F406" s="2506"/>
      <c r="G406" s="2501"/>
      <c r="H406" s="2739"/>
      <c r="I406" s="2736"/>
      <c r="J406" s="2501"/>
      <c r="K406" s="2499"/>
      <c r="L406" s="2499"/>
      <c r="M406" s="2499"/>
      <c r="N406" s="2499"/>
      <c r="O406" s="326"/>
      <c r="P406" s="2504"/>
      <c r="Q406" s="2504"/>
    </row>
    <row r="407" spans="1:17">
      <c r="A407" s="2735"/>
      <c r="B407" s="2501"/>
      <c r="C407" s="2501"/>
      <c r="D407" s="2501"/>
      <c r="E407" s="2501"/>
      <c r="F407" s="2761"/>
      <c r="G407" s="2501"/>
      <c r="H407" s="2739"/>
      <c r="I407" s="2736"/>
      <c r="J407" s="2501"/>
      <c r="K407" s="2499"/>
      <c r="L407" s="2499"/>
      <c r="M407" s="2499"/>
      <c r="N407" s="2499"/>
      <c r="O407" s="1933"/>
      <c r="P407" s="2504"/>
      <c r="Q407" s="2504"/>
    </row>
    <row r="408" spans="1:17">
      <c r="A408" s="2735"/>
      <c r="B408" s="2503"/>
      <c r="C408" s="2501"/>
      <c r="D408" s="2769"/>
      <c r="E408" s="2501"/>
      <c r="F408" s="2761"/>
      <c r="G408" s="2501"/>
      <c r="H408" s="2739"/>
      <c r="I408" s="2736"/>
      <c r="J408" s="2501"/>
      <c r="K408" s="2499"/>
      <c r="L408" s="2499"/>
      <c r="M408" s="2499"/>
      <c r="N408" s="2499"/>
      <c r="O408" s="1933"/>
      <c r="P408" s="2504"/>
      <c r="Q408" s="2504"/>
    </row>
    <row r="409" spans="1:17">
      <c r="A409" s="3166"/>
      <c r="B409" s="2063"/>
      <c r="C409" s="2770"/>
      <c r="D409" s="2770"/>
      <c r="E409" s="2770"/>
      <c r="F409" s="2770"/>
      <c r="G409" s="2771"/>
      <c r="H409" s="2739"/>
      <c r="I409" s="2736"/>
      <c r="J409" s="2772"/>
      <c r="K409" s="2772"/>
      <c r="L409" s="3163"/>
      <c r="M409" s="3163"/>
      <c r="N409" s="2502"/>
      <c r="O409" s="326"/>
      <c r="P409" s="2504"/>
      <c r="Q409" s="2504"/>
    </row>
    <row r="410" spans="1:17">
      <c r="A410" s="3166"/>
      <c r="B410" s="2773"/>
      <c r="C410" s="2773"/>
      <c r="D410" s="2773"/>
      <c r="E410" s="2773"/>
      <c r="F410" s="2773"/>
      <c r="G410" s="2489"/>
      <c r="H410" s="2739"/>
      <c r="I410" s="2736"/>
      <c r="J410" s="2513"/>
      <c r="K410" s="2513"/>
      <c r="L410" s="3163"/>
      <c r="M410" s="3163"/>
      <c r="N410" s="2489"/>
      <c r="O410" s="326"/>
      <c r="P410" s="2734"/>
      <c r="Q410" s="2504"/>
    </row>
    <row r="411" spans="1:17">
      <c r="A411" s="2764"/>
      <c r="B411" s="325"/>
      <c r="C411" s="325"/>
      <c r="D411" s="325"/>
      <c r="E411" s="325"/>
      <c r="F411" s="2765"/>
      <c r="G411" s="2501"/>
      <c r="H411" s="2739"/>
      <c r="I411" s="2736"/>
      <c r="J411" s="2501"/>
      <c r="K411" s="2499"/>
      <c r="L411" s="2499"/>
      <c r="M411" s="2499"/>
      <c r="N411" s="2762"/>
      <c r="O411" s="326"/>
      <c r="P411" s="2734"/>
      <c r="Q411" s="2734"/>
    </row>
    <row r="412" spans="1:17">
      <c r="A412" s="2764"/>
      <c r="B412" s="325"/>
      <c r="C412" s="325"/>
      <c r="D412" s="325"/>
      <c r="E412" s="325"/>
      <c r="F412" s="2765"/>
      <c r="G412" s="2501"/>
      <c r="H412" s="2739"/>
      <c r="I412" s="2736"/>
      <c r="J412" s="2501"/>
      <c r="K412" s="2499"/>
      <c r="L412" s="2499"/>
      <c r="M412" s="2499"/>
      <c r="N412" s="2762"/>
      <c r="O412" s="326"/>
      <c r="P412" s="2734"/>
      <c r="Q412" s="2734"/>
    </row>
    <row r="413" spans="1:17" s="264" customFormat="1" ht="12" customHeight="1">
      <c r="A413" s="2759"/>
      <c r="B413" s="2501"/>
      <c r="C413" s="2501"/>
      <c r="D413" s="2501"/>
      <c r="E413" s="2501"/>
      <c r="F413" s="2761"/>
      <c r="G413" s="2501"/>
      <c r="H413" s="2739"/>
      <c r="I413" s="2736"/>
      <c r="J413" s="2501"/>
      <c r="K413" s="2763"/>
      <c r="L413" s="2499"/>
      <c r="M413" s="2499"/>
      <c r="N413" s="2762"/>
      <c r="O413" s="1933"/>
      <c r="P413" s="2774"/>
      <c r="Q413" s="2774"/>
    </row>
    <row r="414" spans="1:17" s="264" customFormat="1" ht="12" customHeight="1">
      <c r="A414" s="2759"/>
      <c r="B414" s="2501"/>
      <c r="C414" s="2501"/>
      <c r="D414" s="2501"/>
      <c r="E414" s="2501"/>
      <c r="F414" s="2761"/>
      <c r="G414" s="2501"/>
      <c r="H414" s="2739"/>
      <c r="I414" s="2736"/>
      <c r="J414" s="2501"/>
      <c r="K414" s="2499"/>
      <c r="L414" s="2499"/>
      <c r="M414" s="2499"/>
      <c r="N414" s="2762"/>
      <c r="O414" s="1933"/>
      <c r="P414" s="2774"/>
      <c r="Q414" s="2774"/>
    </row>
    <row r="415" spans="1:17">
      <c r="A415" s="2759"/>
      <c r="B415" s="2501"/>
      <c r="C415" s="2501"/>
      <c r="D415" s="2501"/>
      <c r="E415" s="2501"/>
      <c r="F415" s="2761"/>
      <c r="G415" s="2501"/>
      <c r="H415" s="2739"/>
      <c r="I415" s="2736"/>
      <c r="J415" s="2501"/>
      <c r="K415" s="2499"/>
      <c r="L415" s="2499"/>
      <c r="M415" s="2499"/>
      <c r="N415" s="2762"/>
      <c r="O415" s="1933"/>
      <c r="P415" s="2774"/>
      <c r="Q415" s="2774"/>
    </row>
    <row r="416" spans="1:17">
      <c r="A416" s="2759"/>
      <c r="B416" s="2501"/>
      <c r="C416" s="2501"/>
      <c r="D416" s="2501"/>
      <c r="E416" s="2501"/>
      <c r="F416" s="2761"/>
      <c r="G416" s="2501"/>
      <c r="H416" s="2739"/>
      <c r="I416" s="2736"/>
      <c r="J416" s="2501"/>
      <c r="K416" s="2499"/>
      <c r="L416" s="2499"/>
      <c r="M416" s="2499"/>
      <c r="N416" s="2762"/>
      <c r="O416" s="1933"/>
      <c r="P416" s="2774"/>
      <c r="Q416" s="2774"/>
    </row>
    <row r="417" spans="1:17">
      <c r="A417" s="2759"/>
      <c r="B417" s="2501"/>
      <c r="C417" s="2501"/>
      <c r="D417" s="2501"/>
      <c r="E417" s="2501"/>
      <c r="F417" s="2761"/>
      <c r="G417" s="2501"/>
      <c r="H417" s="2739"/>
      <c r="I417" s="2736"/>
      <c r="J417" s="2501"/>
      <c r="K417" s="2499"/>
      <c r="L417" s="2499"/>
      <c r="M417" s="2499"/>
      <c r="N417" s="2762"/>
      <c r="O417" s="1933"/>
      <c r="P417" s="2774"/>
      <c r="Q417" s="2774"/>
    </row>
    <row r="418" spans="1:17">
      <c r="A418" s="2764"/>
      <c r="B418" s="325"/>
      <c r="C418" s="325"/>
      <c r="D418" s="325"/>
      <c r="E418" s="325"/>
      <c r="F418" s="2765"/>
      <c r="G418" s="2501"/>
      <c r="H418" s="2739"/>
      <c r="I418" s="2736"/>
      <c r="J418" s="2501"/>
      <c r="K418" s="2499"/>
      <c r="L418" s="2499"/>
      <c r="M418" s="2499"/>
      <c r="N418" s="2762"/>
      <c r="O418" s="326"/>
      <c r="P418" s="2734"/>
      <c r="Q418" s="2734"/>
    </row>
    <row r="419" spans="1:17">
      <c r="A419" s="2764"/>
      <c r="B419" s="325"/>
      <c r="C419" s="325"/>
      <c r="D419" s="325"/>
      <c r="E419" s="325"/>
      <c r="F419" s="2765"/>
      <c r="G419" s="2501"/>
      <c r="H419" s="2739"/>
      <c r="I419" s="2736"/>
      <c r="J419" s="2501"/>
      <c r="K419" s="2499"/>
      <c r="L419" s="2499"/>
      <c r="M419" s="2499"/>
      <c r="N419" s="2762"/>
      <c r="O419" s="326"/>
      <c r="P419" s="2734"/>
      <c r="Q419" s="2734"/>
    </row>
    <row r="420" spans="1:17">
      <c r="A420" s="2764"/>
      <c r="B420" s="325"/>
      <c r="C420" s="325"/>
      <c r="D420" s="325"/>
      <c r="E420" s="325"/>
      <c r="F420" s="2765"/>
      <c r="G420" s="2501"/>
      <c r="H420" s="2739"/>
      <c r="I420" s="2736"/>
      <c r="J420" s="2501"/>
      <c r="K420" s="2499"/>
      <c r="L420" s="2499"/>
      <c r="M420" s="2499"/>
      <c r="N420" s="2762"/>
      <c r="O420" s="326"/>
      <c r="P420" s="2734"/>
      <c r="Q420" s="2734"/>
    </row>
    <row r="421" spans="1:17">
      <c r="A421" s="2764"/>
      <c r="B421" s="325"/>
      <c r="C421" s="325"/>
      <c r="D421" s="325"/>
      <c r="E421" s="325"/>
      <c r="F421" s="2765"/>
      <c r="G421" s="2501"/>
      <c r="H421" s="2739"/>
      <c r="I421" s="2736"/>
      <c r="J421" s="2501"/>
      <c r="K421" s="2499"/>
      <c r="L421" s="2499"/>
      <c r="M421" s="2499"/>
      <c r="N421" s="2762"/>
      <c r="O421" s="326"/>
      <c r="P421" s="2734"/>
      <c r="Q421" s="2734"/>
    </row>
    <row r="422" spans="1:17">
      <c r="A422" s="2764"/>
      <c r="B422" s="325"/>
      <c r="C422" s="325"/>
      <c r="D422" s="325"/>
      <c r="E422" s="325"/>
      <c r="F422" s="2765"/>
      <c r="G422" s="2501"/>
      <c r="H422" s="2739"/>
      <c r="I422" s="2736"/>
      <c r="J422" s="2501"/>
      <c r="K422" s="2499"/>
      <c r="L422" s="2499"/>
      <c r="M422" s="2499"/>
      <c r="N422" s="2762"/>
      <c r="O422" s="326"/>
      <c r="P422" s="2734"/>
      <c r="Q422" s="2734"/>
    </row>
    <row r="423" spans="1:17">
      <c r="A423" s="2735"/>
      <c r="B423" s="2500"/>
      <c r="C423" s="2500"/>
      <c r="D423" s="2500"/>
      <c r="E423" s="2500"/>
      <c r="F423" s="2506"/>
      <c r="G423" s="2501"/>
      <c r="H423" s="2739"/>
      <c r="I423" s="2736"/>
      <c r="J423" s="2501"/>
      <c r="K423" s="2499"/>
      <c r="L423" s="2499"/>
      <c r="M423" s="2499"/>
      <c r="N423" s="2499"/>
      <c r="O423" s="326"/>
      <c r="P423" s="2504"/>
      <c r="Q423" s="2504"/>
    </row>
    <row r="424" spans="1:17">
      <c r="A424" s="2735"/>
      <c r="B424" s="2500"/>
      <c r="C424" s="2500"/>
      <c r="D424" s="2500"/>
      <c r="E424" s="2500"/>
      <c r="F424" s="2506"/>
      <c r="G424" s="2501"/>
      <c r="H424" s="2739"/>
      <c r="I424" s="2736"/>
      <c r="J424" s="2501"/>
      <c r="K424" s="2499"/>
      <c r="L424" s="2499"/>
      <c r="M424" s="2499"/>
      <c r="N424" s="2499"/>
      <c r="O424" s="326"/>
      <c r="P424" s="2504"/>
      <c r="Q424" s="2758"/>
    </row>
    <row r="425" spans="1:17">
      <c r="A425" s="2735"/>
      <c r="B425" s="2500"/>
      <c r="C425" s="2500"/>
      <c r="D425" s="2500"/>
      <c r="E425" s="2500"/>
      <c r="F425" s="2506"/>
      <c r="G425" s="2501"/>
      <c r="H425" s="2739"/>
      <c r="I425" s="2736"/>
      <c r="J425" s="2501"/>
      <c r="K425" s="2499"/>
      <c r="L425" s="2499"/>
      <c r="M425" s="2499"/>
      <c r="N425" s="2499"/>
      <c r="O425" s="326"/>
      <c r="P425" s="2504"/>
      <c r="Q425" s="2504"/>
    </row>
    <row r="426" spans="1:17">
      <c r="A426" s="2735"/>
      <c r="B426" s="2500"/>
      <c r="C426" s="2500"/>
      <c r="D426" s="2500"/>
      <c r="E426" s="2500"/>
      <c r="F426" s="2506"/>
      <c r="G426" s="2501"/>
      <c r="H426" s="2739"/>
      <c r="I426" s="2736"/>
      <c r="J426" s="2501"/>
      <c r="K426" s="2499"/>
      <c r="L426" s="2499"/>
      <c r="M426" s="2499"/>
      <c r="N426" s="2499"/>
      <c r="O426" s="326"/>
      <c r="P426" s="2504"/>
      <c r="Q426" s="2504"/>
    </row>
    <row r="427" spans="1:17">
      <c r="A427" s="2735"/>
      <c r="B427" s="2500"/>
      <c r="C427" s="2500"/>
      <c r="D427" s="2500"/>
      <c r="E427" s="2500"/>
      <c r="F427" s="2506"/>
      <c r="G427" s="2501"/>
      <c r="H427" s="2739"/>
      <c r="I427" s="2736"/>
      <c r="J427" s="2501"/>
      <c r="K427" s="2499"/>
      <c r="L427" s="2499"/>
      <c r="M427" s="2499"/>
      <c r="N427" s="2499"/>
      <c r="O427" s="326"/>
      <c r="P427" s="2504"/>
      <c r="Q427" s="2504"/>
    </row>
    <row r="428" spans="1:17">
      <c r="A428" s="2735"/>
      <c r="B428" s="2500"/>
      <c r="C428" s="2500"/>
      <c r="D428" s="2500"/>
      <c r="E428" s="2500"/>
      <c r="F428" s="2506"/>
      <c r="G428" s="2501"/>
      <c r="H428" s="2739"/>
      <c r="I428" s="2736"/>
      <c r="J428" s="2501"/>
      <c r="K428" s="2499"/>
      <c r="L428" s="2499"/>
      <c r="M428" s="2499"/>
      <c r="N428" s="2499"/>
      <c r="O428" s="326"/>
      <c r="P428" s="2504"/>
      <c r="Q428" s="2504"/>
    </row>
    <row r="429" spans="1:17">
      <c r="A429" s="2735"/>
      <c r="B429" s="2500"/>
      <c r="C429" s="2500"/>
      <c r="D429" s="2500"/>
      <c r="E429" s="2500"/>
      <c r="F429" s="2506"/>
      <c r="G429" s="2501"/>
      <c r="H429" s="2739"/>
      <c r="I429" s="2736"/>
      <c r="J429" s="2501"/>
      <c r="K429" s="2499"/>
      <c r="L429" s="2499"/>
      <c r="M429" s="2499"/>
      <c r="N429" s="2499"/>
      <c r="O429" s="326"/>
      <c r="P429" s="2504"/>
      <c r="Q429" s="2504"/>
    </row>
    <row r="430" spans="1:17">
      <c r="A430" s="2735"/>
      <c r="B430" s="2500"/>
      <c r="C430" s="2500"/>
      <c r="D430" s="2500"/>
      <c r="E430" s="2500"/>
      <c r="F430" s="2506"/>
      <c r="G430" s="2501"/>
      <c r="H430" s="2739"/>
      <c r="I430" s="2736"/>
      <c r="J430" s="2501"/>
      <c r="K430" s="2499"/>
      <c r="L430" s="2499"/>
      <c r="M430" s="2499"/>
      <c r="N430" s="2499"/>
      <c r="O430" s="326"/>
      <c r="P430" s="2504"/>
      <c r="Q430" s="2504"/>
    </row>
    <row r="431" spans="1:17">
      <c r="A431" s="2735"/>
      <c r="B431" s="2500"/>
      <c r="C431" s="2500"/>
      <c r="D431" s="2500"/>
      <c r="E431" s="2500"/>
      <c r="F431" s="2506"/>
      <c r="G431" s="2501"/>
      <c r="H431" s="2739"/>
      <c r="I431" s="2736"/>
      <c r="J431" s="2501"/>
      <c r="K431" s="2499"/>
      <c r="L431" s="2499"/>
      <c r="M431" s="2499"/>
      <c r="N431" s="2499"/>
      <c r="O431" s="326"/>
      <c r="P431" s="2504"/>
      <c r="Q431" s="2504"/>
    </row>
    <row r="432" spans="1:17">
      <c r="A432" s="2735"/>
      <c r="B432" s="2500"/>
      <c r="C432" s="2500"/>
      <c r="D432" s="2500"/>
      <c r="E432" s="2500"/>
      <c r="F432" s="2506"/>
      <c r="G432" s="2501"/>
      <c r="H432" s="2739"/>
      <c r="I432" s="2736"/>
      <c r="J432" s="2501"/>
      <c r="K432" s="2499"/>
      <c r="L432" s="2499"/>
      <c r="M432" s="2499"/>
      <c r="N432" s="2499"/>
      <c r="O432" s="326"/>
      <c r="P432" s="2504"/>
      <c r="Q432" s="2504"/>
    </row>
    <row r="433" spans="1:17">
      <c r="A433" s="2735"/>
      <c r="B433" s="2500"/>
      <c r="C433" s="2500"/>
      <c r="D433" s="2500"/>
      <c r="E433" s="2500"/>
      <c r="F433" s="2506"/>
      <c r="G433" s="2501"/>
      <c r="H433" s="2739"/>
      <c r="I433" s="2736"/>
      <c r="J433" s="2501"/>
      <c r="K433" s="2499"/>
      <c r="L433" s="2499"/>
      <c r="M433" s="2499"/>
      <c r="N433" s="2499"/>
      <c r="O433" s="326"/>
      <c r="P433" s="2504"/>
      <c r="Q433" s="2504"/>
    </row>
    <row r="434" spans="1:17">
      <c r="A434" s="2735"/>
      <c r="B434" s="2503"/>
      <c r="C434" s="2500"/>
      <c r="D434" s="2769"/>
      <c r="E434" s="2500"/>
      <c r="F434" s="2506"/>
      <c r="G434" s="2501"/>
      <c r="H434" s="2739"/>
      <c r="I434" s="2736"/>
      <c r="J434" s="2501"/>
      <c r="K434" s="2499"/>
      <c r="L434" s="2499"/>
      <c r="M434" s="2499"/>
      <c r="N434" s="2499"/>
      <c r="O434" s="326"/>
      <c r="P434" s="2504"/>
      <c r="Q434" s="2504"/>
    </row>
    <row r="435" spans="1:17">
      <c r="A435" s="2775"/>
      <c r="B435" s="2503"/>
      <c r="C435" s="2500"/>
      <c r="D435" s="2769"/>
      <c r="E435" s="2500"/>
      <c r="F435" s="2506"/>
      <c r="G435" s="2501"/>
      <c r="H435" s="2739"/>
      <c r="I435" s="2736"/>
      <c r="J435" s="2501"/>
      <c r="K435" s="2499"/>
      <c r="L435" s="2499"/>
      <c r="M435" s="2499"/>
      <c r="N435" s="2499"/>
      <c r="O435" s="326"/>
      <c r="P435" s="2504"/>
      <c r="Q435" s="2504"/>
    </row>
    <row r="436" spans="1:17">
      <c r="A436" s="3166"/>
      <c r="B436" s="2063"/>
      <c r="C436" s="2770"/>
      <c r="D436" s="2770"/>
      <c r="E436" s="2770"/>
      <c r="F436" s="2770"/>
      <c r="G436" s="2771"/>
      <c r="H436" s="2739"/>
      <c r="I436" s="2736"/>
      <c r="J436" s="2772"/>
      <c r="K436" s="2772"/>
      <c r="L436" s="3163"/>
      <c r="M436" s="3163"/>
      <c r="N436" s="2502"/>
      <c r="O436" s="326"/>
      <c r="P436" s="2504"/>
      <c r="Q436" s="2504"/>
    </row>
    <row r="437" spans="1:17">
      <c r="A437" s="3166"/>
      <c r="B437" s="2773"/>
      <c r="C437" s="2773"/>
      <c r="D437" s="2773"/>
      <c r="E437" s="2773"/>
      <c r="F437" s="2773"/>
      <c r="G437" s="2489"/>
      <c r="H437" s="2739"/>
      <c r="I437" s="2736"/>
      <c r="J437" s="2513"/>
      <c r="K437" s="2513"/>
      <c r="L437" s="3163"/>
      <c r="M437" s="3163"/>
      <c r="N437" s="2489"/>
      <c r="O437" s="326"/>
      <c r="P437" s="2734"/>
      <c r="Q437" s="2504"/>
    </row>
    <row r="438" spans="1:17">
      <c r="A438" s="2764"/>
      <c r="B438" s="325"/>
      <c r="C438" s="325"/>
      <c r="D438" s="325"/>
      <c r="E438" s="325"/>
      <c r="F438" s="2765"/>
      <c r="G438" s="2501"/>
      <c r="H438" s="2739"/>
      <c r="I438" s="2736"/>
      <c r="J438" s="2501"/>
      <c r="K438" s="2499"/>
      <c r="L438" s="2499"/>
      <c r="M438" s="2499"/>
      <c r="N438" s="2499"/>
      <c r="O438" s="326"/>
      <c r="P438" s="2734"/>
      <c r="Q438" s="2734"/>
    </row>
    <row r="439" spans="1:17" s="264" customFormat="1" ht="12" customHeight="1">
      <c r="A439" s="2764"/>
      <c r="B439" s="325"/>
      <c r="C439" s="325"/>
      <c r="D439" s="325"/>
      <c r="E439" s="325"/>
      <c r="F439" s="2765"/>
      <c r="G439" s="2501"/>
      <c r="H439" s="2739"/>
      <c r="I439" s="2736"/>
      <c r="J439" s="2501"/>
      <c r="K439" s="2499"/>
      <c r="L439" s="2499"/>
      <c r="M439" s="2499"/>
      <c r="N439" s="2499"/>
      <c r="O439" s="326"/>
      <c r="P439" s="2734"/>
      <c r="Q439" s="2734"/>
    </row>
    <row r="440" spans="1:17" s="264" customFormat="1" ht="12" customHeight="1">
      <c r="A440" s="2764"/>
      <c r="B440" s="325"/>
      <c r="C440" s="325"/>
      <c r="D440" s="325"/>
      <c r="E440" s="325"/>
      <c r="F440" s="2765"/>
      <c r="G440" s="2501"/>
      <c r="H440" s="2739"/>
      <c r="I440" s="2736"/>
      <c r="J440" s="2501"/>
      <c r="K440" s="2499"/>
      <c r="L440" s="2499"/>
      <c r="M440" s="2499"/>
      <c r="N440" s="2499"/>
      <c r="O440" s="326"/>
      <c r="P440" s="2734"/>
      <c r="Q440" s="2734"/>
    </row>
    <row r="441" spans="1:17" s="264" customFormat="1" ht="12" customHeight="1">
      <c r="A441" s="2764"/>
      <c r="B441" s="325"/>
      <c r="C441" s="325"/>
      <c r="D441" s="325"/>
      <c r="E441" s="325"/>
      <c r="F441" s="2765"/>
      <c r="G441" s="2501"/>
      <c r="H441" s="2739"/>
      <c r="I441" s="2736"/>
      <c r="J441" s="2501"/>
      <c r="K441" s="2499"/>
      <c r="L441" s="2499"/>
      <c r="M441" s="2499"/>
      <c r="N441" s="2499"/>
      <c r="O441" s="326"/>
      <c r="P441" s="2734"/>
      <c r="Q441" s="2734"/>
    </row>
    <row r="442" spans="1:17">
      <c r="A442" s="2764"/>
      <c r="B442" s="325"/>
      <c r="C442" s="325"/>
      <c r="D442" s="325"/>
      <c r="E442" s="325"/>
      <c r="F442" s="2765"/>
      <c r="G442" s="2501"/>
      <c r="H442" s="2739"/>
      <c r="I442" s="2736"/>
      <c r="J442" s="2501"/>
      <c r="K442" s="2499"/>
      <c r="L442" s="2499"/>
      <c r="M442" s="2499"/>
      <c r="N442" s="2499"/>
      <c r="O442" s="326"/>
      <c r="P442" s="2734"/>
      <c r="Q442" s="2734"/>
    </row>
    <row r="443" spans="1:17">
      <c r="A443" s="2764"/>
      <c r="B443" s="325"/>
      <c r="C443" s="325"/>
      <c r="D443" s="325"/>
      <c r="E443" s="325"/>
      <c r="F443" s="2765"/>
      <c r="G443" s="2501"/>
      <c r="H443" s="2739"/>
      <c r="I443" s="2736"/>
      <c r="J443" s="2501"/>
      <c r="K443" s="2499"/>
      <c r="L443" s="2499"/>
      <c r="M443" s="2499"/>
      <c r="N443" s="2499"/>
      <c r="O443" s="326"/>
      <c r="P443" s="2734"/>
      <c r="Q443" s="2734"/>
    </row>
    <row r="444" spans="1:17">
      <c r="A444" s="2764"/>
      <c r="B444" s="325"/>
      <c r="C444" s="325"/>
      <c r="D444" s="325"/>
      <c r="E444" s="325"/>
      <c r="F444" s="2765"/>
      <c r="G444" s="2501"/>
      <c r="H444" s="2739"/>
      <c r="I444" s="2736"/>
      <c r="J444" s="2501"/>
      <c r="K444" s="2499"/>
      <c r="L444" s="2499"/>
      <c r="M444" s="2499"/>
      <c r="N444" s="2499"/>
      <c r="O444" s="326"/>
      <c r="P444" s="2734"/>
      <c r="Q444" s="2734"/>
    </row>
    <row r="445" spans="1:17">
      <c r="A445" s="2764"/>
      <c r="B445" s="325"/>
      <c r="C445" s="325"/>
      <c r="D445" s="325"/>
      <c r="E445" s="325"/>
      <c r="F445" s="2765"/>
      <c r="G445" s="2501"/>
      <c r="H445" s="2739"/>
      <c r="I445" s="2736"/>
      <c r="J445" s="2501"/>
      <c r="K445" s="2499"/>
      <c r="L445" s="2499"/>
      <c r="M445" s="2499"/>
      <c r="N445" s="2499"/>
      <c r="O445" s="326"/>
      <c r="P445" s="2734"/>
      <c r="Q445" s="2734"/>
    </row>
    <row r="446" spans="1:17">
      <c r="A446" s="2764"/>
      <c r="B446" s="325"/>
      <c r="C446" s="325"/>
      <c r="D446" s="325"/>
      <c r="E446" s="325"/>
      <c r="F446" s="2765"/>
      <c r="G446" s="2501"/>
      <c r="H446" s="2739"/>
      <c r="I446" s="2736"/>
      <c r="J446" s="2501"/>
      <c r="K446" s="2499"/>
      <c r="L446" s="2499"/>
      <c r="M446" s="2499"/>
      <c r="N446" s="2499"/>
      <c r="O446" s="326"/>
      <c r="P446" s="2734"/>
      <c r="Q446" s="2734"/>
    </row>
    <row r="447" spans="1:17">
      <c r="A447" s="2764"/>
      <c r="B447" s="325"/>
      <c r="C447" s="325"/>
      <c r="D447" s="325"/>
      <c r="E447" s="325"/>
      <c r="F447" s="2765"/>
      <c r="G447" s="2501"/>
      <c r="H447" s="2739"/>
      <c r="I447" s="2736"/>
      <c r="J447" s="2501"/>
      <c r="K447" s="2499"/>
      <c r="L447" s="2499"/>
      <c r="M447" s="2499"/>
      <c r="N447" s="2499"/>
      <c r="O447" s="326"/>
      <c r="P447" s="2734"/>
      <c r="Q447" s="2734"/>
    </row>
    <row r="448" spans="1:17">
      <c r="A448" s="2764"/>
      <c r="B448" s="325"/>
      <c r="C448" s="325"/>
      <c r="D448" s="325"/>
      <c r="E448" s="325"/>
      <c r="F448" s="2765"/>
      <c r="G448" s="2501"/>
      <c r="H448" s="2739"/>
      <c r="I448" s="2736"/>
      <c r="J448" s="2501"/>
      <c r="K448" s="2499"/>
      <c r="L448" s="2499"/>
      <c r="M448" s="2499"/>
      <c r="N448" s="2499"/>
      <c r="O448" s="326"/>
      <c r="P448" s="2734"/>
      <c r="Q448" s="2734"/>
    </row>
    <row r="449" spans="1:17">
      <c r="A449" s="2764"/>
      <c r="B449" s="325"/>
      <c r="C449" s="325"/>
      <c r="D449" s="325"/>
      <c r="E449" s="325"/>
      <c r="F449" s="2765"/>
      <c r="G449" s="2501"/>
      <c r="H449" s="2739"/>
      <c r="I449" s="2736"/>
      <c r="J449" s="2501"/>
      <c r="K449" s="2499"/>
      <c r="L449" s="2499"/>
      <c r="M449" s="2499"/>
      <c r="N449" s="2499"/>
      <c r="O449" s="326"/>
      <c r="P449" s="2734"/>
      <c r="Q449" s="2734"/>
    </row>
    <row r="450" spans="1:17">
      <c r="A450" s="2735"/>
      <c r="B450" s="2500"/>
      <c r="C450" s="2500"/>
      <c r="D450" s="2500"/>
      <c r="E450" s="2500"/>
      <c r="F450" s="2506"/>
      <c r="G450" s="2501"/>
      <c r="H450" s="2739"/>
      <c r="I450" s="2736"/>
      <c r="J450" s="2501"/>
      <c r="K450" s="2499"/>
      <c r="L450" s="2499"/>
      <c r="M450" s="2499"/>
      <c r="N450" s="2499"/>
      <c r="O450" s="326"/>
      <c r="P450" s="2504"/>
      <c r="Q450" s="2504"/>
    </row>
    <row r="451" spans="1:17">
      <c r="A451" s="2735"/>
      <c r="B451" s="2500"/>
      <c r="C451" s="2500"/>
      <c r="D451" s="2500"/>
      <c r="E451" s="2500"/>
      <c r="F451" s="2506"/>
      <c r="G451" s="2501"/>
      <c r="H451" s="2739"/>
      <c r="I451" s="2736"/>
      <c r="J451" s="2501"/>
      <c r="K451" s="2499"/>
      <c r="L451" s="2499"/>
      <c r="M451" s="2499"/>
      <c r="N451" s="2499"/>
      <c r="O451" s="326"/>
      <c r="P451" s="2504"/>
      <c r="Q451" s="2758"/>
    </row>
    <row r="452" spans="1:17">
      <c r="A452" s="2735"/>
      <c r="B452" s="2776"/>
      <c r="C452" s="2500"/>
      <c r="D452" s="2500"/>
      <c r="E452" s="2500"/>
      <c r="F452" s="2777"/>
      <c r="G452" s="2501"/>
      <c r="H452" s="2739"/>
      <c r="I452" s="2736"/>
      <c r="J452" s="2501"/>
      <c r="K452" s="2499"/>
      <c r="L452" s="2499"/>
      <c r="M452" s="2499"/>
      <c r="N452" s="2499"/>
      <c r="O452" s="326"/>
      <c r="P452" s="2504"/>
      <c r="Q452" s="2504"/>
    </row>
    <row r="453" spans="1:17">
      <c r="A453" s="2735"/>
      <c r="B453" s="2500"/>
      <c r="C453" s="2500"/>
      <c r="D453" s="2500"/>
      <c r="E453" s="2500"/>
      <c r="F453" s="2777"/>
      <c r="G453" s="2501"/>
      <c r="H453" s="2739"/>
      <c r="I453" s="2736"/>
      <c r="J453" s="2501"/>
      <c r="K453" s="2499"/>
      <c r="L453" s="2499"/>
      <c r="M453" s="2499"/>
      <c r="N453" s="2499"/>
      <c r="O453" s="326"/>
      <c r="P453" s="2504"/>
      <c r="Q453" s="2504"/>
    </row>
    <row r="454" spans="1:17">
      <c r="A454" s="2735"/>
      <c r="B454" s="2500"/>
      <c r="C454" s="2500"/>
      <c r="D454" s="2500"/>
      <c r="E454" s="2500"/>
      <c r="F454" s="2506"/>
      <c r="G454" s="2501"/>
      <c r="H454" s="2739"/>
      <c r="I454" s="2736"/>
      <c r="J454" s="2501"/>
      <c r="K454" s="2499"/>
      <c r="L454" s="2499"/>
      <c r="M454" s="2499"/>
      <c r="N454" s="2499"/>
      <c r="O454" s="326"/>
      <c r="P454" s="2504"/>
      <c r="Q454" s="2504"/>
    </row>
    <row r="455" spans="1:17">
      <c r="A455" s="2735"/>
      <c r="B455" s="2500"/>
      <c r="C455" s="2500"/>
      <c r="D455" s="2500"/>
      <c r="E455" s="2500"/>
      <c r="F455" s="2506"/>
      <c r="G455" s="2501"/>
      <c r="H455" s="2739"/>
      <c r="I455" s="2736"/>
      <c r="J455" s="2501"/>
      <c r="K455" s="2499"/>
      <c r="L455" s="2499"/>
      <c r="M455" s="2499"/>
      <c r="N455" s="2499"/>
      <c r="O455" s="326"/>
      <c r="P455" s="2504"/>
      <c r="Q455" s="2504"/>
    </row>
    <row r="456" spans="1:17">
      <c r="A456" s="2735"/>
      <c r="B456" s="2500"/>
      <c r="C456" s="2500"/>
      <c r="D456" s="2500"/>
      <c r="E456" s="2500"/>
      <c r="F456" s="2506"/>
      <c r="G456" s="2501"/>
      <c r="H456" s="2739"/>
      <c r="I456" s="2736"/>
      <c r="J456" s="2501"/>
      <c r="K456" s="2499"/>
      <c r="L456" s="2499"/>
      <c r="M456" s="2499"/>
      <c r="N456" s="2499"/>
      <c r="O456" s="326"/>
      <c r="P456" s="2504"/>
      <c r="Q456" s="2504"/>
    </row>
    <row r="457" spans="1:17">
      <c r="A457" s="2735"/>
      <c r="B457" s="2500"/>
      <c r="C457" s="2500"/>
      <c r="D457" s="2500"/>
      <c r="E457" s="2500"/>
      <c r="F457" s="2506"/>
      <c r="G457" s="2501"/>
      <c r="H457" s="2739"/>
      <c r="I457" s="2736"/>
      <c r="J457" s="2501"/>
      <c r="K457" s="2499"/>
      <c r="L457" s="2499"/>
      <c r="M457" s="2499"/>
      <c r="N457" s="2499"/>
      <c r="O457" s="326"/>
      <c r="P457" s="2504"/>
      <c r="Q457" s="2504"/>
    </row>
    <row r="458" spans="1:17">
      <c r="A458" s="2735"/>
      <c r="B458" s="2500"/>
      <c r="C458" s="2500"/>
      <c r="D458" s="2500"/>
      <c r="E458" s="2500"/>
      <c r="F458" s="2506"/>
      <c r="G458" s="2501"/>
      <c r="H458" s="2739"/>
      <c r="I458" s="2736"/>
      <c r="J458" s="2501"/>
      <c r="K458" s="2499"/>
      <c r="L458" s="2499"/>
      <c r="M458" s="2499"/>
      <c r="N458" s="2499"/>
      <c r="O458" s="326"/>
      <c r="P458" s="2504"/>
      <c r="Q458" s="2504"/>
    </row>
    <row r="459" spans="1:17">
      <c r="A459" s="2735"/>
      <c r="B459" s="2500"/>
      <c r="C459" s="2500"/>
      <c r="D459" s="2500"/>
      <c r="E459" s="2500"/>
      <c r="F459" s="2506"/>
      <c r="G459" s="2501"/>
      <c r="H459" s="2739"/>
      <c r="I459" s="2736"/>
      <c r="J459" s="2501"/>
      <c r="K459" s="2499"/>
      <c r="L459" s="2499"/>
      <c r="M459" s="2505"/>
      <c r="N459" s="2505"/>
      <c r="O459" s="326"/>
      <c r="P459" s="2504"/>
      <c r="Q459" s="2504"/>
    </row>
    <row r="460" spans="1:17">
      <c r="A460" s="2735"/>
      <c r="B460" s="2500"/>
      <c r="C460" s="2500"/>
      <c r="D460" s="2500"/>
      <c r="E460" s="2500"/>
      <c r="F460" s="2777"/>
      <c r="G460" s="2501"/>
      <c r="H460" s="2739"/>
      <c r="I460" s="2736"/>
      <c r="J460" s="2501"/>
      <c r="K460" s="2499"/>
      <c r="L460" s="2499"/>
      <c r="M460" s="2505"/>
      <c r="N460" s="2505"/>
      <c r="O460" s="326"/>
      <c r="P460" s="2504"/>
      <c r="Q460" s="2504"/>
    </row>
    <row r="461" spans="1:17">
      <c r="A461" s="2735"/>
      <c r="B461" s="2503"/>
      <c r="C461" s="2500"/>
      <c r="D461" s="2769"/>
      <c r="E461" s="2500"/>
      <c r="F461" s="2506"/>
      <c r="G461" s="2501"/>
      <c r="H461" s="2739"/>
      <c r="I461" s="2736"/>
      <c r="J461" s="2501"/>
      <c r="K461" s="2499"/>
      <c r="L461" s="2499"/>
      <c r="M461" s="2505"/>
      <c r="N461" s="2505"/>
      <c r="O461" s="326"/>
      <c r="P461" s="2504"/>
      <c r="Q461" s="2504"/>
    </row>
    <row r="462" spans="1:17" ht="16.5">
      <c r="A462" s="328"/>
      <c r="B462" s="1289"/>
      <c r="C462" s="1289"/>
      <c r="D462" s="1289"/>
      <c r="E462" s="1289"/>
      <c r="F462" s="1289"/>
      <c r="G462" s="2030"/>
      <c r="H462" s="2739"/>
      <c r="I462" s="2736"/>
      <c r="J462" s="2030"/>
      <c r="K462" s="2030"/>
      <c r="L462" s="2030"/>
      <c r="M462" s="2030"/>
      <c r="N462" s="2030"/>
      <c r="O462" s="1289"/>
      <c r="P462" s="2414"/>
      <c r="Q462" s="2730"/>
    </row>
    <row r="463" spans="1:17">
      <c r="A463" s="3166"/>
      <c r="B463" s="2063"/>
      <c r="C463" s="2770"/>
      <c r="D463" s="2770"/>
      <c r="E463" s="2770"/>
      <c r="F463" s="2770"/>
      <c r="G463" s="2771"/>
      <c r="H463" s="2739"/>
      <c r="I463" s="2736"/>
      <c r="J463" s="2772"/>
      <c r="K463" s="2772"/>
      <c r="L463" s="3163"/>
      <c r="M463" s="3163"/>
      <c r="N463" s="2502"/>
      <c r="O463" s="326"/>
      <c r="P463" s="2504"/>
      <c r="Q463" s="2504"/>
    </row>
    <row r="464" spans="1:17">
      <c r="A464" s="3166"/>
      <c r="B464" s="2773"/>
      <c r="C464" s="2773"/>
      <c r="D464" s="2773"/>
      <c r="E464" s="2773"/>
      <c r="F464" s="2773"/>
      <c r="G464" s="2489"/>
      <c r="H464" s="2739"/>
      <c r="I464" s="2736"/>
      <c r="J464" s="2513"/>
      <c r="K464" s="2513"/>
      <c r="L464" s="3163"/>
      <c r="M464" s="3163"/>
      <c r="N464" s="2489"/>
      <c r="O464" s="326"/>
      <c r="P464" s="2734"/>
      <c r="Q464" s="2504"/>
    </row>
    <row r="465" spans="1:17">
      <c r="A465" s="2764"/>
      <c r="B465" s="325"/>
      <c r="C465" s="325"/>
      <c r="D465" s="325"/>
      <c r="E465" s="325"/>
      <c r="F465" s="2765"/>
      <c r="G465" s="2501"/>
      <c r="H465" s="2739"/>
      <c r="I465" s="2736"/>
      <c r="J465" s="2501"/>
      <c r="K465" s="2499"/>
      <c r="L465" s="2499"/>
      <c r="M465" s="2499"/>
      <c r="N465" s="2499"/>
      <c r="O465" s="326"/>
      <c r="P465" s="2734"/>
      <c r="Q465" s="2734"/>
    </row>
    <row r="466" spans="1:17" s="264" customFormat="1" ht="7.5" customHeight="1">
      <c r="A466" s="2764"/>
      <c r="B466" s="325"/>
      <c r="C466" s="325"/>
      <c r="D466" s="325"/>
      <c r="E466" s="325"/>
      <c r="F466" s="2765"/>
      <c r="G466" s="2501"/>
      <c r="H466" s="2739"/>
      <c r="I466" s="2736"/>
      <c r="J466" s="2501"/>
      <c r="K466" s="2499"/>
      <c r="L466" s="2499"/>
      <c r="M466" s="2499"/>
      <c r="N466" s="2499"/>
      <c r="O466" s="326"/>
      <c r="P466" s="2734"/>
      <c r="Q466" s="2734"/>
    </row>
    <row r="467" spans="1:17" s="264" customFormat="1" ht="6" customHeight="1">
      <c r="A467" s="2764"/>
      <c r="B467" s="325"/>
      <c r="C467" s="325"/>
      <c r="D467" s="325"/>
      <c r="E467" s="325"/>
      <c r="F467" s="2765"/>
      <c r="G467" s="2501"/>
      <c r="H467" s="2739"/>
      <c r="I467" s="2736"/>
      <c r="J467" s="2501"/>
      <c r="K467" s="2499"/>
      <c r="L467" s="2499"/>
      <c r="M467" s="2499"/>
      <c r="N467" s="2499"/>
      <c r="O467" s="326"/>
      <c r="P467" s="2734"/>
      <c r="Q467" s="2734"/>
    </row>
    <row r="468" spans="1:17" s="264" customFormat="1" ht="12" customHeight="1">
      <c r="A468" s="2764"/>
      <c r="B468" s="325"/>
      <c r="C468" s="325"/>
      <c r="D468" s="325"/>
      <c r="E468" s="325"/>
      <c r="F468" s="2765"/>
      <c r="G468" s="2501"/>
      <c r="H468" s="2739"/>
      <c r="I468" s="2736"/>
      <c r="J468" s="2501"/>
      <c r="K468" s="2499"/>
      <c r="L468" s="2499"/>
      <c r="M468" s="2499"/>
      <c r="N468" s="2499"/>
      <c r="O468" s="326"/>
      <c r="P468" s="2734"/>
      <c r="Q468" s="2734"/>
    </row>
    <row r="469" spans="1:17" s="264" customFormat="1" ht="12" customHeight="1">
      <c r="A469" s="2764"/>
      <c r="B469" s="325"/>
      <c r="C469" s="325"/>
      <c r="D469" s="325"/>
      <c r="E469" s="325"/>
      <c r="F469" s="2765"/>
      <c r="G469" s="2501"/>
      <c r="H469" s="2739"/>
      <c r="I469" s="2736"/>
      <c r="J469" s="2501"/>
      <c r="K469" s="2499"/>
      <c r="L469" s="2499"/>
      <c r="M469" s="2499"/>
      <c r="N469" s="2499"/>
      <c r="O469" s="326"/>
      <c r="P469" s="2734"/>
      <c r="Q469" s="2734"/>
    </row>
    <row r="470" spans="1:17">
      <c r="A470" s="2764"/>
      <c r="B470" s="325"/>
      <c r="C470" s="325"/>
      <c r="D470" s="325"/>
      <c r="E470" s="325"/>
      <c r="F470" s="2765"/>
      <c r="G470" s="2501"/>
      <c r="H470" s="2739"/>
      <c r="I470" s="2736"/>
      <c r="J470" s="2501"/>
      <c r="K470" s="2499"/>
      <c r="L470" s="2499"/>
      <c r="M470" s="2499"/>
      <c r="N470" s="2499"/>
      <c r="O470" s="326"/>
      <c r="P470" s="2734"/>
      <c r="Q470" s="2734"/>
    </row>
    <row r="471" spans="1:17">
      <c r="A471" s="2764"/>
      <c r="B471" s="325"/>
      <c r="C471" s="325"/>
      <c r="D471" s="325"/>
      <c r="E471" s="325"/>
      <c r="F471" s="2765"/>
      <c r="G471" s="2501"/>
      <c r="H471" s="2739"/>
      <c r="I471" s="2736"/>
      <c r="J471" s="2501"/>
      <c r="K471" s="2499"/>
      <c r="L471" s="2499"/>
      <c r="M471" s="2499"/>
      <c r="N471" s="2499"/>
      <c r="O471" s="326"/>
      <c r="P471" s="2734"/>
      <c r="Q471" s="2734"/>
    </row>
    <row r="472" spans="1:17">
      <c r="A472" s="2764"/>
      <c r="B472" s="325"/>
      <c r="C472" s="325"/>
      <c r="D472" s="325"/>
      <c r="E472" s="325"/>
      <c r="F472" s="2765"/>
      <c r="G472" s="2501"/>
      <c r="H472" s="2739"/>
      <c r="I472" s="2736"/>
      <c r="J472" s="2501"/>
      <c r="K472" s="2499"/>
      <c r="L472" s="2499"/>
      <c r="M472" s="2499"/>
      <c r="N472" s="2499"/>
      <c r="O472" s="326"/>
      <c r="P472" s="2734"/>
      <c r="Q472" s="2734"/>
    </row>
    <row r="473" spans="1:17">
      <c r="A473" s="2764"/>
      <c r="B473" s="325"/>
      <c r="C473" s="325"/>
      <c r="D473" s="325"/>
      <c r="E473" s="325"/>
      <c r="F473" s="2765"/>
      <c r="G473" s="2501"/>
      <c r="H473" s="2739"/>
      <c r="I473" s="2736"/>
      <c r="J473" s="2501"/>
      <c r="K473" s="2499"/>
      <c r="L473" s="2499"/>
      <c r="M473" s="2499"/>
      <c r="N473" s="2499"/>
      <c r="O473" s="326"/>
      <c r="P473" s="2734"/>
      <c r="Q473" s="2734"/>
    </row>
    <row r="474" spans="1:17">
      <c r="A474" s="2764"/>
      <c r="B474" s="325"/>
      <c r="C474" s="325"/>
      <c r="D474" s="325"/>
      <c r="E474" s="325"/>
      <c r="F474" s="2765"/>
      <c r="G474" s="2501"/>
      <c r="H474" s="2739"/>
      <c r="I474" s="2736"/>
      <c r="J474" s="2501"/>
      <c r="K474" s="2499"/>
      <c r="L474" s="2499"/>
      <c r="M474" s="2499"/>
      <c r="N474" s="2499"/>
      <c r="O474" s="326"/>
      <c r="P474" s="2734"/>
      <c r="Q474" s="2734"/>
    </row>
    <row r="475" spans="1:17">
      <c r="A475" s="2764"/>
      <c r="B475" s="325"/>
      <c r="C475" s="325"/>
      <c r="D475" s="325"/>
      <c r="E475" s="325"/>
      <c r="F475" s="2765"/>
      <c r="G475" s="2501"/>
      <c r="H475" s="2739"/>
      <c r="I475" s="2736"/>
      <c r="J475" s="2501"/>
      <c r="K475" s="2499"/>
      <c r="L475" s="2499"/>
      <c r="M475" s="2499"/>
      <c r="N475" s="2499"/>
      <c r="O475" s="326"/>
      <c r="P475" s="2734"/>
      <c r="Q475" s="2734"/>
    </row>
    <row r="476" spans="1:17">
      <c r="A476" s="2764"/>
      <c r="B476" s="325"/>
      <c r="C476" s="325"/>
      <c r="D476" s="325"/>
      <c r="E476" s="325"/>
      <c r="F476" s="2765"/>
      <c r="G476" s="2501"/>
      <c r="H476" s="2739"/>
      <c r="I476" s="2736"/>
      <c r="J476" s="2501"/>
      <c r="K476" s="2499"/>
      <c r="L476" s="2499"/>
      <c r="M476" s="2499"/>
      <c r="N476" s="2499"/>
      <c r="O476" s="2016"/>
      <c r="P476" s="2734"/>
      <c r="Q476" s="2734"/>
    </row>
    <row r="477" spans="1:17">
      <c r="A477" s="2735"/>
      <c r="B477" s="2500"/>
      <c r="C477" s="2500"/>
      <c r="D477" s="2500"/>
      <c r="E477" s="2500"/>
      <c r="F477" s="2506"/>
      <c r="G477" s="2501"/>
      <c r="H477" s="2739"/>
      <c r="I477" s="2736"/>
      <c r="J477" s="2501"/>
      <c r="K477" s="2499"/>
      <c r="L477" s="2499"/>
      <c r="M477" s="2499"/>
      <c r="N477" s="2499"/>
      <c r="O477" s="326"/>
      <c r="P477" s="2504"/>
      <c r="Q477" s="2504"/>
    </row>
    <row r="478" spans="1:17">
      <c r="A478" s="2775"/>
      <c r="B478" s="2500"/>
      <c r="C478" s="2500"/>
      <c r="D478" s="2500"/>
      <c r="E478" s="2500"/>
      <c r="F478" s="2506"/>
      <c r="G478" s="2501"/>
      <c r="H478" s="2739"/>
      <c r="I478" s="2736"/>
      <c r="J478" s="2501"/>
      <c r="K478" s="2499"/>
      <c r="L478" s="2499"/>
      <c r="M478" s="2499"/>
      <c r="N478" s="2499"/>
      <c r="O478" s="326"/>
      <c r="P478" s="2504"/>
      <c r="Q478" s="2758"/>
    </row>
    <row r="479" spans="1:17">
      <c r="A479" s="2775"/>
      <c r="B479" s="2776"/>
      <c r="C479" s="2500"/>
      <c r="D479" s="2500"/>
      <c r="E479" s="2500"/>
      <c r="F479" s="2778"/>
      <c r="G479" s="2501"/>
      <c r="H479" s="2739"/>
      <c r="I479" s="2736"/>
      <c r="J479" s="2501"/>
      <c r="K479" s="2499"/>
      <c r="L479" s="2499"/>
      <c r="M479" s="2499"/>
      <c r="N479" s="2499"/>
      <c r="O479" s="326"/>
      <c r="P479" s="2504"/>
      <c r="Q479" s="2504"/>
    </row>
    <row r="480" spans="1:17">
      <c r="A480" s="2775"/>
      <c r="B480" s="2500"/>
      <c r="C480" s="2500"/>
      <c r="D480" s="2500"/>
      <c r="E480" s="2500"/>
      <c r="F480" s="2506"/>
      <c r="G480" s="2501"/>
      <c r="H480" s="2739"/>
      <c r="I480" s="2736"/>
      <c r="J480" s="2501"/>
      <c r="K480" s="2499"/>
      <c r="L480" s="2499"/>
      <c r="M480" s="2499"/>
      <c r="N480" s="2499"/>
      <c r="O480" s="326"/>
      <c r="P480" s="2504"/>
      <c r="Q480" s="2504"/>
    </row>
    <row r="481" spans="1:17">
      <c r="A481" s="2775"/>
      <c r="B481" s="2500"/>
      <c r="C481" s="2500"/>
      <c r="D481" s="2500"/>
      <c r="E481" s="2500"/>
      <c r="F481" s="2506"/>
      <c r="G481" s="2501"/>
      <c r="H481" s="2739"/>
      <c r="I481" s="2736"/>
      <c r="J481" s="2501"/>
      <c r="K481" s="2499"/>
      <c r="L481" s="2499"/>
      <c r="M481" s="2499"/>
      <c r="N481" s="2499"/>
      <c r="O481" s="326"/>
      <c r="P481" s="2504"/>
      <c r="Q481" s="2504"/>
    </row>
    <row r="482" spans="1:17">
      <c r="A482" s="2775"/>
      <c r="B482" s="2500"/>
      <c r="C482" s="2500"/>
      <c r="D482" s="2500"/>
      <c r="E482" s="2500"/>
      <c r="F482" s="2506"/>
      <c r="G482" s="2501"/>
      <c r="H482" s="2739"/>
      <c r="I482" s="2736"/>
      <c r="J482" s="2501"/>
      <c r="K482" s="2499"/>
      <c r="L482" s="2499"/>
      <c r="M482" s="2499"/>
      <c r="N482" s="2499"/>
      <c r="O482" s="326"/>
      <c r="P482" s="2504"/>
      <c r="Q482" s="2504"/>
    </row>
    <row r="483" spans="1:17">
      <c r="A483" s="2775"/>
      <c r="B483" s="2500"/>
      <c r="C483" s="2500"/>
      <c r="D483" s="2500"/>
      <c r="E483" s="2500"/>
      <c r="F483" s="2506"/>
      <c r="G483" s="2501"/>
      <c r="H483" s="2739"/>
      <c r="I483" s="2736"/>
      <c r="J483" s="2501"/>
      <c r="K483" s="2499"/>
      <c r="L483" s="2499"/>
      <c r="M483" s="2499"/>
      <c r="N483" s="2499"/>
      <c r="O483" s="326"/>
      <c r="P483" s="2504"/>
      <c r="Q483" s="2504"/>
    </row>
    <row r="484" spans="1:17">
      <c r="A484" s="2775"/>
      <c r="B484" s="2500"/>
      <c r="C484" s="2500"/>
      <c r="D484" s="2500"/>
      <c r="E484" s="2500"/>
      <c r="F484" s="2506"/>
      <c r="G484" s="2501"/>
      <c r="H484" s="2739"/>
      <c r="I484" s="2736"/>
      <c r="J484" s="2501"/>
      <c r="K484" s="2499"/>
      <c r="L484" s="2499"/>
      <c r="M484" s="2499"/>
      <c r="N484" s="2499"/>
      <c r="O484" s="326"/>
      <c r="P484" s="2504"/>
      <c r="Q484" s="2504"/>
    </row>
    <row r="485" spans="1:17">
      <c r="A485" s="2775"/>
      <c r="B485" s="2500"/>
      <c r="C485" s="2500"/>
      <c r="D485" s="2500"/>
      <c r="E485" s="2500"/>
      <c r="F485" s="2506"/>
      <c r="G485" s="2501"/>
      <c r="H485" s="2739"/>
      <c r="I485" s="2736"/>
      <c r="J485" s="2501"/>
      <c r="K485" s="2499"/>
      <c r="L485" s="2499"/>
      <c r="M485" s="2499"/>
      <c r="N485" s="2499"/>
      <c r="O485" s="326"/>
      <c r="P485" s="2504"/>
      <c r="Q485" s="2504"/>
    </row>
    <row r="486" spans="1:17">
      <c r="A486" s="2775"/>
      <c r="B486" s="2500"/>
      <c r="C486" s="2500"/>
      <c r="D486" s="2500"/>
      <c r="E486" s="2500"/>
      <c r="F486" s="2506"/>
      <c r="G486" s="2501"/>
      <c r="H486" s="2739"/>
      <c r="I486" s="2736"/>
      <c r="J486" s="2501"/>
      <c r="K486" s="2499"/>
      <c r="L486" s="2499"/>
      <c r="M486" s="2499"/>
      <c r="N486" s="2499"/>
      <c r="O486" s="326"/>
      <c r="P486" s="2504"/>
      <c r="Q486" s="2504"/>
    </row>
    <row r="487" spans="1:17">
      <c r="A487" s="2775"/>
      <c r="B487" s="2500"/>
      <c r="C487" s="2500"/>
      <c r="D487" s="2500"/>
      <c r="E487" s="2500"/>
      <c r="F487" s="2506"/>
      <c r="G487" s="2501"/>
      <c r="H487" s="2739"/>
      <c r="I487" s="2736"/>
      <c r="J487" s="2501"/>
      <c r="K487" s="2499"/>
      <c r="L487" s="2499"/>
      <c r="M487" s="2499"/>
      <c r="N487" s="2499"/>
      <c r="O487" s="2016"/>
      <c r="P487" s="2504"/>
      <c r="Q487" s="2504"/>
    </row>
    <row r="488" spans="1:17" ht="12" customHeight="1">
      <c r="A488" s="2775"/>
      <c r="B488" s="2503"/>
      <c r="C488" s="2769"/>
      <c r="D488" s="2769"/>
      <c r="E488" s="2500"/>
      <c r="F488" s="2506"/>
      <c r="G488" s="2501"/>
      <c r="H488" s="2739"/>
      <c r="I488" s="2736"/>
      <c r="J488" s="2501"/>
      <c r="K488" s="2499"/>
      <c r="L488" s="2499"/>
      <c r="M488" s="2499"/>
      <c r="N488" s="2499"/>
      <c r="O488" s="326"/>
      <c r="P488" s="2504"/>
      <c r="Q488" s="2504"/>
    </row>
    <row r="489" spans="1:17" ht="16.5">
      <c r="A489" s="328"/>
      <c r="B489" s="1289"/>
      <c r="C489" s="1289"/>
      <c r="D489" s="1289"/>
      <c r="E489" s="1289"/>
      <c r="F489" s="1289"/>
      <c r="G489" s="2030"/>
      <c r="H489" s="2739"/>
      <c r="I489" s="2736"/>
      <c r="J489" s="2030"/>
      <c r="K489" s="2030"/>
      <c r="L489" s="2030"/>
      <c r="M489" s="2030"/>
      <c r="N489" s="2030"/>
      <c r="O489" s="1289"/>
      <c r="P489" s="2414"/>
      <c r="Q489" s="2730"/>
    </row>
    <row r="490" spans="1:17" ht="16.5">
      <c r="A490" s="328"/>
      <c r="B490" s="1289"/>
      <c r="C490" s="1289"/>
      <c r="D490" s="1289"/>
      <c r="E490" s="1289"/>
      <c r="F490" s="1289"/>
      <c r="G490" s="2030"/>
      <c r="H490" s="2739"/>
      <c r="I490" s="2736"/>
      <c r="J490" s="2030"/>
      <c r="K490" s="2030"/>
      <c r="L490" s="2030"/>
      <c r="M490" s="2030"/>
      <c r="N490" s="2030"/>
      <c r="O490" s="1289"/>
      <c r="P490" s="2414"/>
      <c r="Q490" s="2730"/>
    </row>
    <row r="491" spans="1:17">
      <c r="A491" s="3166"/>
      <c r="B491" s="2063"/>
      <c r="C491" s="2770"/>
      <c r="D491" s="2770"/>
      <c r="E491" s="2770"/>
      <c r="F491" s="2770"/>
      <c r="G491" s="2771"/>
      <c r="H491" s="2739"/>
      <c r="I491" s="2736"/>
      <c r="J491" s="2772"/>
      <c r="K491" s="2772"/>
      <c r="L491" s="3163"/>
      <c r="M491" s="3163"/>
      <c r="N491" s="2502"/>
      <c r="O491" s="326"/>
      <c r="P491" s="2504"/>
      <c r="Q491" s="2504"/>
    </row>
    <row r="492" spans="1:17">
      <c r="A492" s="3166"/>
      <c r="B492" s="2773"/>
      <c r="C492" s="2773"/>
      <c r="D492" s="2773"/>
      <c r="E492" s="2773"/>
      <c r="F492" s="2773"/>
      <c r="G492" s="2489"/>
      <c r="H492" s="2739"/>
      <c r="I492" s="2736"/>
      <c r="J492" s="2513"/>
      <c r="K492" s="2513"/>
      <c r="L492" s="3163"/>
      <c r="M492" s="3163"/>
      <c r="N492" s="2489"/>
      <c r="O492" s="326"/>
      <c r="P492" s="2734"/>
      <c r="Q492" s="2504"/>
    </row>
    <row r="493" spans="1:17">
      <c r="A493" s="2764"/>
      <c r="B493" s="325"/>
      <c r="C493" s="325"/>
      <c r="D493" s="325"/>
      <c r="E493" s="325"/>
      <c r="F493" s="2765"/>
      <c r="G493" s="2501"/>
      <c r="H493" s="2739"/>
      <c r="I493" s="2736"/>
      <c r="J493" s="2501"/>
      <c r="K493" s="2499"/>
      <c r="L493" s="2499"/>
      <c r="M493" s="2499"/>
      <c r="N493" s="2499"/>
      <c r="O493" s="326"/>
      <c r="P493" s="2734"/>
      <c r="Q493" s="2734"/>
    </row>
    <row r="494" spans="1:17" s="264" customFormat="1" ht="12" customHeight="1">
      <c r="A494" s="2764"/>
      <c r="B494" s="325"/>
      <c r="C494" s="325"/>
      <c r="D494" s="325"/>
      <c r="E494" s="325"/>
      <c r="F494" s="2765"/>
      <c r="G494" s="2501"/>
      <c r="H494" s="2739"/>
      <c r="I494" s="2736"/>
      <c r="J494" s="2501"/>
      <c r="K494" s="2499"/>
      <c r="L494" s="2499"/>
      <c r="M494" s="2499"/>
      <c r="N494" s="2499"/>
      <c r="O494" s="326"/>
      <c r="P494" s="2734"/>
      <c r="Q494" s="2734"/>
    </row>
    <row r="495" spans="1:17" s="264" customFormat="1" ht="12" customHeight="1">
      <c r="A495" s="2764"/>
      <c r="B495" s="325"/>
      <c r="C495" s="325"/>
      <c r="D495" s="325"/>
      <c r="E495" s="325"/>
      <c r="F495" s="2765"/>
      <c r="G495" s="2501"/>
      <c r="H495" s="2739"/>
      <c r="I495" s="2736"/>
      <c r="J495" s="2501"/>
      <c r="K495" s="2499"/>
      <c r="L495" s="2499"/>
      <c r="M495" s="2499"/>
      <c r="N495" s="2499"/>
      <c r="O495" s="326"/>
      <c r="P495" s="2734"/>
      <c r="Q495" s="2734"/>
    </row>
    <row r="496" spans="1:17">
      <c r="A496" s="2764"/>
      <c r="B496" s="325"/>
      <c r="C496" s="325"/>
      <c r="D496" s="325"/>
      <c r="E496" s="325"/>
      <c r="F496" s="2765"/>
      <c r="G496" s="2501"/>
      <c r="H496" s="2739"/>
      <c r="I496" s="2736"/>
      <c r="J496" s="2501"/>
      <c r="K496" s="2499"/>
      <c r="L496" s="2499"/>
      <c r="M496" s="2499"/>
      <c r="N496" s="2499"/>
      <c r="O496" s="326"/>
      <c r="P496" s="2734"/>
      <c r="Q496" s="2734"/>
    </row>
    <row r="497" spans="1:17">
      <c r="A497" s="2764"/>
      <c r="B497" s="325"/>
      <c r="C497" s="325"/>
      <c r="D497" s="325"/>
      <c r="E497" s="325"/>
      <c r="F497" s="2765"/>
      <c r="G497" s="2501"/>
      <c r="H497" s="2739"/>
      <c r="I497" s="2736"/>
      <c r="J497" s="2501"/>
      <c r="K497" s="2499"/>
      <c r="L497" s="2499"/>
      <c r="M497" s="2499"/>
      <c r="N497" s="2499"/>
      <c r="O497" s="326"/>
      <c r="P497" s="2734"/>
      <c r="Q497" s="2734"/>
    </row>
    <row r="498" spans="1:17">
      <c r="A498" s="2764"/>
      <c r="B498" s="325"/>
      <c r="C498" s="325"/>
      <c r="D498" s="325"/>
      <c r="E498" s="325"/>
      <c r="F498" s="2765"/>
      <c r="G498" s="2501"/>
      <c r="H498" s="2739"/>
      <c r="I498" s="2736"/>
      <c r="J498" s="2501"/>
      <c r="K498" s="2499"/>
      <c r="L498" s="2499"/>
      <c r="M498" s="2499"/>
      <c r="N498" s="2499"/>
      <c r="O498" s="326"/>
      <c r="P498" s="2734"/>
      <c r="Q498" s="2734"/>
    </row>
    <row r="499" spans="1:17">
      <c r="A499" s="2764"/>
      <c r="B499" s="325"/>
      <c r="C499" s="325"/>
      <c r="D499" s="325"/>
      <c r="E499" s="325"/>
      <c r="F499" s="2765"/>
      <c r="G499" s="2501"/>
      <c r="H499" s="2739"/>
      <c r="I499" s="2736"/>
      <c r="J499" s="2501"/>
      <c r="K499" s="2499"/>
      <c r="L499" s="2499"/>
      <c r="M499" s="2499"/>
      <c r="N499" s="2499"/>
      <c r="O499" s="326"/>
      <c r="P499" s="2734"/>
      <c r="Q499" s="2734"/>
    </row>
    <row r="500" spans="1:17">
      <c r="A500" s="2764"/>
      <c r="B500" s="325"/>
      <c r="C500" s="325"/>
      <c r="D500" s="325"/>
      <c r="E500" s="325"/>
      <c r="F500" s="2765"/>
      <c r="G500" s="2501"/>
      <c r="H500" s="2739"/>
      <c r="I500" s="2736"/>
      <c r="J500" s="2501"/>
      <c r="K500" s="2499"/>
      <c r="L500" s="2499"/>
      <c r="M500" s="2499"/>
      <c r="N500" s="2499"/>
      <c r="O500" s="326"/>
      <c r="P500" s="2734"/>
      <c r="Q500" s="2734"/>
    </row>
    <row r="501" spans="1:17">
      <c r="A501" s="2764"/>
      <c r="B501" s="325"/>
      <c r="C501" s="325"/>
      <c r="D501" s="325"/>
      <c r="E501" s="325"/>
      <c r="F501" s="2765"/>
      <c r="G501" s="2501"/>
      <c r="H501" s="2739"/>
      <c r="I501" s="2736"/>
      <c r="J501" s="2501"/>
      <c r="K501" s="2499"/>
      <c r="L501" s="2499"/>
      <c r="M501" s="2499"/>
      <c r="N501" s="2499"/>
      <c r="O501" s="326"/>
      <c r="P501" s="2734"/>
      <c r="Q501" s="2734"/>
    </row>
    <row r="502" spans="1:17">
      <c r="A502" s="2764"/>
      <c r="B502" s="325"/>
      <c r="C502" s="325"/>
      <c r="D502" s="325"/>
      <c r="E502" s="325"/>
      <c r="F502" s="2765"/>
      <c r="G502" s="2501"/>
      <c r="H502" s="2739"/>
      <c r="I502" s="2736"/>
      <c r="J502" s="2501"/>
      <c r="K502" s="2499"/>
      <c r="L502" s="2499"/>
      <c r="M502" s="2499"/>
      <c r="N502" s="2499"/>
      <c r="O502" s="326"/>
      <c r="P502" s="2734"/>
      <c r="Q502" s="2734"/>
    </row>
    <row r="503" spans="1:17">
      <c r="A503" s="2764"/>
      <c r="B503" s="325"/>
      <c r="C503" s="325"/>
      <c r="D503" s="325"/>
      <c r="E503" s="325"/>
      <c r="F503" s="2765"/>
      <c r="G503" s="2501"/>
      <c r="H503" s="2739"/>
      <c r="I503" s="2736"/>
      <c r="J503" s="2501"/>
      <c r="K503" s="2499"/>
      <c r="L503" s="2499"/>
      <c r="M503" s="2499"/>
      <c r="N503" s="2499"/>
      <c r="O503" s="326"/>
      <c r="P503" s="2734"/>
      <c r="Q503" s="2734"/>
    </row>
    <row r="504" spans="1:17">
      <c r="A504" s="2764"/>
      <c r="B504" s="325"/>
      <c r="C504" s="325"/>
      <c r="D504" s="325"/>
      <c r="E504" s="325"/>
      <c r="F504" s="2765"/>
      <c r="G504" s="2501"/>
      <c r="H504" s="2739"/>
      <c r="I504" s="2736"/>
      <c r="J504" s="2501"/>
      <c r="K504" s="2499"/>
      <c r="L504" s="2499"/>
      <c r="M504" s="2499"/>
      <c r="N504" s="2499"/>
      <c r="O504" s="326"/>
      <c r="P504" s="2734"/>
      <c r="Q504" s="2734"/>
    </row>
    <row r="505" spans="1:17">
      <c r="A505" s="2735"/>
      <c r="B505" s="2500"/>
      <c r="C505" s="2500"/>
      <c r="D505" s="2500"/>
      <c r="E505" s="2500"/>
      <c r="F505" s="2506"/>
      <c r="G505" s="2501"/>
      <c r="H505" s="2739"/>
      <c r="I505" s="2736"/>
      <c r="J505" s="2501"/>
      <c r="K505" s="2499"/>
      <c r="L505" s="2499"/>
      <c r="M505" s="2499"/>
      <c r="N505" s="2499"/>
      <c r="O505" s="326"/>
      <c r="P505" s="2504"/>
      <c r="Q505" s="2504"/>
    </row>
    <row r="506" spans="1:17">
      <c r="A506" s="2775"/>
      <c r="B506" s="2500"/>
      <c r="C506" s="2500"/>
      <c r="D506" s="2500"/>
      <c r="E506" s="2500"/>
      <c r="F506" s="2506"/>
      <c r="G506" s="2501"/>
      <c r="H506" s="2739"/>
      <c r="I506" s="2736"/>
      <c r="J506" s="2501"/>
      <c r="K506" s="2499"/>
      <c r="L506" s="2499"/>
      <c r="M506" s="2499"/>
      <c r="N506" s="2499"/>
      <c r="O506" s="326"/>
      <c r="P506" s="2504"/>
      <c r="Q506" s="2758"/>
    </row>
    <row r="507" spans="1:17">
      <c r="A507" s="2775"/>
      <c r="B507" s="2500"/>
      <c r="C507" s="2500"/>
      <c r="D507" s="2500"/>
      <c r="E507" s="2500"/>
      <c r="F507" s="2506"/>
      <c r="G507" s="2501"/>
      <c r="H507" s="2739"/>
      <c r="I507" s="2736"/>
      <c r="J507" s="2501"/>
      <c r="K507" s="2499"/>
      <c r="L507" s="2499"/>
      <c r="M507" s="2499"/>
      <c r="N507" s="2499"/>
      <c r="O507" s="326"/>
      <c r="P507" s="2504"/>
      <c r="Q507" s="2504"/>
    </row>
    <row r="508" spans="1:17">
      <c r="A508" s="2775"/>
      <c r="B508" s="2500"/>
      <c r="C508" s="2500"/>
      <c r="D508" s="2500"/>
      <c r="E508" s="2500"/>
      <c r="F508" s="2506"/>
      <c r="G508" s="2501"/>
      <c r="H508" s="2739"/>
      <c r="I508" s="2736"/>
      <c r="J508" s="2501"/>
      <c r="K508" s="2499"/>
      <c r="L508" s="2499"/>
      <c r="M508" s="2499"/>
      <c r="N508" s="2499"/>
      <c r="O508" s="326"/>
      <c r="P508" s="2504"/>
      <c r="Q508" s="2504"/>
    </row>
    <row r="509" spans="1:17">
      <c r="A509" s="2775"/>
      <c r="B509" s="2500"/>
      <c r="C509" s="2500"/>
      <c r="D509" s="2500"/>
      <c r="E509" s="2500"/>
      <c r="F509" s="2506"/>
      <c r="G509" s="2501"/>
      <c r="H509" s="2739"/>
      <c r="I509" s="2736"/>
      <c r="J509" s="2501"/>
      <c r="K509" s="2499"/>
      <c r="L509" s="2499"/>
      <c r="M509" s="2499"/>
      <c r="N509" s="2499"/>
      <c r="O509" s="326"/>
      <c r="P509" s="2504"/>
      <c r="Q509" s="2504"/>
    </row>
    <row r="510" spans="1:17">
      <c r="A510" s="2775"/>
      <c r="B510" s="2500"/>
      <c r="C510" s="2500"/>
      <c r="D510" s="2500"/>
      <c r="E510" s="2500"/>
      <c r="F510" s="2506"/>
      <c r="G510" s="2501"/>
      <c r="H510" s="2739"/>
      <c r="I510" s="2736"/>
      <c r="J510" s="2501"/>
      <c r="K510" s="2499"/>
      <c r="L510" s="2499"/>
      <c r="M510" s="2499"/>
      <c r="N510" s="2499"/>
      <c r="O510" s="326"/>
      <c r="P510" s="2504"/>
      <c r="Q510" s="2504"/>
    </row>
    <row r="511" spans="1:17">
      <c r="A511" s="2775"/>
      <c r="B511" s="2500"/>
      <c r="C511" s="2500"/>
      <c r="D511" s="2500"/>
      <c r="E511" s="2500"/>
      <c r="F511" s="2506"/>
      <c r="G511" s="2501"/>
      <c r="H511" s="2739"/>
      <c r="I511" s="2736"/>
      <c r="J511" s="2501"/>
      <c r="K511" s="2499"/>
      <c r="L511" s="2499"/>
      <c r="M511" s="2499"/>
      <c r="N511" s="2499"/>
      <c r="O511" s="326"/>
      <c r="P511" s="2504"/>
      <c r="Q511" s="2504"/>
    </row>
    <row r="512" spans="1:17">
      <c r="A512" s="2775"/>
      <c r="B512" s="2500"/>
      <c r="C512" s="2500"/>
      <c r="D512" s="2500"/>
      <c r="E512" s="2500"/>
      <c r="F512" s="2506"/>
      <c r="G512" s="2501"/>
      <c r="H512" s="2739"/>
      <c r="I512" s="2736"/>
      <c r="J512" s="2501"/>
      <c r="K512" s="2499"/>
      <c r="L512" s="2499"/>
      <c r="M512" s="2499"/>
      <c r="N512" s="2499"/>
      <c r="O512" s="326"/>
      <c r="P512" s="2504"/>
      <c r="Q512" s="2504"/>
    </row>
    <row r="513" spans="1:17">
      <c r="A513" s="2775"/>
      <c r="B513" s="2500"/>
      <c r="C513" s="2500"/>
      <c r="D513" s="2500"/>
      <c r="E513" s="2500"/>
      <c r="F513" s="2506"/>
      <c r="G513" s="2501"/>
      <c r="H513" s="2739"/>
      <c r="I513" s="2736"/>
      <c r="J513" s="2501"/>
      <c r="K513" s="2499"/>
      <c r="L513" s="2499"/>
      <c r="M513" s="2499"/>
      <c r="N513" s="2499"/>
      <c r="O513" s="326"/>
      <c r="P513" s="2504"/>
      <c r="Q513" s="2504"/>
    </row>
    <row r="514" spans="1:17">
      <c r="A514" s="2775"/>
      <c r="B514" s="2500"/>
      <c r="C514" s="2500"/>
      <c r="D514" s="2500"/>
      <c r="E514" s="2500"/>
      <c r="F514" s="2506"/>
      <c r="G514" s="2501"/>
      <c r="H514" s="2739"/>
      <c r="I514" s="2736"/>
      <c r="J514" s="2501"/>
      <c r="K514" s="2499"/>
      <c r="L514" s="2499"/>
      <c r="M514" s="2499"/>
      <c r="N514" s="2499"/>
      <c r="O514" s="326"/>
      <c r="P514" s="2504"/>
      <c r="Q514" s="2504"/>
    </row>
    <row r="515" spans="1:17">
      <c r="A515" s="2775"/>
      <c r="B515" s="2500"/>
      <c r="C515" s="2500"/>
      <c r="D515" s="2500"/>
      <c r="E515" s="2500"/>
      <c r="F515" s="2506"/>
      <c r="G515" s="2501"/>
      <c r="H515" s="2739"/>
      <c r="I515" s="2736"/>
      <c r="J515" s="2501"/>
      <c r="K515" s="2499"/>
      <c r="L515" s="2499"/>
      <c r="M515" s="2499"/>
      <c r="N515" s="2499"/>
      <c r="O515" s="326"/>
      <c r="P515" s="2504"/>
      <c r="Q515" s="2504"/>
    </row>
    <row r="516" spans="1:17">
      <c r="A516" s="2775"/>
      <c r="B516" s="2503"/>
      <c r="C516" s="2769"/>
      <c r="D516" s="2769"/>
      <c r="E516" s="2500"/>
      <c r="F516" s="2506"/>
      <c r="G516" s="2501"/>
      <c r="H516" s="2739"/>
      <c r="I516" s="2736"/>
      <c r="J516" s="2501"/>
      <c r="K516" s="2499"/>
      <c r="L516" s="2499"/>
      <c r="M516" s="2499"/>
      <c r="N516" s="2499"/>
      <c r="O516" s="326"/>
      <c r="P516" s="2504"/>
      <c r="Q516" s="2504"/>
    </row>
    <row r="517" spans="1:17">
      <c r="A517" s="3166"/>
      <c r="B517" s="2063"/>
      <c r="C517" s="2770"/>
      <c r="D517" s="2770"/>
      <c r="E517" s="2770"/>
      <c r="F517" s="2770"/>
      <c r="G517" s="2771"/>
      <c r="H517" s="2739"/>
      <c r="I517" s="2736"/>
      <c r="J517" s="2772"/>
      <c r="K517" s="2772"/>
      <c r="L517" s="3163"/>
      <c r="M517" s="3163"/>
      <c r="N517" s="2502"/>
      <c r="O517" s="326"/>
      <c r="P517" s="2504"/>
      <c r="Q517" s="2504"/>
    </row>
    <row r="518" spans="1:17">
      <c r="A518" s="3166"/>
      <c r="B518" s="2773"/>
      <c r="C518" s="2773"/>
      <c r="D518" s="2773"/>
      <c r="E518" s="2773"/>
      <c r="F518" s="2773"/>
      <c r="G518" s="2489"/>
      <c r="H518" s="2739"/>
      <c r="I518" s="2736"/>
      <c r="J518" s="2513"/>
      <c r="K518" s="2513"/>
      <c r="L518" s="3163"/>
      <c r="M518" s="3163"/>
      <c r="N518" s="2489"/>
      <c r="O518" s="326"/>
      <c r="P518" s="2734"/>
      <c r="Q518" s="2504"/>
    </row>
    <row r="519" spans="1:17">
      <c r="A519" s="2764"/>
      <c r="B519" s="325"/>
      <c r="C519" s="325"/>
      <c r="D519" s="325"/>
      <c r="E519" s="325"/>
      <c r="F519" s="2765"/>
      <c r="G519" s="2501"/>
      <c r="H519" s="2739"/>
      <c r="I519" s="2736"/>
      <c r="J519" s="2501"/>
      <c r="K519" s="2499"/>
      <c r="L519" s="2499"/>
      <c r="M519" s="2499"/>
      <c r="N519" s="2499"/>
      <c r="O519" s="326"/>
      <c r="P519" s="2734"/>
      <c r="Q519" s="2734"/>
    </row>
    <row r="520" spans="1:17" s="264" customFormat="1" ht="12" customHeight="1">
      <c r="A520" s="2764"/>
      <c r="B520" s="325"/>
      <c r="C520" s="325"/>
      <c r="D520" s="325"/>
      <c r="E520" s="325"/>
      <c r="F520" s="2765"/>
      <c r="G520" s="2501"/>
      <c r="H520" s="2739"/>
      <c r="I520" s="2736"/>
      <c r="J520" s="2501"/>
      <c r="K520" s="2499"/>
      <c r="L520" s="2499"/>
      <c r="M520" s="2499"/>
      <c r="N520" s="2499"/>
      <c r="O520" s="326"/>
      <c r="P520" s="2734"/>
      <c r="Q520" s="2734"/>
    </row>
    <row r="521" spans="1:17" s="264" customFormat="1" ht="12" customHeight="1">
      <c r="A521" s="2764"/>
      <c r="B521" s="325"/>
      <c r="C521" s="325"/>
      <c r="D521" s="325"/>
      <c r="E521" s="325"/>
      <c r="F521" s="2765"/>
      <c r="G521" s="2501"/>
      <c r="H521" s="2739"/>
      <c r="I521" s="2736"/>
      <c r="J521" s="2501"/>
      <c r="K521" s="2499"/>
      <c r="L521" s="2499"/>
      <c r="M521" s="2499"/>
      <c r="N521" s="2499"/>
      <c r="O521" s="326"/>
      <c r="P521" s="2734"/>
      <c r="Q521" s="2734"/>
    </row>
    <row r="522" spans="1:17" s="264" customFormat="1" ht="12" customHeight="1">
      <c r="A522" s="2764"/>
      <c r="B522" s="325"/>
      <c r="C522" s="325"/>
      <c r="D522" s="325"/>
      <c r="E522" s="325"/>
      <c r="F522" s="2765"/>
      <c r="G522" s="2501"/>
      <c r="H522" s="2739"/>
      <c r="I522" s="2736"/>
      <c r="J522" s="2501"/>
      <c r="K522" s="2499"/>
      <c r="L522" s="2499"/>
      <c r="M522" s="2499"/>
      <c r="N522" s="2499"/>
      <c r="O522" s="326"/>
      <c r="P522" s="2734"/>
      <c r="Q522" s="2734"/>
    </row>
    <row r="523" spans="1:17" s="264" customFormat="1" ht="12" customHeight="1">
      <c r="A523" s="2764"/>
      <c r="B523" s="325"/>
      <c r="C523" s="325"/>
      <c r="D523" s="325"/>
      <c r="E523" s="325"/>
      <c r="F523" s="2765"/>
      <c r="G523" s="2501"/>
      <c r="H523" s="2739"/>
      <c r="I523" s="2736"/>
      <c r="J523" s="2501"/>
      <c r="K523" s="2499"/>
      <c r="L523" s="2499"/>
      <c r="M523" s="2499"/>
      <c r="N523" s="2499"/>
      <c r="O523" s="326"/>
      <c r="P523" s="2734"/>
      <c r="Q523" s="2734"/>
    </row>
    <row r="524" spans="1:17" s="264" customFormat="1" ht="12" customHeight="1">
      <c r="A524" s="2764"/>
      <c r="B524" s="325"/>
      <c r="C524" s="325"/>
      <c r="D524" s="325"/>
      <c r="E524" s="325"/>
      <c r="F524" s="2765"/>
      <c r="G524" s="2501"/>
      <c r="H524" s="2739"/>
      <c r="I524" s="2736"/>
      <c r="J524" s="2501"/>
      <c r="K524" s="2499"/>
      <c r="L524" s="2499"/>
      <c r="M524" s="2499"/>
      <c r="N524" s="2499"/>
      <c r="O524" s="326"/>
      <c r="P524" s="2734"/>
      <c r="Q524" s="2734"/>
    </row>
    <row r="525" spans="1:17">
      <c r="A525" s="2764"/>
      <c r="B525" s="325"/>
      <c r="C525" s="325"/>
      <c r="D525" s="325"/>
      <c r="E525" s="325"/>
      <c r="F525" s="2765"/>
      <c r="G525" s="2501"/>
      <c r="H525" s="2739"/>
      <c r="I525" s="2736"/>
      <c r="J525" s="2501"/>
      <c r="K525" s="2499"/>
      <c r="L525" s="2499"/>
      <c r="M525" s="2499"/>
      <c r="N525" s="2499"/>
      <c r="O525" s="326"/>
      <c r="P525" s="2734"/>
      <c r="Q525" s="2734"/>
    </row>
    <row r="526" spans="1:17">
      <c r="A526" s="2764"/>
      <c r="B526" s="325"/>
      <c r="C526" s="325"/>
      <c r="D526" s="325"/>
      <c r="E526" s="325"/>
      <c r="F526" s="2765"/>
      <c r="G526" s="2501"/>
      <c r="H526" s="2739"/>
      <c r="I526" s="2736"/>
      <c r="J526" s="2501"/>
      <c r="K526" s="2499"/>
      <c r="L526" s="2499"/>
      <c r="M526" s="2499"/>
      <c r="N526" s="2499"/>
      <c r="O526" s="326"/>
      <c r="P526" s="2734"/>
      <c r="Q526" s="2734"/>
    </row>
    <row r="527" spans="1:17">
      <c r="A527" s="2764"/>
      <c r="B527" s="325"/>
      <c r="C527" s="325"/>
      <c r="D527" s="325"/>
      <c r="E527" s="325"/>
      <c r="F527" s="2765"/>
      <c r="G527" s="2501"/>
      <c r="H527" s="2739"/>
      <c r="I527" s="2736"/>
      <c r="J527" s="2501"/>
      <c r="K527" s="2499"/>
      <c r="L527" s="2499"/>
      <c r="M527" s="2499"/>
      <c r="N527" s="2499"/>
      <c r="O527" s="326"/>
      <c r="P527" s="2734"/>
      <c r="Q527" s="2734"/>
    </row>
    <row r="528" spans="1:17">
      <c r="A528" s="2764"/>
      <c r="B528" s="325"/>
      <c r="C528" s="325"/>
      <c r="D528" s="325"/>
      <c r="E528" s="325"/>
      <c r="F528" s="2765"/>
      <c r="G528" s="2501"/>
      <c r="H528" s="2739"/>
      <c r="I528" s="2736"/>
      <c r="J528" s="2501"/>
      <c r="K528" s="2499"/>
      <c r="L528" s="2499"/>
      <c r="M528" s="2499"/>
      <c r="N528" s="2499"/>
      <c r="O528" s="326"/>
      <c r="P528" s="2734"/>
      <c r="Q528" s="2734"/>
    </row>
    <row r="529" spans="1:17">
      <c r="A529" s="2764"/>
      <c r="B529" s="325"/>
      <c r="C529" s="325"/>
      <c r="D529" s="325"/>
      <c r="E529" s="325"/>
      <c r="F529" s="2765"/>
      <c r="G529" s="2501"/>
      <c r="H529" s="2739"/>
      <c r="I529" s="2736"/>
      <c r="J529" s="2501"/>
      <c r="K529" s="2499"/>
      <c r="L529" s="2499"/>
      <c r="M529" s="2499"/>
      <c r="N529" s="2499"/>
      <c r="O529" s="326"/>
      <c r="P529" s="2734"/>
      <c r="Q529" s="2734"/>
    </row>
    <row r="530" spans="1:17">
      <c r="A530" s="2764"/>
      <c r="B530" s="325"/>
      <c r="C530" s="325"/>
      <c r="D530" s="325"/>
      <c r="E530" s="325"/>
      <c r="F530" s="2765"/>
      <c r="G530" s="2501"/>
      <c r="H530" s="2739"/>
      <c r="I530" s="2736"/>
      <c r="J530" s="2501"/>
      <c r="K530" s="2499"/>
      <c r="L530" s="2499"/>
      <c r="M530" s="2499"/>
      <c r="N530" s="2499"/>
      <c r="O530" s="326"/>
      <c r="P530" s="2734"/>
      <c r="Q530" s="2734"/>
    </row>
    <row r="531" spans="1:17">
      <c r="A531" s="2735"/>
      <c r="B531" s="2500"/>
      <c r="C531" s="2500"/>
      <c r="D531" s="2500"/>
      <c r="E531" s="2500"/>
      <c r="F531" s="2506"/>
      <c r="G531" s="2501"/>
      <c r="H531" s="2739"/>
      <c r="I531" s="2736"/>
      <c r="J531" s="2501"/>
      <c r="K531" s="2499"/>
      <c r="L531" s="2499"/>
      <c r="M531" s="2499"/>
      <c r="N531" s="2499"/>
      <c r="O531" s="326"/>
      <c r="P531" s="2504"/>
      <c r="Q531" s="2504"/>
    </row>
    <row r="532" spans="1:17">
      <c r="A532" s="2775"/>
      <c r="B532" s="2500"/>
      <c r="C532" s="2500"/>
      <c r="D532" s="2500"/>
      <c r="E532" s="2500"/>
      <c r="F532" s="2506"/>
      <c r="G532" s="2501"/>
      <c r="H532" s="2739"/>
      <c r="I532" s="2736"/>
      <c r="J532" s="2501"/>
      <c r="K532" s="2499"/>
      <c r="L532" s="2499"/>
      <c r="M532" s="2499"/>
      <c r="N532" s="2499"/>
      <c r="O532" s="326"/>
      <c r="P532" s="2504"/>
      <c r="Q532" s="2758"/>
    </row>
    <row r="533" spans="1:17">
      <c r="A533" s="2775"/>
      <c r="B533" s="2500"/>
      <c r="C533" s="2500"/>
      <c r="D533" s="2500"/>
      <c r="E533" s="2500"/>
      <c r="F533" s="2506"/>
      <c r="G533" s="2501"/>
      <c r="H533" s="2739"/>
      <c r="I533" s="2736"/>
      <c r="J533" s="2501"/>
      <c r="K533" s="2499"/>
      <c r="L533" s="2499"/>
      <c r="M533" s="2499"/>
      <c r="N533" s="2499"/>
      <c r="O533" s="326"/>
      <c r="P533" s="2504"/>
      <c r="Q533" s="2504"/>
    </row>
    <row r="534" spans="1:17">
      <c r="A534" s="2775"/>
      <c r="B534" s="2500"/>
      <c r="C534" s="2500"/>
      <c r="D534" s="2500"/>
      <c r="E534" s="2500"/>
      <c r="F534" s="2506"/>
      <c r="G534" s="2501"/>
      <c r="H534" s="2739"/>
      <c r="I534" s="2736"/>
      <c r="J534" s="2501"/>
      <c r="K534" s="2499"/>
      <c r="L534" s="2499"/>
      <c r="M534" s="2499"/>
      <c r="N534" s="2499"/>
      <c r="O534" s="326"/>
      <c r="P534" s="2504"/>
      <c r="Q534" s="2504"/>
    </row>
    <row r="535" spans="1:17">
      <c r="A535" s="2775"/>
      <c r="B535" s="2500"/>
      <c r="C535" s="2500"/>
      <c r="D535" s="2500"/>
      <c r="E535" s="2500"/>
      <c r="F535" s="2506"/>
      <c r="G535" s="2501"/>
      <c r="H535" s="2739"/>
      <c r="I535" s="2736"/>
      <c r="J535" s="2501"/>
      <c r="K535" s="2499"/>
      <c r="L535" s="2499"/>
      <c r="M535" s="2499"/>
      <c r="N535" s="2499"/>
      <c r="O535" s="326"/>
      <c r="P535" s="2504"/>
      <c r="Q535" s="2504"/>
    </row>
    <row r="536" spans="1:17">
      <c r="A536" s="2775"/>
      <c r="B536" s="2500"/>
      <c r="C536" s="2500"/>
      <c r="D536" s="2500"/>
      <c r="E536" s="2500"/>
      <c r="F536" s="2506"/>
      <c r="G536" s="2501"/>
      <c r="H536" s="2739"/>
      <c r="I536" s="2736"/>
      <c r="J536" s="2501"/>
      <c r="K536" s="2499"/>
      <c r="L536" s="2499"/>
      <c r="M536" s="2499"/>
      <c r="N536" s="2499"/>
      <c r="O536" s="326"/>
      <c r="P536" s="2504"/>
      <c r="Q536" s="2504"/>
    </row>
    <row r="537" spans="1:17">
      <c r="A537" s="2775"/>
      <c r="B537" s="2500"/>
      <c r="C537" s="2500"/>
      <c r="D537" s="2500"/>
      <c r="E537" s="2500"/>
      <c r="F537" s="2506"/>
      <c r="G537" s="2501"/>
      <c r="H537" s="2739"/>
      <c r="I537" s="2736"/>
      <c r="J537" s="2501"/>
      <c r="K537" s="2499"/>
      <c r="L537" s="2499"/>
      <c r="M537" s="2499"/>
      <c r="N537" s="2499"/>
      <c r="O537" s="326"/>
      <c r="P537" s="2504"/>
      <c r="Q537" s="2504"/>
    </row>
    <row r="538" spans="1:17">
      <c r="A538" s="2775"/>
      <c r="B538" s="2500"/>
      <c r="C538" s="2500"/>
      <c r="D538" s="2500"/>
      <c r="E538" s="2500"/>
      <c r="F538" s="2506"/>
      <c r="G538" s="2501"/>
      <c r="H538" s="2739"/>
      <c r="I538" s="2736"/>
      <c r="J538" s="2501"/>
      <c r="K538" s="2499"/>
      <c r="L538" s="2499"/>
      <c r="M538" s="2499"/>
      <c r="N538" s="2499"/>
      <c r="O538" s="326"/>
      <c r="P538" s="2504"/>
      <c r="Q538" s="2504"/>
    </row>
    <row r="539" spans="1:17">
      <c r="A539" s="2775"/>
      <c r="B539" s="2500"/>
      <c r="C539" s="2500"/>
      <c r="D539" s="2500"/>
      <c r="E539" s="2500"/>
      <c r="F539" s="2506"/>
      <c r="G539" s="2501"/>
      <c r="H539" s="2739"/>
      <c r="I539" s="2736"/>
      <c r="J539" s="2501"/>
      <c r="K539" s="2499"/>
      <c r="L539" s="2499"/>
      <c r="M539" s="2499"/>
      <c r="N539" s="2499"/>
      <c r="O539" s="326"/>
      <c r="P539" s="2504"/>
      <c r="Q539" s="2504"/>
    </row>
    <row r="540" spans="1:17">
      <c r="A540" s="2775"/>
      <c r="B540" s="2500"/>
      <c r="C540" s="2500"/>
      <c r="D540" s="2500"/>
      <c r="E540" s="2500"/>
      <c r="F540" s="2506"/>
      <c r="G540" s="2501"/>
      <c r="H540" s="2739"/>
      <c r="I540" s="2736"/>
      <c r="J540" s="2501"/>
      <c r="K540" s="2499"/>
      <c r="L540" s="2499"/>
      <c r="M540" s="2499"/>
      <c r="N540" s="2499"/>
      <c r="O540" s="326"/>
      <c r="P540" s="2504"/>
      <c r="Q540" s="2504"/>
    </row>
    <row r="541" spans="1:17">
      <c r="A541" s="2775"/>
      <c r="B541" s="2500"/>
      <c r="C541" s="2500"/>
      <c r="D541" s="2500"/>
      <c r="E541" s="2500"/>
      <c r="F541" s="2506"/>
      <c r="G541" s="2501"/>
      <c r="H541" s="2739"/>
      <c r="I541" s="2736"/>
      <c r="J541" s="2501"/>
      <c r="K541" s="2499"/>
      <c r="L541" s="2499"/>
      <c r="M541" s="2499"/>
      <c r="N541" s="2499"/>
      <c r="O541" s="326"/>
      <c r="P541" s="2504"/>
      <c r="Q541" s="2504"/>
    </row>
    <row r="542" spans="1:17">
      <c r="A542" s="2775"/>
      <c r="B542" s="2503"/>
      <c r="C542" s="2769"/>
      <c r="D542" s="2769"/>
      <c r="E542" s="2500"/>
      <c r="F542" s="2506"/>
      <c r="G542" s="2501"/>
      <c r="H542" s="2739"/>
      <c r="I542" s="2736"/>
      <c r="J542" s="2501"/>
      <c r="K542" s="2499"/>
      <c r="L542" s="2499"/>
      <c r="M542" s="2499"/>
      <c r="N542" s="2499"/>
      <c r="O542" s="326"/>
      <c r="P542" s="2504"/>
      <c r="Q542" s="2504"/>
    </row>
    <row r="543" spans="1:17" ht="16.5">
      <c r="A543" s="328"/>
      <c r="B543" s="1289"/>
      <c r="C543" s="1289"/>
      <c r="D543" s="1289"/>
      <c r="E543" s="1289"/>
      <c r="F543" s="1289"/>
      <c r="G543" s="2030"/>
      <c r="H543" s="2739"/>
      <c r="I543" s="2736"/>
      <c r="J543" s="2030"/>
      <c r="K543" s="2030"/>
      <c r="L543" s="2030"/>
      <c r="M543" s="2030"/>
      <c r="N543" s="2030"/>
      <c r="O543" s="1289"/>
      <c r="P543" s="2414"/>
      <c r="Q543" s="2730"/>
    </row>
    <row r="544" spans="1:17" ht="16.5">
      <c r="A544" s="328"/>
      <c r="B544" s="1289"/>
      <c r="C544" s="1289"/>
      <c r="D544" s="1289"/>
      <c r="E544" s="1289"/>
      <c r="F544" s="1289"/>
      <c r="G544" s="2030"/>
      <c r="H544" s="2739"/>
      <c r="I544" s="2736"/>
      <c r="J544" s="2030"/>
      <c r="K544" s="2030"/>
      <c r="L544" s="2030"/>
      <c r="M544" s="2030"/>
      <c r="N544" s="2030"/>
      <c r="O544" s="1289"/>
      <c r="P544" s="2414"/>
      <c r="Q544" s="2730"/>
    </row>
    <row r="545" spans="1:17" ht="16.5">
      <c r="A545" s="328"/>
      <c r="B545" s="1289"/>
      <c r="C545" s="1289"/>
      <c r="D545" s="1289"/>
      <c r="E545" s="1289"/>
      <c r="F545" s="1289"/>
      <c r="G545" s="2030"/>
      <c r="H545" s="2739"/>
      <c r="I545" s="2736"/>
      <c r="J545" s="2030"/>
      <c r="K545" s="2030"/>
      <c r="L545" s="2030"/>
      <c r="M545" s="2030"/>
      <c r="N545" s="2030"/>
      <c r="O545" s="1289"/>
      <c r="P545" s="2414"/>
      <c r="Q545" s="2730"/>
    </row>
    <row r="546" spans="1:17">
      <c r="A546" s="3166"/>
      <c r="B546" s="2063"/>
      <c r="C546" s="2770"/>
      <c r="D546" s="2770"/>
      <c r="E546" s="2770"/>
      <c r="F546" s="2770"/>
      <c r="G546" s="2771"/>
      <c r="H546" s="2739"/>
      <c r="I546" s="2736"/>
      <c r="J546" s="2772"/>
      <c r="K546" s="2772"/>
      <c r="L546" s="3163"/>
      <c r="M546" s="3163"/>
      <c r="N546" s="2502"/>
      <c r="O546" s="326"/>
      <c r="P546" s="2504"/>
      <c r="Q546" s="2504"/>
    </row>
    <row r="547" spans="1:17">
      <c r="A547" s="3166"/>
      <c r="B547" s="2773"/>
      <c r="C547" s="2773"/>
      <c r="D547" s="2773"/>
      <c r="E547" s="2773"/>
      <c r="F547" s="2773"/>
      <c r="G547" s="2489"/>
      <c r="H547" s="2739"/>
      <c r="I547" s="2736"/>
      <c r="J547" s="2513"/>
      <c r="K547" s="2513"/>
      <c r="L547" s="3163"/>
      <c r="M547" s="3163"/>
      <c r="N547" s="2489"/>
      <c r="O547" s="326"/>
      <c r="P547" s="2734"/>
      <c r="Q547" s="2504"/>
    </row>
    <row r="548" spans="1:17">
      <c r="A548" s="2764"/>
      <c r="B548" s="325"/>
      <c r="C548" s="325"/>
      <c r="D548" s="325"/>
      <c r="E548" s="325"/>
      <c r="F548" s="2765"/>
      <c r="G548" s="2501"/>
      <c r="H548" s="2739"/>
      <c r="I548" s="2736"/>
      <c r="J548" s="2501"/>
      <c r="K548" s="2499"/>
      <c r="L548" s="2499"/>
      <c r="M548" s="2499"/>
      <c r="N548" s="2499"/>
      <c r="O548" s="326"/>
      <c r="P548" s="2734"/>
      <c r="Q548" s="2734"/>
    </row>
    <row r="549" spans="1:17">
      <c r="A549" s="2764"/>
      <c r="B549" s="325"/>
      <c r="C549" s="325"/>
      <c r="D549" s="325"/>
      <c r="E549" s="325"/>
      <c r="F549" s="2765"/>
      <c r="G549" s="2501"/>
      <c r="H549" s="2739"/>
      <c r="I549" s="2736"/>
      <c r="J549" s="2501"/>
      <c r="K549" s="2499"/>
      <c r="L549" s="2499"/>
      <c r="M549" s="2499"/>
      <c r="N549" s="2499"/>
      <c r="O549" s="326"/>
      <c r="P549" s="2734"/>
      <c r="Q549" s="2734"/>
    </row>
    <row r="550" spans="1:17">
      <c r="A550" s="2764"/>
      <c r="B550" s="325"/>
      <c r="C550" s="325"/>
      <c r="D550" s="325"/>
      <c r="E550" s="325"/>
      <c r="F550" s="2765"/>
      <c r="G550" s="2501"/>
      <c r="H550" s="2739"/>
      <c r="I550" s="2736"/>
      <c r="J550" s="2501"/>
      <c r="K550" s="2499"/>
      <c r="L550" s="2499"/>
      <c r="M550" s="2499"/>
      <c r="N550" s="2499"/>
      <c r="O550" s="326"/>
      <c r="P550" s="2734"/>
      <c r="Q550" s="2734"/>
    </row>
    <row r="551" spans="1:17">
      <c r="A551" s="2764"/>
      <c r="B551" s="325"/>
      <c r="C551" s="325"/>
      <c r="D551" s="325"/>
      <c r="E551" s="325"/>
      <c r="F551" s="2765"/>
      <c r="G551" s="2501"/>
      <c r="H551" s="2739"/>
      <c r="I551" s="2736"/>
      <c r="J551" s="2501"/>
      <c r="K551" s="2499"/>
      <c r="L551" s="2499"/>
      <c r="M551" s="2499"/>
      <c r="N551" s="2499"/>
      <c r="O551" s="326"/>
      <c r="P551" s="2734"/>
      <c r="Q551" s="2734"/>
    </row>
    <row r="552" spans="1:17">
      <c r="A552" s="2764"/>
      <c r="B552" s="325"/>
      <c r="C552" s="325"/>
      <c r="D552" s="325"/>
      <c r="E552" s="325"/>
      <c r="F552" s="2765"/>
      <c r="G552" s="2501"/>
      <c r="H552" s="2739"/>
      <c r="I552" s="2736"/>
      <c r="J552" s="2501"/>
      <c r="K552" s="2499"/>
      <c r="L552" s="2499"/>
      <c r="M552" s="2499"/>
      <c r="N552" s="2499"/>
      <c r="O552" s="326"/>
      <c r="P552" s="2734"/>
      <c r="Q552" s="2734"/>
    </row>
    <row r="553" spans="1:17">
      <c r="A553" s="2764"/>
      <c r="B553" s="325"/>
      <c r="C553" s="325"/>
      <c r="D553" s="325"/>
      <c r="E553" s="325"/>
      <c r="F553" s="2765"/>
      <c r="G553" s="2501"/>
      <c r="H553" s="2739"/>
      <c r="I553" s="2736"/>
      <c r="J553" s="2501"/>
      <c r="K553" s="2499"/>
      <c r="L553" s="2499"/>
      <c r="M553" s="2499"/>
      <c r="N553" s="2499"/>
      <c r="O553" s="326"/>
      <c r="P553" s="2734"/>
      <c r="Q553" s="2734"/>
    </row>
    <row r="554" spans="1:17">
      <c r="A554" s="2764"/>
      <c r="B554" s="325"/>
      <c r="C554" s="325"/>
      <c r="D554" s="325"/>
      <c r="E554" s="325"/>
      <c r="F554" s="2765"/>
      <c r="G554" s="2501"/>
      <c r="H554" s="2739"/>
      <c r="I554" s="2736"/>
      <c r="J554" s="2501"/>
      <c r="K554" s="2499"/>
      <c r="L554" s="2499"/>
      <c r="M554" s="2499"/>
      <c r="N554" s="2499"/>
      <c r="O554" s="326"/>
      <c r="P554" s="2734"/>
      <c r="Q554" s="2734"/>
    </row>
    <row r="555" spans="1:17">
      <c r="A555" s="2764"/>
      <c r="B555" s="325"/>
      <c r="C555" s="325"/>
      <c r="D555" s="325"/>
      <c r="E555" s="325"/>
      <c r="F555" s="2765"/>
      <c r="G555" s="2501"/>
      <c r="H555" s="2739"/>
      <c r="I555" s="2736"/>
      <c r="J555" s="2501"/>
      <c r="K555" s="2499"/>
      <c r="L555" s="2499"/>
      <c r="M555" s="2499"/>
      <c r="N555" s="2499"/>
      <c r="O555" s="326"/>
      <c r="P555" s="2734"/>
      <c r="Q555" s="2734"/>
    </row>
    <row r="556" spans="1:17">
      <c r="A556" s="2764"/>
      <c r="B556" s="325"/>
      <c r="C556" s="325"/>
      <c r="D556" s="325"/>
      <c r="E556" s="325"/>
      <c r="F556" s="2765"/>
      <c r="G556" s="2501"/>
      <c r="H556" s="2739"/>
      <c r="I556" s="2736"/>
      <c r="J556" s="2501"/>
      <c r="K556" s="2499"/>
      <c r="L556" s="2499"/>
      <c r="M556" s="2499"/>
      <c r="N556" s="2499"/>
      <c r="O556" s="326"/>
      <c r="P556" s="2734"/>
      <c r="Q556" s="2734"/>
    </row>
    <row r="557" spans="1:17">
      <c r="A557" s="2764"/>
      <c r="B557" s="325"/>
      <c r="C557" s="325"/>
      <c r="D557" s="325"/>
      <c r="E557" s="325"/>
      <c r="F557" s="2765"/>
      <c r="G557" s="2501"/>
      <c r="H557" s="2739"/>
      <c r="I557" s="2736"/>
      <c r="J557" s="2501"/>
      <c r="K557" s="2499"/>
      <c r="L557" s="2499"/>
      <c r="M557" s="2499"/>
      <c r="N557" s="2499"/>
      <c r="O557" s="326"/>
      <c r="P557" s="2734"/>
      <c r="Q557" s="2734"/>
    </row>
    <row r="558" spans="1:17">
      <c r="A558" s="2764"/>
      <c r="B558" s="325"/>
      <c r="C558" s="325"/>
      <c r="D558" s="325"/>
      <c r="E558" s="325"/>
      <c r="F558" s="2765"/>
      <c r="G558" s="2501"/>
      <c r="H558" s="2739"/>
      <c r="I558" s="2736"/>
      <c r="J558" s="2501"/>
      <c r="K558" s="2499"/>
      <c r="L558" s="2499"/>
      <c r="M558" s="2499"/>
      <c r="N558" s="2499"/>
      <c r="O558" s="326"/>
      <c r="P558" s="2734"/>
      <c r="Q558" s="2734"/>
    </row>
    <row r="559" spans="1:17">
      <c r="A559" s="2764"/>
      <c r="B559" s="325"/>
      <c r="C559" s="325"/>
      <c r="D559" s="325"/>
      <c r="E559" s="325"/>
      <c r="F559" s="2765"/>
      <c r="G559" s="2501"/>
      <c r="H559" s="2739"/>
      <c r="I559" s="2736"/>
      <c r="J559" s="2501"/>
      <c r="K559" s="2499"/>
      <c r="L559" s="2499"/>
      <c r="M559" s="2499"/>
      <c r="N559" s="2499"/>
      <c r="O559" s="326"/>
      <c r="P559" s="2779"/>
      <c r="Q559" s="2734"/>
    </row>
    <row r="560" spans="1:17">
      <c r="A560" s="2735"/>
      <c r="B560" s="2500"/>
      <c r="C560" s="2500"/>
      <c r="D560" s="2500"/>
      <c r="E560" s="2500"/>
      <c r="F560" s="2506"/>
      <c r="G560" s="2501"/>
      <c r="H560" s="2739"/>
      <c r="I560" s="2736"/>
      <c r="J560" s="2501"/>
      <c r="K560" s="2499"/>
      <c r="L560" s="2499"/>
      <c r="M560" s="2499"/>
      <c r="N560" s="2499"/>
      <c r="O560" s="326"/>
      <c r="P560" s="2504"/>
      <c r="Q560" s="2504"/>
    </row>
    <row r="561" spans="1:17">
      <c r="A561" s="2775"/>
      <c r="B561" s="2500"/>
      <c r="C561" s="2500"/>
      <c r="D561" s="2500"/>
      <c r="E561" s="2500"/>
      <c r="F561" s="2778"/>
      <c r="G561" s="2501"/>
      <c r="H561" s="2739"/>
      <c r="I561" s="2736"/>
      <c r="J561" s="2501"/>
      <c r="K561" s="2499"/>
      <c r="L561" s="2499"/>
      <c r="M561" s="2499"/>
      <c r="N561" s="2499"/>
      <c r="O561" s="326"/>
      <c r="P561" s="2504"/>
      <c r="Q561" s="2758"/>
    </row>
    <row r="562" spans="1:17">
      <c r="A562" s="2775"/>
      <c r="B562" s="2500"/>
      <c r="C562" s="2500"/>
      <c r="D562" s="2500"/>
      <c r="E562" s="2500"/>
      <c r="F562" s="2506"/>
      <c r="G562" s="2501"/>
      <c r="H562" s="2739"/>
      <c r="I562" s="2736"/>
      <c r="J562" s="2501"/>
      <c r="K562" s="2499"/>
      <c r="L562" s="2499"/>
      <c r="M562" s="2499"/>
      <c r="N562" s="2499"/>
      <c r="O562" s="326"/>
      <c r="P562" s="2504"/>
      <c r="Q562" s="2504"/>
    </row>
    <row r="563" spans="1:17">
      <c r="A563" s="2775"/>
      <c r="B563" s="2500"/>
      <c r="C563" s="2500"/>
      <c r="D563" s="2500"/>
      <c r="E563" s="2500"/>
      <c r="F563" s="2506"/>
      <c r="G563" s="2501"/>
      <c r="H563" s="2739"/>
      <c r="I563" s="2736"/>
      <c r="J563" s="2501"/>
      <c r="K563" s="2499"/>
      <c r="L563" s="2499"/>
      <c r="M563" s="2499"/>
      <c r="N563" s="2499"/>
      <c r="O563" s="326"/>
      <c r="P563" s="2504"/>
      <c r="Q563" s="2504"/>
    </row>
    <row r="564" spans="1:17">
      <c r="A564" s="2775"/>
      <c r="B564" s="2500"/>
      <c r="C564" s="2500"/>
      <c r="D564" s="2500"/>
      <c r="E564" s="2500"/>
      <c r="F564" s="2506"/>
      <c r="G564" s="2501"/>
      <c r="H564" s="2739"/>
      <c r="I564" s="2736"/>
      <c r="J564" s="2501"/>
      <c r="K564" s="2499"/>
      <c r="L564" s="2499"/>
      <c r="M564" s="2499"/>
      <c r="N564" s="2499"/>
      <c r="O564" s="326"/>
      <c r="P564" s="2504"/>
      <c r="Q564" s="2504"/>
    </row>
    <row r="565" spans="1:17">
      <c r="A565" s="2775"/>
      <c r="B565" s="2500"/>
      <c r="C565" s="2500"/>
      <c r="D565" s="2500"/>
      <c r="E565" s="2500"/>
      <c r="F565" s="2506"/>
      <c r="G565" s="2501"/>
      <c r="H565" s="2739"/>
      <c r="I565" s="2736"/>
      <c r="J565" s="2501"/>
      <c r="K565" s="2499"/>
      <c r="L565" s="2499"/>
      <c r="M565" s="2499"/>
      <c r="N565" s="2499"/>
      <c r="O565" s="326"/>
      <c r="P565" s="2504"/>
      <c r="Q565" s="2504"/>
    </row>
    <row r="566" spans="1:17">
      <c r="A566" s="2775"/>
      <c r="B566" s="2500"/>
      <c r="C566" s="2500"/>
      <c r="D566" s="2500"/>
      <c r="E566" s="2780"/>
      <c r="F566" s="2506"/>
      <c r="G566" s="2501"/>
      <c r="H566" s="2739"/>
      <c r="I566" s="2736"/>
      <c r="J566" s="2501"/>
      <c r="K566" s="2499"/>
      <c r="L566" s="2499"/>
      <c r="M566" s="2499"/>
      <c r="N566" s="2499"/>
      <c r="O566" s="326"/>
      <c r="P566" s="2504"/>
      <c r="Q566" s="2504"/>
    </row>
    <row r="567" spans="1:17">
      <c r="A567" s="2775"/>
      <c r="B567" s="2500"/>
      <c r="C567" s="2500"/>
      <c r="D567" s="2500"/>
      <c r="E567" s="2500"/>
      <c r="F567" s="2506"/>
      <c r="G567" s="2501"/>
      <c r="H567" s="2739"/>
      <c r="I567" s="2736"/>
      <c r="J567" s="2501"/>
      <c r="K567" s="2499"/>
      <c r="L567" s="2499"/>
      <c r="M567" s="2499"/>
      <c r="N567" s="2499"/>
      <c r="O567" s="326"/>
      <c r="P567" s="2504"/>
      <c r="Q567" s="2504"/>
    </row>
    <row r="568" spans="1:17">
      <c r="A568" s="2775"/>
      <c r="B568" s="2500"/>
      <c r="C568" s="2500"/>
      <c r="D568" s="2500"/>
      <c r="E568" s="2500"/>
      <c r="F568" s="2506"/>
      <c r="G568" s="2501"/>
      <c r="H568" s="2739"/>
      <c r="I568" s="2736"/>
      <c r="J568" s="2501"/>
      <c r="K568" s="2499"/>
      <c r="L568" s="2499"/>
      <c r="M568" s="2499"/>
      <c r="N568" s="2499"/>
      <c r="O568" s="326"/>
      <c r="P568" s="2504"/>
      <c r="Q568" s="2504"/>
    </row>
    <row r="569" spans="1:17">
      <c r="A569" s="2775"/>
      <c r="B569" s="2500"/>
      <c r="C569" s="2500"/>
      <c r="D569" s="2500"/>
      <c r="E569" s="2500"/>
      <c r="F569" s="2506"/>
      <c r="G569" s="2501"/>
      <c r="H569" s="2739"/>
      <c r="I569" s="2736"/>
      <c r="J569" s="2501"/>
      <c r="K569" s="2499"/>
      <c r="L569" s="2499"/>
      <c r="M569" s="2499"/>
      <c r="N569" s="2499"/>
      <c r="O569" s="326"/>
      <c r="P569" s="2504"/>
      <c r="Q569" s="2504"/>
    </row>
    <row r="570" spans="1:17">
      <c r="A570" s="2775"/>
      <c r="B570" s="2500"/>
      <c r="C570" s="2500"/>
      <c r="D570" s="2500"/>
      <c r="E570" s="2500"/>
      <c r="F570" s="2506"/>
      <c r="G570" s="2501"/>
      <c r="H570" s="2739"/>
      <c r="I570" s="2736"/>
      <c r="J570" s="2501"/>
      <c r="K570" s="2499"/>
      <c r="L570" s="2499"/>
      <c r="M570" s="2499"/>
      <c r="N570" s="2499"/>
      <c r="O570" s="326"/>
      <c r="P570" s="2504"/>
      <c r="Q570" s="2504"/>
    </row>
    <row r="571" spans="1:17">
      <c r="A571" s="2775"/>
      <c r="B571" s="2503"/>
      <c r="C571" s="2769"/>
      <c r="D571" s="2769"/>
      <c r="E571" s="2500"/>
      <c r="F571" s="2506"/>
      <c r="G571" s="2501"/>
      <c r="H571" s="2739"/>
      <c r="I571" s="2736"/>
      <c r="J571" s="2501"/>
      <c r="K571" s="2499"/>
      <c r="L571" s="2499"/>
      <c r="M571" s="2499"/>
      <c r="N571" s="2499"/>
      <c r="O571" s="326"/>
      <c r="P571" s="2504"/>
      <c r="Q571" s="2504"/>
    </row>
  </sheetData>
  <mergeCells count="52">
    <mergeCell ref="A546:A547"/>
    <mergeCell ref="L546:L547"/>
    <mergeCell ref="M546:M547"/>
    <mergeCell ref="A491:A492"/>
    <mergeCell ref="L491:L492"/>
    <mergeCell ref="M491:M492"/>
    <mergeCell ref="A517:A518"/>
    <mergeCell ref="L517:L518"/>
    <mergeCell ref="M517:M518"/>
    <mergeCell ref="A436:A437"/>
    <mergeCell ref="L436:L437"/>
    <mergeCell ref="M436:M437"/>
    <mergeCell ref="A463:A464"/>
    <mergeCell ref="L463:L464"/>
    <mergeCell ref="M463:M464"/>
    <mergeCell ref="L333:L334"/>
    <mergeCell ref="M333:M334"/>
    <mergeCell ref="A409:A410"/>
    <mergeCell ref="L409:L410"/>
    <mergeCell ref="M409:M410"/>
    <mergeCell ref="A383:A384"/>
    <mergeCell ref="L383:L384"/>
    <mergeCell ref="M383:M384"/>
    <mergeCell ref="A333:A334"/>
    <mergeCell ref="M40:M41"/>
    <mergeCell ref="N40:N41"/>
    <mergeCell ref="A66:A67"/>
    <mergeCell ref="B66:B67"/>
    <mergeCell ref="C66:C67"/>
    <mergeCell ref="D66:D67"/>
    <mergeCell ref="E66:F67"/>
    <mergeCell ref="G66:G67"/>
    <mergeCell ref="H66:H67"/>
    <mergeCell ref="L66:L67"/>
    <mergeCell ref="M66:M67"/>
    <mergeCell ref="N66:N67"/>
    <mergeCell ref="L4:L5"/>
    <mergeCell ref="M4:M5"/>
    <mergeCell ref="A40:A41"/>
    <mergeCell ref="B40:B41"/>
    <mergeCell ref="C40:C41"/>
    <mergeCell ref="D40:D41"/>
    <mergeCell ref="E40:F41"/>
    <mergeCell ref="G40:G41"/>
    <mergeCell ref="H40:H41"/>
    <mergeCell ref="L40:L41"/>
    <mergeCell ref="A4:A5"/>
    <mergeCell ref="B4:B5"/>
    <mergeCell ref="C4:C5"/>
    <mergeCell ref="D4:D5"/>
    <mergeCell ref="E4:F5"/>
    <mergeCell ref="G4:G5"/>
  </mergeCells>
  <phoneticPr fontId="2" type="noConversion"/>
  <printOptions horizontalCentered="1"/>
  <pageMargins left="0.94488188976377963" right="0.94488188976377963" top="1.1811023622047245" bottom="0.78740157480314965" header="0" footer="0"/>
  <pageSetup paperSize="9" scale="80" firstPageNumber="78" orientation="portrait" useFirstPageNumber="1" r:id="rId1"/>
  <headerFooter differentOddEven="1" scaleWithDoc="0"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I46"/>
  <sheetViews>
    <sheetView showGridLines="0" view="pageBreakPreview" zoomScaleNormal="100" zoomScaleSheetLayoutView="10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0" defaultRowHeight="16.5"/>
  <cols>
    <col min="1" max="1" width="9.875" style="12" customWidth="1"/>
    <col min="2" max="2" width="5.375" style="12" customWidth="1"/>
    <col min="3" max="6" width="11.375" style="12" customWidth="1"/>
    <col min="7" max="7" width="10.625" style="12" customWidth="1"/>
    <col min="8" max="8" width="11.375" style="12" customWidth="1"/>
    <col min="9" max="9" width="10.625" style="12" customWidth="1"/>
    <col min="10" max="10" width="6.5" style="12" hidden="1" customWidth="1"/>
    <col min="11" max="13" width="10" style="12" customWidth="1"/>
    <col min="14" max="14" width="14.375" style="12" customWidth="1"/>
    <col min="15" max="21" width="10" style="12" customWidth="1"/>
    <col min="22" max="22" width="0.875" style="12" customWidth="1"/>
    <col min="23" max="28" width="10" style="12" hidden="1" customWidth="1"/>
    <col min="29" max="29" width="2.125" style="12" hidden="1" customWidth="1"/>
    <col min="30" max="36" width="10" style="12" hidden="1" customWidth="1"/>
    <col min="37" max="37" width="6.875" style="12" hidden="1" customWidth="1"/>
    <col min="38" max="43" width="10" style="12" hidden="1" customWidth="1"/>
    <col min="44" max="44" width="3.625" style="12" hidden="1" customWidth="1"/>
    <col min="45" max="53" width="10" style="12" hidden="1" customWidth="1"/>
    <col min="54" max="54" width="1.875" style="12" hidden="1" customWidth="1"/>
    <col min="55" max="62" width="10" style="12" hidden="1" customWidth="1"/>
    <col min="63" max="63" width="9.625" style="12" hidden="1" customWidth="1"/>
    <col min="64" max="66" width="10" style="12" hidden="1" customWidth="1"/>
    <col min="67" max="67" width="4.75" style="12" hidden="1" customWidth="1"/>
    <col min="68" max="73" width="10" style="12" hidden="1" customWidth="1"/>
    <col min="74" max="74" width="5.125" style="12" hidden="1" customWidth="1"/>
    <col min="75" max="82" width="10" style="12" hidden="1" customWidth="1"/>
    <col min="83" max="83" width="4.125" style="12" hidden="1" customWidth="1"/>
    <col min="84" max="86" width="10" style="12" hidden="1" customWidth="1"/>
    <col min="87" max="87" width="7.5" style="12" hidden="1" customWidth="1"/>
    <col min="88" max="88" width="3.25" style="12" hidden="1" customWidth="1"/>
    <col min="89" max="92" width="10" style="12" hidden="1" customWidth="1"/>
    <col min="93" max="93" width="9.125" style="12" hidden="1" customWidth="1"/>
    <col min="94" max="98" width="10" style="12" hidden="1" customWidth="1"/>
    <col min="99" max="99" width="0.75" style="12" hidden="1" customWidth="1"/>
    <col min="100" max="106" width="10" style="12" hidden="1" customWidth="1"/>
    <col min="107" max="107" width="6" style="12" hidden="1" customWidth="1"/>
    <col min="108" max="112" width="10" style="12" hidden="1" customWidth="1"/>
    <col min="113" max="113" width="8.25" style="12" hidden="1" customWidth="1"/>
    <col min="114" max="114" width="10" style="12" hidden="1" customWidth="1"/>
    <col min="115" max="115" width="8.375" style="12" hidden="1" customWidth="1"/>
    <col min="116" max="123" width="10" style="12" hidden="1" customWidth="1"/>
    <col min="124" max="124" width="4.75" style="12" hidden="1" customWidth="1"/>
    <col min="125" max="134" width="10" style="12" hidden="1" customWidth="1"/>
    <col min="135" max="135" width="7.5" style="12" hidden="1" customWidth="1"/>
    <col min="136" max="136" width="10" style="12" hidden="1" customWidth="1"/>
    <col min="137" max="137" width="4.875" style="12" hidden="1" customWidth="1"/>
    <col min="138" max="144" width="10" style="12" hidden="1" customWidth="1"/>
    <col min="145" max="145" width="0.375" style="12" hidden="1" customWidth="1"/>
    <col min="146" max="148" width="10" style="12" hidden="1" customWidth="1"/>
    <col min="149" max="149" width="5.5" style="12" hidden="1" customWidth="1"/>
    <col min="150" max="152" width="10" style="12" hidden="1" customWidth="1"/>
    <col min="153" max="153" width="2.5" style="12" hidden="1" customWidth="1"/>
    <col min="154" max="154" width="2.375" style="12" hidden="1" customWidth="1"/>
    <col min="155" max="197" width="0" style="12" hidden="1" customWidth="1"/>
    <col min="198" max="203" width="10" style="12" hidden="1" customWidth="1"/>
    <col min="204" max="211" width="0" style="12" hidden="1" customWidth="1"/>
    <col min="212" max="217" width="10" style="12" hidden="1" customWidth="1"/>
    <col min="218" max="225" width="0" style="12" hidden="1" customWidth="1"/>
    <col min="226" max="232" width="10" style="12" hidden="1" customWidth="1"/>
    <col min="233" max="234" width="0" style="12" hidden="1" customWidth="1"/>
    <col min="235" max="243" width="10" style="12" hidden="1" customWidth="1"/>
    <col min="244" max="16384" width="0" style="12" hidden="1"/>
  </cols>
  <sheetData>
    <row r="1" spans="1:13" s="943" customFormat="1" ht="26.25">
      <c r="A1" s="569" t="s">
        <v>1285</v>
      </c>
    </row>
    <row r="2" spans="1:13" ht="17.25">
      <c r="A2" s="1967" t="s">
        <v>1286</v>
      </c>
      <c r="B2" s="1967"/>
    </row>
    <row r="3" spans="1:13" ht="15" customHeight="1">
      <c r="J3" s="597"/>
    </row>
    <row r="4" spans="1:13" ht="12.75" customHeight="1">
      <c r="A4" s="2507"/>
      <c r="B4" s="2508"/>
      <c r="C4" s="575"/>
      <c r="D4" s="2509"/>
      <c r="E4" s="2509"/>
      <c r="F4" s="2973" t="s">
        <v>1270</v>
      </c>
      <c r="G4" s="2973" t="s">
        <v>1287</v>
      </c>
      <c r="H4" s="2973" t="s">
        <v>1288</v>
      </c>
      <c r="I4" s="3170" t="s">
        <v>1289</v>
      </c>
      <c r="J4" s="2510" t="s">
        <v>1099</v>
      </c>
    </row>
    <row r="5" spans="1:13" ht="12.75" customHeight="1">
      <c r="A5" s="3167" t="s">
        <v>1290</v>
      </c>
      <c r="B5" s="3168"/>
      <c r="C5" s="1049" t="s">
        <v>490</v>
      </c>
      <c r="D5" s="2511" t="s">
        <v>1256</v>
      </c>
      <c r="E5" s="2511" t="s">
        <v>1278</v>
      </c>
      <c r="F5" s="3039"/>
      <c r="G5" s="3039"/>
      <c r="H5" s="3169"/>
      <c r="I5" s="3037"/>
      <c r="J5" s="2512" t="s">
        <v>61</v>
      </c>
      <c r="K5" s="2916"/>
      <c r="L5" s="2513"/>
    </row>
    <row r="6" spans="1:13" ht="7.5" customHeight="1">
      <c r="A6" s="2514"/>
      <c r="B6" s="2515"/>
      <c r="C6" s="2516"/>
      <c r="D6" s="2517"/>
      <c r="E6" s="2517"/>
      <c r="F6" s="2901"/>
      <c r="G6" s="2901"/>
      <c r="H6" s="2910"/>
      <c r="I6" s="2908"/>
      <c r="J6" s="2515" t="s">
        <v>1099</v>
      </c>
      <c r="K6" s="2916"/>
      <c r="L6" s="2513"/>
    </row>
    <row r="7" spans="1:13" s="14" customFormat="1" ht="20.100000000000001" customHeight="1">
      <c r="A7" s="2518" t="s">
        <v>1291</v>
      </c>
      <c r="B7" s="2519" t="s">
        <v>1292</v>
      </c>
      <c r="C7" s="2520">
        <v>138846</v>
      </c>
      <c r="D7" s="2521">
        <v>92683</v>
      </c>
      <c r="E7" s="2521">
        <v>69174</v>
      </c>
      <c r="F7" s="2521">
        <v>69672</v>
      </c>
      <c r="G7" s="2522">
        <v>100.72</v>
      </c>
      <c r="H7" s="2521">
        <v>23509</v>
      </c>
      <c r="I7" s="2523">
        <v>33.984999999999999</v>
      </c>
      <c r="J7" s="2524" t="e">
        <f>#REF!/E7*100</f>
        <v>#REF!</v>
      </c>
      <c r="K7" s="2525"/>
      <c r="L7" s="2526"/>
      <c r="M7" s="2527"/>
    </row>
    <row r="8" spans="1:13" s="14" customFormat="1" ht="20.100000000000001" customHeight="1">
      <c r="A8" s="2528" t="s">
        <v>1293</v>
      </c>
      <c r="B8" s="2529" t="s">
        <v>1294</v>
      </c>
      <c r="C8" s="2530">
        <v>138860</v>
      </c>
      <c r="D8" s="2531">
        <v>97952</v>
      </c>
      <c r="E8" s="2531">
        <v>76510</v>
      </c>
      <c r="F8" s="2531">
        <v>62350</v>
      </c>
      <c r="G8" s="2532">
        <v>81.492999999999995</v>
      </c>
      <c r="H8" s="2531">
        <v>21442</v>
      </c>
      <c r="I8" s="2533">
        <v>28.024999999999999</v>
      </c>
      <c r="J8" s="2534" t="e">
        <f>#REF!/E8*100</f>
        <v>#REF!</v>
      </c>
      <c r="K8" s="2525"/>
      <c r="L8" s="2526"/>
      <c r="M8" s="2527"/>
    </row>
    <row r="9" spans="1:13" ht="20.100000000000001" customHeight="1">
      <c r="A9" s="2518" t="s">
        <v>1295</v>
      </c>
      <c r="B9" s="2519" t="s">
        <v>1296</v>
      </c>
      <c r="C9" s="2535">
        <v>138860</v>
      </c>
      <c r="D9" s="2536">
        <v>98244</v>
      </c>
      <c r="E9" s="2536">
        <v>75363</v>
      </c>
      <c r="F9" s="2536">
        <v>63497</v>
      </c>
      <c r="G9" s="2537">
        <v>84.254999999999995</v>
      </c>
      <c r="H9" s="2536">
        <v>22881</v>
      </c>
      <c r="I9" s="2538">
        <v>30.361000000000001</v>
      </c>
      <c r="J9" s="2534" t="e">
        <f>#REF!/E9*100</f>
        <v>#REF!</v>
      </c>
      <c r="K9" s="2525"/>
      <c r="L9" s="2526"/>
      <c r="M9" s="2527"/>
    </row>
    <row r="10" spans="1:13" ht="20.100000000000001" customHeight="1">
      <c r="A10" s="2518" t="s">
        <v>1297</v>
      </c>
      <c r="B10" s="2519" t="s">
        <v>1298</v>
      </c>
      <c r="C10" s="2535">
        <v>138860</v>
      </c>
      <c r="D10" s="2536">
        <v>90987</v>
      </c>
      <c r="E10" s="2536">
        <v>64218</v>
      </c>
      <c r="F10" s="2536">
        <v>74642</v>
      </c>
      <c r="G10" s="2537">
        <v>116.232</v>
      </c>
      <c r="H10" s="2536">
        <v>26769</v>
      </c>
      <c r="I10" s="2538">
        <v>41.685000000000002</v>
      </c>
      <c r="J10" s="2534" t="e">
        <f>#REF!/E10*100</f>
        <v>#REF!</v>
      </c>
      <c r="K10" s="2525"/>
      <c r="L10" s="2526"/>
      <c r="M10" s="2527"/>
    </row>
    <row r="11" spans="1:13" ht="20.100000000000001" customHeight="1">
      <c r="A11" s="2518" t="s">
        <v>1299</v>
      </c>
      <c r="B11" s="2519" t="s">
        <v>1300</v>
      </c>
      <c r="C11" s="2535">
        <v>138860</v>
      </c>
      <c r="D11" s="2536">
        <v>87307</v>
      </c>
      <c r="E11" s="2536">
        <v>62329</v>
      </c>
      <c r="F11" s="2536">
        <v>76531</v>
      </c>
      <c r="G11" s="2537">
        <v>122.786</v>
      </c>
      <c r="H11" s="2536">
        <v>24978</v>
      </c>
      <c r="I11" s="2538">
        <v>40.073999999999998</v>
      </c>
      <c r="J11" s="2534"/>
      <c r="K11" s="2525"/>
      <c r="L11" s="2539"/>
      <c r="M11" s="2527"/>
    </row>
    <row r="12" spans="1:13" ht="20.100000000000001" customHeight="1">
      <c r="A12" s="2518" t="s">
        <v>1301</v>
      </c>
      <c r="B12" s="2519" t="s">
        <v>1302</v>
      </c>
      <c r="C12" s="2535">
        <v>138860</v>
      </c>
      <c r="D12" s="2536">
        <v>92749</v>
      </c>
      <c r="E12" s="2536">
        <v>72424</v>
      </c>
      <c r="F12" s="2536">
        <v>66436</v>
      </c>
      <c r="G12" s="2537">
        <v>91.731999999999999</v>
      </c>
      <c r="H12" s="2536">
        <v>20325</v>
      </c>
      <c r="I12" s="2538">
        <v>28.064</v>
      </c>
      <c r="J12" s="2534"/>
      <c r="K12" s="2525"/>
      <c r="L12" s="2539"/>
      <c r="M12" s="2527"/>
    </row>
    <row r="13" spans="1:13" ht="20.100000000000001" customHeight="1">
      <c r="A13" s="2518" t="s">
        <v>1303</v>
      </c>
      <c r="B13" s="2519" t="s">
        <v>1304</v>
      </c>
      <c r="C13" s="2535">
        <v>138860</v>
      </c>
      <c r="D13" s="2536">
        <v>93336</v>
      </c>
      <c r="E13" s="2536">
        <v>72608</v>
      </c>
      <c r="F13" s="2536">
        <v>66252</v>
      </c>
      <c r="G13" s="2537">
        <v>91.245999999999995</v>
      </c>
      <c r="H13" s="2536">
        <v>20728</v>
      </c>
      <c r="I13" s="2538">
        <v>28.547999999999998</v>
      </c>
      <c r="J13" s="2534"/>
      <c r="K13" s="2525"/>
      <c r="L13" s="2539"/>
      <c r="M13" s="2527"/>
    </row>
    <row r="14" spans="1:13" ht="20.100000000000001" customHeight="1">
      <c r="A14" s="2518" t="s">
        <v>1305</v>
      </c>
      <c r="B14" s="2519" t="s">
        <v>1292</v>
      </c>
      <c r="C14" s="2535">
        <v>138866</v>
      </c>
      <c r="D14" s="2536">
        <v>92310</v>
      </c>
      <c r="E14" s="2536">
        <v>70657</v>
      </c>
      <c r="F14" s="2536">
        <v>68209</v>
      </c>
      <c r="G14" s="2537">
        <v>96.534999999999997</v>
      </c>
      <c r="H14" s="2536">
        <v>21653</v>
      </c>
      <c r="I14" s="2538">
        <v>30.645</v>
      </c>
      <c r="J14" s="2534" t="e">
        <f>#REF!/E14*100</f>
        <v>#REF!</v>
      </c>
      <c r="K14" s="2525"/>
      <c r="L14" s="2539"/>
      <c r="M14" s="2527"/>
    </row>
    <row r="15" spans="1:13" ht="20.100000000000001" customHeight="1">
      <c r="A15" s="2518" t="s">
        <v>1306</v>
      </c>
      <c r="B15" s="2519" t="s">
        <v>1294</v>
      </c>
      <c r="C15" s="2535">
        <v>138866</v>
      </c>
      <c r="D15" s="2536">
        <v>92036</v>
      </c>
      <c r="E15" s="2536">
        <v>72032</v>
      </c>
      <c r="F15" s="2536">
        <v>66834</v>
      </c>
      <c r="G15" s="2537">
        <v>92.784000000000006</v>
      </c>
      <c r="H15" s="2536">
        <v>20004</v>
      </c>
      <c r="I15" s="2538">
        <v>27.771000000000001</v>
      </c>
      <c r="J15" s="2534" t="e">
        <f>#REF!/E15*100</f>
        <v>#REF!</v>
      </c>
      <c r="K15" s="2525"/>
      <c r="L15" s="2539"/>
      <c r="M15" s="2527"/>
    </row>
    <row r="16" spans="1:13" ht="20.100000000000001" customHeight="1">
      <c r="A16" s="2518" t="s">
        <v>1307</v>
      </c>
      <c r="B16" s="2519" t="s">
        <v>1296</v>
      </c>
      <c r="C16" s="2535">
        <v>138866</v>
      </c>
      <c r="D16" s="2536">
        <v>91060</v>
      </c>
      <c r="E16" s="2536">
        <v>68901</v>
      </c>
      <c r="F16" s="2536">
        <v>69965</v>
      </c>
      <c r="G16" s="2537">
        <v>101.544</v>
      </c>
      <c r="H16" s="2536">
        <v>22159</v>
      </c>
      <c r="I16" s="2538">
        <v>32.161000000000001</v>
      </c>
      <c r="J16" s="2534" t="e">
        <f>#REF!/E16*100</f>
        <v>#REF!</v>
      </c>
      <c r="K16" s="2525"/>
      <c r="L16" s="2539"/>
      <c r="M16" s="2527"/>
    </row>
    <row r="17" spans="1:14" ht="20.100000000000001" customHeight="1">
      <c r="A17" s="2518" t="s">
        <v>1308</v>
      </c>
      <c r="B17" s="2519" t="s">
        <v>1298</v>
      </c>
      <c r="C17" s="2535">
        <v>138866</v>
      </c>
      <c r="D17" s="2536">
        <v>84465</v>
      </c>
      <c r="E17" s="2536">
        <v>60181</v>
      </c>
      <c r="F17" s="2536">
        <v>78685</v>
      </c>
      <c r="G17" s="2537">
        <v>130.74700000000001</v>
      </c>
      <c r="H17" s="2536">
        <v>24284</v>
      </c>
      <c r="I17" s="2538">
        <v>40.351999999999997</v>
      </c>
      <c r="J17" s="2540" t="e">
        <f>#REF!/E17*100</f>
        <v>#REF!</v>
      </c>
      <c r="K17" s="2525"/>
      <c r="L17" s="2539"/>
      <c r="M17" s="2527"/>
    </row>
    <row r="18" spans="1:14" s="14" customFormat="1" ht="20.100000000000001" customHeight="1">
      <c r="A18" s="2518" t="s">
        <v>1309</v>
      </c>
      <c r="B18" s="2519" t="s">
        <v>1300</v>
      </c>
      <c r="C18" s="2535">
        <v>138866</v>
      </c>
      <c r="D18" s="2536">
        <v>85088</v>
      </c>
      <c r="E18" s="2536">
        <v>62216</v>
      </c>
      <c r="F18" s="2536">
        <v>76650</v>
      </c>
      <c r="G18" s="2537">
        <v>123.2</v>
      </c>
      <c r="H18" s="2536">
        <v>22872</v>
      </c>
      <c r="I18" s="2538">
        <v>36.762</v>
      </c>
      <c r="J18" s="2534" t="e">
        <f>#REF!/E18*100</f>
        <v>#REF!</v>
      </c>
      <c r="K18" s="2525"/>
      <c r="L18" s="2539"/>
      <c r="M18" s="2527"/>
    </row>
    <row r="19" spans="1:14" ht="20.100000000000001" customHeight="1">
      <c r="A19" s="2518" t="s">
        <v>1310</v>
      </c>
      <c r="B19" s="2519" t="s">
        <v>1302</v>
      </c>
      <c r="C19" s="2535">
        <v>138866</v>
      </c>
      <c r="D19" s="2536">
        <v>90608</v>
      </c>
      <c r="E19" s="2536">
        <v>72805</v>
      </c>
      <c r="F19" s="2536">
        <v>66061</v>
      </c>
      <c r="G19" s="2537">
        <v>90.736999999999995</v>
      </c>
      <c r="H19" s="2536">
        <v>17803</v>
      </c>
      <c r="I19" s="2538">
        <v>24.452999999999999</v>
      </c>
      <c r="J19" s="2534" t="e">
        <f>#REF!/E19*100</f>
        <v>#REF!</v>
      </c>
      <c r="K19" s="2525"/>
      <c r="L19" s="2539"/>
      <c r="M19" s="2527"/>
    </row>
    <row r="20" spans="1:14" s="14" customFormat="1" ht="20.100000000000001" customHeight="1">
      <c r="A20" s="2518" t="s">
        <v>1311</v>
      </c>
      <c r="B20" s="2519" t="s">
        <v>1304</v>
      </c>
      <c r="C20" s="2535">
        <v>138866</v>
      </c>
      <c r="D20" s="2536">
        <v>89931</v>
      </c>
      <c r="E20" s="2536">
        <v>70755</v>
      </c>
      <c r="F20" s="2536">
        <v>68111</v>
      </c>
      <c r="G20" s="2537">
        <v>96.263000000000005</v>
      </c>
      <c r="H20" s="2536">
        <v>19176</v>
      </c>
      <c r="I20" s="2538">
        <v>27.102</v>
      </c>
      <c r="J20" s="2534" t="e">
        <f>#REF!/E20*100</f>
        <v>#REF!</v>
      </c>
      <c r="K20" s="2525"/>
      <c r="L20" s="2539"/>
      <c r="M20" s="2527"/>
    </row>
    <row r="21" spans="1:14" s="14" customFormat="1" ht="20.100000000000001" customHeight="1">
      <c r="A21" s="2518" t="s">
        <v>1312</v>
      </c>
      <c r="B21" s="2519" t="s">
        <v>1292</v>
      </c>
      <c r="C21" s="2535">
        <v>139011</v>
      </c>
      <c r="D21" s="2536">
        <v>88788</v>
      </c>
      <c r="E21" s="2536">
        <v>70533</v>
      </c>
      <c r="F21" s="2536">
        <v>68478</v>
      </c>
      <c r="G21" s="2537">
        <v>97.085999999999999</v>
      </c>
      <c r="H21" s="2536">
        <v>18255</v>
      </c>
      <c r="I21" s="2538">
        <v>25.882000000000001</v>
      </c>
      <c r="J21" s="2534" t="e">
        <f>#REF!/E21*100</f>
        <v>#REF!</v>
      </c>
      <c r="K21" s="2525"/>
      <c r="L21" s="2539"/>
    </row>
    <row r="22" spans="1:14" s="14" customFormat="1" ht="20.100000000000001" customHeight="1">
      <c r="A22" s="2518" t="s">
        <v>1313</v>
      </c>
      <c r="B22" s="2519" t="s">
        <v>1294</v>
      </c>
      <c r="C22" s="2535">
        <v>139011</v>
      </c>
      <c r="D22" s="2536">
        <v>88531</v>
      </c>
      <c r="E22" s="2536">
        <v>72068</v>
      </c>
      <c r="F22" s="2536">
        <v>66943</v>
      </c>
      <c r="G22" s="2537">
        <v>92.888999999999996</v>
      </c>
      <c r="H22" s="2536">
        <v>16463</v>
      </c>
      <c r="I22" s="2538">
        <v>22.844000000000001</v>
      </c>
      <c r="J22" s="2534"/>
      <c r="K22" s="2525"/>
      <c r="L22" s="2539"/>
    </row>
    <row r="23" spans="1:14" ht="20.100000000000001" customHeight="1">
      <c r="A23" s="2518" t="s">
        <v>1314</v>
      </c>
      <c r="B23" s="2519" t="s">
        <v>1296</v>
      </c>
      <c r="C23" s="2535">
        <v>139011</v>
      </c>
      <c r="D23" s="2536">
        <v>89299</v>
      </c>
      <c r="E23" s="2536">
        <v>71612</v>
      </c>
      <c r="F23" s="2536">
        <v>67399</v>
      </c>
      <c r="G23" s="2537">
        <v>94.117000000000004</v>
      </c>
      <c r="H23" s="2536">
        <v>17687</v>
      </c>
      <c r="I23" s="2538">
        <v>24.698</v>
      </c>
      <c r="J23" s="2534" t="e">
        <f>#REF!/E23*100</f>
        <v>#REF!</v>
      </c>
      <c r="K23" s="2525"/>
      <c r="L23" s="2539"/>
      <c r="N23" s="2152"/>
    </row>
    <row r="24" spans="1:14" s="14" customFormat="1" ht="20.100000000000001" customHeight="1">
      <c r="A24" s="2518" t="s">
        <v>1315</v>
      </c>
      <c r="B24" s="2519" t="s">
        <v>1298</v>
      </c>
      <c r="C24" s="2535">
        <v>139011</v>
      </c>
      <c r="D24" s="2536">
        <v>86856</v>
      </c>
      <c r="E24" s="2536">
        <v>61605</v>
      </c>
      <c r="F24" s="2536">
        <v>77406</v>
      </c>
      <c r="G24" s="2537">
        <v>125.649</v>
      </c>
      <c r="H24" s="2536">
        <v>25251</v>
      </c>
      <c r="I24" s="2538">
        <v>40.988999999999997</v>
      </c>
      <c r="J24" s="2541" t="e">
        <f>#REF!/E24*100</f>
        <v>#REF!</v>
      </c>
      <c r="K24" s="2525"/>
      <c r="L24" s="2539"/>
    </row>
    <row r="25" spans="1:14" ht="20.100000000000001" customHeight="1">
      <c r="A25" s="2518" t="s">
        <v>1316</v>
      </c>
      <c r="B25" s="2519" t="s">
        <v>1300</v>
      </c>
      <c r="C25" s="2535">
        <v>139011</v>
      </c>
      <c r="D25" s="2536">
        <v>84692</v>
      </c>
      <c r="E25" s="2536">
        <v>60568</v>
      </c>
      <c r="F25" s="2536">
        <v>78443</v>
      </c>
      <c r="G25" s="2537">
        <v>129.512</v>
      </c>
      <c r="H25" s="2536">
        <v>24124</v>
      </c>
      <c r="I25" s="2538">
        <v>39.83</v>
      </c>
      <c r="J25" s="2534" t="e">
        <f>#REF!/E25*100</f>
        <v>#REF!</v>
      </c>
      <c r="K25" s="2525"/>
      <c r="L25" s="2539"/>
    </row>
    <row r="26" spans="1:14" ht="20.100000000000001" customHeight="1">
      <c r="A26" s="2518" t="s">
        <v>1317</v>
      </c>
      <c r="B26" s="2519" t="s">
        <v>1302</v>
      </c>
      <c r="C26" s="2535">
        <v>139011</v>
      </c>
      <c r="D26" s="2536">
        <v>83818</v>
      </c>
      <c r="E26" s="2536">
        <v>69333</v>
      </c>
      <c r="F26" s="2536">
        <v>69678</v>
      </c>
      <c r="G26" s="2537">
        <v>100.498</v>
      </c>
      <c r="H26" s="2536">
        <v>14485</v>
      </c>
      <c r="I26" s="2538">
        <v>20.891999999999999</v>
      </c>
      <c r="J26" s="2534" t="e">
        <f>#REF!/E26*100</f>
        <v>#REF!</v>
      </c>
      <c r="K26" s="2525"/>
      <c r="L26" s="2539"/>
    </row>
    <row r="27" spans="1:14" ht="20.100000000000001" customHeight="1">
      <c r="A27" s="2518" t="s">
        <v>1318</v>
      </c>
      <c r="B27" s="2519" t="s">
        <v>1304</v>
      </c>
      <c r="C27" s="2535">
        <v>139011</v>
      </c>
      <c r="D27" s="2536">
        <v>87042</v>
      </c>
      <c r="E27" s="2536">
        <v>68985</v>
      </c>
      <c r="F27" s="2536">
        <v>70026</v>
      </c>
      <c r="G27" s="2537">
        <v>101.509</v>
      </c>
      <c r="H27" s="2536">
        <v>18057</v>
      </c>
      <c r="I27" s="2538">
        <v>26.175000000000001</v>
      </c>
      <c r="J27" s="2534" t="e">
        <f>#REF!/E27*100</f>
        <v>#REF!</v>
      </c>
      <c r="K27" s="2525"/>
      <c r="L27" s="2539"/>
    </row>
    <row r="28" spans="1:14" ht="20.100000000000001" customHeight="1">
      <c r="A28" s="2518" t="s">
        <v>1319</v>
      </c>
      <c r="B28" s="2519" t="s">
        <v>1292</v>
      </c>
      <c r="C28" s="2535">
        <v>139025</v>
      </c>
      <c r="D28" s="2536">
        <v>85956</v>
      </c>
      <c r="E28" s="2536">
        <v>68792</v>
      </c>
      <c r="F28" s="2536">
        <v>70233</v>
      </c>
      <c r="G28" s="2537">
        <v>102.095</v>
      </c>
      <c r="H28" s="2536">
        <v>17164</v>
      </c>
      <c r="I28" s="2538">
        <v>24.951000000000001</v>
      </c>
      <c r="J28" s="2534" t="e">
        <f>#REF!/E28*100</f>
        <v>#REF!</v>
      </c>
      <c r="K28" s="2525"/>
      <c r="L28" s="2539"/>
    </row>
    <row r="29" spans="1:14" ht="20.100000000000001" customHeight="1">
      <c r="A29" s="2518" t="s">
        <v>1320</v>
      </c>
      <c r="B29" s="2519" t="s">
        <v>1294</v>
      </c>
      <c r="C29" s="2535">
        <v>139025</v>
      </c>
      <c r="D29" s="2536">
        <v>85967</v>
      </c>
      <c r="E29" s="2536">
        <v>71388</v>
      </c>
      <c r="F29" s="2536">
        <v>67637</v>
      </c>
      <c r="G29" s="2537">
        <v>94.745999999999995</v>
      </c>
      <c r="H29" s="2536">
        <v>14579</v>
      </c>
      <c r="I29" s="2538">
        <v>20.422000000000001</v>
      </c>
      <c r="J29" s="2534"/>
      <c r="K29" s="2525"/>
      <c r="L29" s="2539"/>
    </row>
    <row r="30" spans="1:14" ht="20.100000000000001" customHeight="1">
      <c r="A30" s="2518" t="s">
        <v>1321</v>
      </c>
      <c r="B30" s="2519" t="s">
        <v>1296</v>
      </c>
      <c r="C30" s="2535">
        <v>139025</v>
      </c>
      <c r="D30" s="2536">
        <v>88027</v>
      </c>
      <c r="E30" s="2536">
        <v>68133</v>
      </c>
      <c r="F30" s="2536">
        <v>70892</v>
      </c>
      <c r="G30" s="2537">
        <v>104.04900000000001</v>
      </c>
      <c r="H30" s="2536">
        <v>19894</v>
      </c>
      <c r="I30" s="2538">
        <v>29.199000000000002</v>
      </c>
      <c r="J30" s="2534"/>
      <c r="K30" s="2525"/>
      <c r="L30" s="2539"/>
    </row>
    <row r="31" spans="1:14" ht="20.100000000000001" customHeight="1">
      <c r="A31" s="2518" t="s">
        <v>1322</v>
      </c>
      <c r="B31" s="2519" t="s">
        <v>1298</v>
      </c>
      <c r="C31" s="2535">
        <v>139025</v>
      </c>
      <c r="D31" s="2536">
        <v>82416</v>
      </c>
      <c r="E31" s="2536">
        <v>60553</v>
      </c>
      <c r="F31" s="2536">
        <v>78472</v>
      </c>
      <c r="G31" s="2537">
        <v>129.59200000000001</v>
      </c>
      <c r="H31" s="2536">
        <v>21863</v>
      </c>
      <c r="I31" s="2538">
        <v>36.106000000000002</v>
      </c>
      <c r="J31" s="2534"/>
      <c r="K31" s="2525"/>
      <c r="L31" s="2539"/>
    </row>
    <row r="32" spans="1:14" ht="20.100000000000001" customHeight="1">
      <c r="A32" s="2518" t="s">
        <v>1323</v>
      </c>
      <c r="B32" s="2519" t="s">
        <v>1300</v>
      </c>
      <c r="C32" s="2535">
        <v>139025</v>
      </c>
      <c r="D32" s="2536">
        <v>83053</v>
      </c>
      <c r="E32" s="2536">
        <v>59275</v>
      </c>
      <c r="F32" s="2536">
        <v>79750</v>
      </c>
      <c r="G32" s="2537">
        <v>134.542</v>
      </c>
      <c r="H32" s="2536">
        <v>23778</v>
      </c>
      <c r="I32" s="2538">
        <v>40.115000000000002</v>
      </c>
      <c r="J32" s="2534"/>
      <c r="K32" s="2525"/>
      <c r="L32" s="2539"/>
    </row>
    <row r="33" spans="1:12" ht="20.100000000000001" customHeight="1">
      <c r="A33" s="2518" t="s">
        <v>1324</v>
      </c>
      <c r="B33" s="2519" t="s">
        <v>1302</v>
      </c>
      <c r="C33" s="2535">
        <v>139025</v>
      </c>
      <c r="D33" s="2536">
        <v>88424</v>
      </c>
      <c r="E33" s="2536">
        <v>69047</v>
      </c>
      <c r="F33" s="2536">
        <v>69978</v>
      </c>
      <c r="G33" s="2537">
        <v>101.348</v>
      </c>
      <c r="H33" s="2536">
        <v>19377</v>
      </c>
      <c r="I33" s="2538">
        <v>28.062999999999999</v>
      </c>
      <c r="J33" s="2534" t="e">
        <f>#REF!/E33*100</f>
        <v>#REF!</v>
      </c>
      <c r="K33" s="2525"/>
      <c r="L33" s="2539"/>
    </row>
    <row r="34" spans="1:12" ht="20.100000000000001" customHeight="1">
      <c r="A34" s="2518" t="s">
        <v>1325</v>
      </c>
      <c r="B34" s="2519" t="s">
        <v>1304</v>
      </c>
      <c r="C34" s="2535">
        <v>139025</v>
      </c>
      <c r="D34" s="2536">
        <v>86976</v>
      </c>
      <c r="E34" s="2536">
        <v>69012</v>
      </c>
      <c r="F34" s="2536">
        <v>70013</v>
      </c>
      <c r="G34" s="2537">
        <v>101.45</v>
      </c>
      <c r="H34" s="2536">
        <v>17964</v>
      </c>
      <c r="I34" s="2538">
        <v>26.03</v>
      </c>
      <c r="J34" s="2534"/>
      <c r="K34" s="2525"/>
      <c r="L34" s="2539"/>
    </row>
    <row r="35" spans="1:12" ht="20.100000000000001" customHeight="1">
      <c r="A35" s="2518" t="s">
        <v>1326</v>
      </c>
      <c r="B35" s="2519" t="s">
        <v>1292</v>
      </c>
      <c r="C35" s="2535">
        <v>139049</v>
      </c>
      <c r="D35" s="2536">
        <v>87768</v>
      </c>
      <c r="E35" s="2536">
        <v>68140</v>
      </c>
      <c r="F35" s="2536">
        <v>70909</v>
      </c>
      <c r="G35" s="2537">
        <v>104.06399999999999</v>
      </c>
      <c r="H35" s="2536">
        <v>19628</v>
      </c>
      <c r="I35" s="2538">
        <v>28.805</v>
      </c>
      <c r="J35" s="2534"/>
      <c r="K35" s="2525"/>
      <c r="L35" s="2539"/>
    </row>
    <row r="36" spans="1:12" ht="20.100000000000001" customHeight="1">
      <c r="A36" s="2518" t="s">
        <v>1327</v>
      </c>
      <c r="B36" s="2519" t="s">
        <v>1294</v>
      </c>
      <c r="C36" s="2535">
        <v>139049</v>
      </c>
      <c r="D36" s="2536">
        <v>86801</v>
      </c>
      <c r="E36" s="2536">
        <v>67833</v>
      </c>
      <c r="F36" s="2536">
        <v>71216</v>
      </c>
      <c r="G36" s="2537">
        <v>104.98699999999999</v>
      </c>
      <c r="H36" s="2536">
        <v>18968</v>
      </c>
      <c r="I36" s="2538">
        <v>27.963000000000001</v>
      </c>
      <c r="J36" s="2534"/>
      <c r="K36" s="2525"/>
      <c r="L36" s="2539"/>
    </row>
    <row r="37" spans="1:12" ht="20.100000000000001" customHeight="1">
      <c r="A37" s="2542" t="s">
        <v>1328</v>
      </c>
      <c r="B37" s="2543" t="s">
        <v>1296</v>
      </c>
      <c r="C37" s="2544">
        <v>139049</v>
      </c>
      <c r="D37" s="2545">
        <v>85199</v>
      </c>
      <c r="E37" s="2545">
        <v>65629</v>
      </c>
      <c r="F37" s="2545">
        <v>73420</v>
      </c>
      <c r="G37" s="2546">
        <v>111.871</v>
      </c>
      <c r="H37" s="2545">
        <v>19570</v>
      </c>
      <c r="I37" s="2547">
        <v>29.818999999999999</v>
      </c>
      <c r="J37" s="2534"/>
      <c r="K37" s="2525"/>
      <c r="L37" s="2539"/>
    </row>
    <row r="38" spans="1:12" ht="3.75" customHeight="1">
      <c r="A38" s="662"/>
      <c r="B38" s="2018"/>
      <c r="C38" s="2548"/>
      <c r="D38" s="2548"/>
      <c r="E38" s="2548"/>
      <c r="F38" s="2548"/>
      <c r="G38" s="2548"/>
      <c r="H38" s="2548"/>
      <c r="I38" s="2061"/>
      <c r="J38" s="2061"/>
    </row>
    <row r="39" spans="1:12" ht="14.1" customHeight="1">
      <c r="A39" s="324" t="s">
        <v>1329</v>
      </c>
    </row>
    <row r="40" spans="1:12" ht="9" customHeight="1">
      <c r="A40" s="662"/>
    </row>
    <row r="41" spans="1:12" s="1397" customFormat="1" ht="10.5" customHeight="1">
      <c r="A41" s="662"/>
      <c r="B41" s="12"/>
      <c r="C41" s="12"/>
      <c r="D41" s="12"/>
      <c r="E41" s="12"/>
      <c r="F41" s="12"/>
      <c r="G41" s="12"/>
      <c r="H41" s="12"/>
      <c r="I41" s="12"/>
      <c r="J41" s="12"/>
    </row>
    <row r="42" spans="1:12" ht="9.9499999999999993" customHeight="1">
      <c r="A42" s="2549"/>
      <c r="B42" s="1397"/>
      <c r="C42" s="1397"/>
      <c r="D42" s="1397"/>
      <c r="E42" s="1397"/>
      <c r="F42" s="328"/>
      <c r="G42" s="328"/>
      <c r="H42" s="1397"/>
      <c r="I42" s="1397"/>
      <c r="J42" s="2550"/>
    </row>
    <row r="43" spans="1:12" s="264" customFormat="1" ht="17.25" customHeight="1">
      <c r="A43" s="12"/>
      <c r="B43" s="12"/>
      <c r="C43" s="12"/>
      <c r="D43" s="12"/>
      <c r="E43" s="2551"/>
      <c r="F43" s="12"/>
      <c r="G43" s="12"/>
      <c r="H43" s="12"/>
      <c r="I43" s="12"/>
      <c r="J43" s="12"/>
    </row>
    <row r="44" spans="1:12">
      <c r="A44" s="264"/>
      <c r="B44" s="326"/>
      <c r="C44" s="1289"/>
      <c r="D44" s="2018"/>
      <c r="E44" s="2552"/>
      <c r="F44" s="2553"/>
      <c r="G44" s="2553"/>
      <c r="H44" s="264"/>
      <c r="I44" s="264"/>
      <c r="J44" s="1289"/>
    </row>
    <row r="46" spans="1:12">
      <c r="E46" s="2554"/>
    </row>
  </sheetData>
  <mergeCells count="6">
    <mergeCell ref="A5:B5"/>
    <mergeCell ref="K5:K6"/>
    <mergeCell ref="F4:F6"/>
    <mergeCell ref="G4:G6"/>
    <mergeCell ref="H4:H6"/>
    <mergeCell ref="I4:I6"/>
  </mergeCells>
  <phoneticPr fontId="2" type="noConversion"/>
  <printOptions horizontalCentered="1"/>
  <pageMargins left="0.94488188976377963" right="0.94488188976377963" top="1.1811023622047245" bottom="0.78740157480314965" header="0" footer="0"/>
  <pageSetup paperSize="9" scale="80" firstPageNumber="79" orientation="portrait" useFirstPageNumber="1" r:id="rId1"/>
  <headerFooter differentOddEven="1" scaleWithDoc="0" alignWithMargins="0"/>
  <rowBreaks count="1" manualBreakCount="1">
    <brk id="39" max="9" man="1"/>
  </rowBreak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342"/>
  <sheetViews>
    <sheetView showGridLines="0" view="pageBreakPreview" zoomScaleNormal="100" zoomScaleSheetLayoutView="100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10" defaultRowHeight="16.5"/>
  <cols>
    <col min="1" max="1" width="8.75" style="264" customWidth="1"/>
    <col min="2" max="2" width="5.25" style="264" customWidth="1"/>
    <col min="3" max="3" width="7.125" style="264" customWidth="1"/>
    <col min="4" max="4" width="6.375" style="264" customWidth="1"/>
    <col min="5" max="5" width="6.5" style="264" customWidth="1"/>
    <col min="6" max="6" width="6.875" style="264" customWidth="1"/>
    <col min="7" max="7" width="7.75" style="264" customWidth="1"/>
    <col min="8" max="8" width="8" style="264" customWidth="1"/>
    <col min="9" max="9" width="7.75" style="264" customWidth="1"/>
    <col min="10" max="10" width="8.25" style="264" customWidth="1"/>
    <col min="11" max="11" width="7.125" style="264" customWidth="1"/>
    <col min="12" max="12" width="7.5" style="264" customWidth="1"/>
    <col min="13" max="13" width="7.625" style="264" customWidth="1"/>
    <col min="14" max="18" width="6.375" style="264" customWidth="1"/>
    <col min="19" max="23" width="6.875" style="264" customWidth="1"/>
    <col min="24" max="24" width="5.375" style="264" customWidth="1"/>
    <col min="25" max="25" width="5.875" style="264" customWidth="1"/>
    <col min="26" max="16384" width="10" style="264"/>
  </cols>
  <sheetData>
    <row r="1" spans="1:29" s="2483" customFormat="1" ht="20.25">
      <c r="A1" s="263" t="s">
        <v>1330</v>
      </c>
      <c r="H1" s="2555"/>
      <c r="M1" s="2555"/>
      <c r="N1" s="2555"/>
      <c r="O1" s="2555"/>
    </row>
    <row r="2" spans="1:29" s="267" customFormat="1" ht="17.25">
      <c r="A2" s="267" t="s">
        <v>1331</v>
      </c>
      <c r="H2" s="2556"/>
      <c r="M2" s="2556"/>
      <c r="N2" s="2556"/>
      <c r="O2" s="2556"/>
    </row>
    <row r="3" spans="1:29" s="1289" customFormat="1" ht="15" customHeight="1">
      <c r="A3" s="326"/>
      <c r="H3" s="2557"/>
      <c r="M3" s="2557"/>
      <c r="N3" s="2557"/>
      <c r="O3" s="2557"/>
      <c r="Y3" s="2558" t="s">
        <v>1332</v>
      </c>
    </row>
    <row r="4" spans="1:29" s="326" customFormat="1" ht="18" customHeight="1">
      <c r="A4" s="2917" t="s">
        <v>1290</v>
      </c>
      <c r="B4" s="2559"/>
      <c r="C4" s="2559"/>
      <c r="D4" s="2560"/>
      <c r="E4" s="2560"/>
      <c r="F4" s="575" t="s">
        <v>1333</v>
      </c>
      <c r="G4" s="575" t="s">
        <v>1334</v>
      </c>
      <c r="H4" s="575" t="s">
        <v>1335</v>
      </c>
      <c r="I4" s="2561"/>
      <c r="J4" s="2561"/>
      <c r="K4" s="2561"/>
      <c r="L4" s="2561"/>
      <c r="M4" s="2562"/>
      <c r="N4" s="2922" t="s">
        <v>1336</v>
      </c>
      <c r="O4" s="2920"/>
      <c r="P4" s="2920"/>
      <c r="Q4" s="2920"/>
      <c r="R4" s="2920"/>
      <c r="S4" s="2920"/>
      <c r="T4" s="2920"/>
      <c r="U4" s="2920"/>
      <c r="V4" s="2508"/>
      <c r="W4" s="2969" t="s">
        <v>1337</v>
      </c>
      <c r="X4" s="2992" t="s">
        <v>1338</v>
      </c>
      <c r="Y4" s="2921"/>
    </row>
    <row r="5" spans="1:29" s="326" customFormat="1" ht="23.1" customHeight="1">
      <c r="A5" s="2919"/>
      <c r="B5" s="2563" t="s">
        <v>1339</v>
      </c>
      <c r="C5" s="2564" t="s">
        <v>1340</v>
      </c>
      <c r="D5" s="2565" t="s">
        <v>1341</v>
      </c>
      <c r="E5" s="2566" t="s">
        <v>1342</v>
      </c>
      <c r="F5" s="2567" t="s">
        <v>1343</v>
      </c>
      <c r="G5" s="2567" t="s">
        <v>1344</v>
      </c>
      <c r="H5" s="2568" t="s">
        <v>1345</v>
      </c>
      <c r="I5" s="2569" t="s">
        <v>1346</v>
      </c>
      <c r="J5" s="2570" t="s">
        <v>1347</v>
      </c>
      <c r="K5" s="2569" t="s">
        <v>1348</v>
      </c>
      <c r="L5" s="2569" t="s">
        <v>1349</v>
      </c>
      <c r="M5" s="2571" t="s">
        <v>189</v>
      </c>
      <c r="N5" s="1683" t="s">
        <v>1350</v>
      </c>
      <c r="O5" s="276" t="s">
        <v>1351</v>
      </c>
      <c r="P5" s="2516" t="s">
        <v>1352</v>
      </c>
      <c r="Q5" s="276" t="s">
        <v>1353</v>
      </c>
      <c r="R5" s="2572" t="s">
        <v>1354</v>
      </c>
      <c r="S5" s="2573" t="s">
        <v>1355</v>
      </c>
      <c r="T5" s="2574" t="s">
        <v>1356</v>
      </c>
      <c r="U5" s="2575" t="s">
        <v>1357</v>
      </c>
      <c r="V5" s="580" t="s">
        <v>160</v>
      </c>
      <c r="W5" s="2912"/>
      <c r="X5" s="276" t="s">
        <v>1358</v>
      </c>
      <c r="Y5" s="580" t="s">
        <v>1359</v>
      </c>
    </row>
    <row r="6" spans="1:29" s="326" customFormat="1" ht="20.100000000000001" customHeight="1">
      <c r="A6" s="2576">
        <v>2014</v>
      </c>
      <c r="B6" s="2577">
        <v>7</v>
      </c>
      <c r="C6" s="2578">
        <v>103</v>
      </c>
      <c r="D6" s="2579">
        <v>203</v>
      </c>
      <c r="E6" s="2578">
        <v>767</v>
      </c>
      <c r="F6" s="2578">
        <v>149</v>
      </c>
      <c r="G6" s="2578">
        <v>79</v>
      </c>
      <c r="H6" s="2578">
        <v>777</v>
      </c>
      <c r="I6" s="2578">
        <v>1042</v>
      </c>
      <c r="J6" s="2578">
        <v>323</v>
      </c>
      <c r="K6" s="2578">
        <v>220</v>
      </c>
      <c r="L6" s="2578">
        <v>14124</v>
      </c>
      <c r="M6" s="2579">
        <v>17794</v>
      </c>
      <c r="N6" s="2865">
        <v>2094</v>
      </c>
      <c r="O6" s="2866">
        <v>2110</v>
      </c>
      <c r="P6" s="2866">
        <v>2014</v>
      </c>
      <c r="Q6" s="2866">
        <v>1806</v>
      </c>
      <c r="R6" s="2866">
        <v>2205</v>
      </c>
      <c r="S6" s="2866">
        <v>8857</v>
      </c>
      <c r="T6" s="2866">
        <v>19086</v>
      </c>
      <c r="U6" s="2860">
        <v>324</v>
      </c>
      <c r="V6" s="2867">
        <v>19410</v>
      </c>
      <c r="W6" s="2580">
        <v>37204</v>
      </c>
      <c r="X6" s="2581">
        <v>1.5407441223465046</v>
      </c>
      <c r="Y6" s="2582">
        <v>2.844505874222536</v>
      </c>
    </row>
    <row r="7" spans="1:29" s="326" customFormat="1" ht="21.95" customHeight="1">
      <c r="A7" s="2583" t="s">
        <v>999</v>
      </c>
      <c r="B7" s="2584" t="s">
        <v>1360</v>
      </c>
      <c r="C7" s="2585" t="s">
        <v>1361</v>
      </c>
      <c r="D7" s="2586" t="s">
        <v>1362</v>
      </c>
      <c r="E7" s="2587" t="s">
        <v>1363</v>
      </c>
      <c r="F7" s="2587" t="s">
        <v>1364</v>
      </c>
      <c r="G7" s="2588" t="s">
        <v>1365</v>
      </c>
      <c r="H7" s="2589" t="s">
        <v>1366</v>
      </c>
      <c r="I7" s="2588" t="s">
        <v>1367</v>
      </c>
      <c r="J7" s="2588" t="s">
        <v>1368</v>
      </c>
      <c r="K7" s="2588" t="s">
        <v>1369</v>
      </c>
      <c r="L7" s="2588" t="s">
        <v>1370</v>
      </c>
      <c r="M7" s="2590" t="s">
        <v>189</v>
      </c>
      <c r="N7" s="2591" t="s">
        <v>1350</v>
      </c>
      <c r="O7" s="2592" t="s">
        <v>1351</v>
      </c>
      <c r="P7" s="2592" t="s">
        <v>1352</v>
      </c>
      <c r="Q7" s="2592" t="s">
        <v>1353</v>
      </c>
      <c r="R7" s="2592" t="s">
        <v>1354</v>
      </c>
      <c r="S7" s="2593" t="s">
        <v>1371</v>
      </c>
      <c r="T7" s="2594" t="s">
        <v>1372</v>
      </c>
      <c r="U7" s="2593" t="s">
        <v>1373</v>
      </c>
      <c r="V7" s="2595" t="s">
        <v>446</v>
      </c>
      <c r="W7" s="2596" t="s">
        <v>1337</v>
      </c>
      <c r="X7" s="2597" t="s">
        <v>1358</v>
      </c>
      <c r="Y7" s="2598" t="s">
        <v>1374</v>
      </c>
    </row>
    <row r="8" spans="1:29" s="326" customFormat="1" ht="20.100000000000001" customHeight="1">
      <c r="A8" s="2599">
        <v>2015</v>
      </c>
      <c r="B8" s="2600">
        <v>6</v>
      </c>
      <c r="C8" s="2601">
        <v>163</v>
      </c>
      <c r="D8" s="2601">
        <v>227</v>
      </c>
      <c r="E8" s="2601">
        <v>986</v>
      </c>
      <c r="F8" s="2601">
        <v>153</v>
      </c>
      <c r="G8" s="2601">
        <v>74</v>
      </c>
      <c r="H8" s="2601">
        <v>765</v>
      </c>
      <c r="I8" s="2601">
        <v>1042</v>
      </c>
      <c r="J8" s="2601">
        <v>323</v>
      </c>
      <c r="K8" s="2601">
        <v>231</v>
      </c>
      <c r="L8" s="2601">
        <v>14123</v>
      </c>
      <c r="M8" s="2602">
        <v>18093</v>
      </c>
      <c r="N8" s="2861">
        <v>2181</v>
      </c>
      <c r="O8" s="2862">
        <v>1736</v>
      </c>
      <c r="P8" s="2862">
        <v>1971</v>
      </c>
      <c r="Q8" s="2862">
        <v>1955</v>
      </c>
      <c r="R8" s="2862">
        <v>2167</v>
      </c>
      <c r="S8" s="2862">
        <v>10262</v>
      </c>
      <c r="T8" s="2862">
        <v>20272</v>
      </c>
      <c r="U8" s="2858">
        <v>331</v>
      </c>
      <c r="V8" s="2854">
        <v>20603</v>
      </c>
      <c r="W8" s="2855">
        <v>38696</v>
      </c>
      <c r="X8" s="2603">
        <v>1.680341688209519</v>
      </c>
      <c r="Y8" s="2604">
        <v>4.0103214708095969</v>
      </c>
    </row>
    <row r="9" spans="1:29" s="326" customFormat="1" ht="20.100000000000001" customHeight="1">
      <c r="A9" s="2605">
        <v>2016</v>
      </c>
      <c r="B9" s="2606">
        <v>6</v>
      </c>
      <c r="C9" s="2607">
        <v>142</v>
      </c>
      <c r="D9" s="2607">
        <v>238</v>
      </c>
      <c r="E9" s="2607">
        <v>746</v>
      </c>
      <c r="F9" s="2607">
        <v>167</v>
      </c>
      <c r="G9" s="2607">
        <v>126</v>
      </c>
      <c r="H9" s="2607">
        <v>1020</v>
      </c>
      <c r="I9" s="2607">
        <v>1072</v>
      </c>
      <c r="J9" s="2607">
        <v>303</v>
      </c>
      <c r="K9" s="2607">
        <v>270</v>
      </c>
      <c r="L9" s="2607">
        <v>14769</v>
      </c>
      <c r="M9" s="2608">
        <v>18859</v>
      </c>
      <c r="N9" s="2863">
        <v>2194</v>
      </c>
      <c r="O9" s="2864">
        <v>2292</v>
      </c>
      <c r="P9" s="2864">
        <v>2025</v>
      </c>
      <c r="Q9" s="2864">
        <v>2034</v>
      </c>
      <c r="R9" s="2864">
        <v>2282</v>
      </c>
      <c r="S9" s="2864">
        <v>10825</v>
      </c>
      <c r="T9" s="2864">
        <v>21652</v>
      </c>
      <c r="U9" s="2859">
        <v>362</v>
      </c>
      <c r="V9" s="2856">
        <v>22014</v>
      </c>
      <c r="W9" s="2857">
        <v>40873</v>
      </c>
      <c r="X9" s="2609">
        <v>4.2336815342950418</v>
      </c>
      <c r="Y9" s="2610">
        <v>5.6259044862517982</v>
      </c>
    </row>
    <row r="10" spans="1:29" s="326" customFormat="1" ht="20.100000000000001" customHeight="1">
      <c r="A10" s="2605">
        <v>2017</v>
      </c>
      <c r="B10" s="2606">
        <v>4</v>
      </c>
      <c r="C10" s="2607">
        <v>127</v>
      </c>
      <c r="D10" s="2607">
        <v>235</v>
      </c>
      <c r="E10" s="2607">
        <v>1144</v>
      </c>
      <c r="F10" s="2607">
        <v>196</v>
      </c>
      <c r="G10" s="2607">
        <v>130</v>
      </c>
      <c r="H10" s="2607">
        <v>1066</v>
      </c>
      <c r="I10" s="2607">
        <v>1077</v>
      </c>
      <c r="J10" s="2607">
        <v>334</v>
      </c>
      <c r="K10" s="2607">
        <v>277</v>
      </c>
      <c r="L10" s="2607">
        <v>15010</v>
      </c>
      <c r="M10" s="2608">
        <v>19600</v>
      </c>
      <c r="N10" s="2863">
        <v>2163</v>
      </c>
      <c r="O10" s="2864">
        <v>2394</v>
      </c>
      <c r="P10" s="2864">
        <v>2137</v>
      </c>
      <c r="Q10" s="2864">
        <v>2180</v>
      </c>
      <c r="R10" s="2864">
        <v>2368</v>
      </c>
      <c r="S10" s="2864">
        <v>11220</v>
      </c>
      <c r="T10" s="2864">
        <v>22462</v>
      </c>
      <c r="U10" s="2859">
        <v>369.5</v>
      </c>
      <c r="V10" s="2856">
        <v>22831.5</v>
      </c>
      <c r="W10" s="2857">
        <v>42431.5</v>
      </c>
      <c r="X10" s="2609">
        <v>3.9291584919667111</v>
      </c>
      <c r="Y10" s="2610">
        <v>3.8130306070021769</v>
      </c>
      <c r="AA10" s="265"/>
      <c r="AB10" s="265"/>
      <c r="AC10" s="265"/>
    </row>
    <row r="11" spans="1:29" s="326" customFormat="1" ht="20.100000000000001" customHeight="1">
      <c r="A11" s="2611">
        <v>2018</v>
      </c>
      <c r="B11" s="2563">
        <v>7</v>
      </c>
      <c r="C11" s="2563">
        <v>145</v>
      </c>
      <c r="D11" s="2563">
        <v>256</v>
      </c>
      <c r="E11" s="2563">
        <v>1435</v>
      </c>
      <c r="F11" s="2563">
        <v>205</v>
      </c>
      <c r="G11" s="2563">
        <v>120</v>
      </c>
      <c r="H11" s="2563">
        <v>1150</v>
      </c>
      <c r="I11" s="2563">
        <v>1102</v>
      </c>
      <c r="J11" s="2563">
        <v>319</v>
      </c>
      <c r="K11" s="2563">
        <v>271</v>
      </c>
      <c r="L11" s="2563">
        <v>17262</v>
      </c>
      <c r="M11" s="2612">
        <v>22272</v>
      </c>
      <c r="N11" s="2863">
        <v>2401</v>
      </c>
      <c r="O11" s="2864">
        <v>2672</v>
      </c>
      <c r="P11" s="2864">
        <v>2433.125</v>
      </c>
      <c r="Q11" s="2864">
        <v>2355.75</v>
      </c>
      <c r="R11" s="2864">
        <v>2537</v>
      </c>
      <c r="S11" s="2864">
        <v>12068</v>
      </c>
      <c r="T11" s="2864">
        <v>24466.875</v>
      </c>
      <c r="U11" s="2859">
        <v>439</v>
      </c>
      <c r="V11" s="2856">
        <v>24905.875</v>
      </c>
      <c r="W11" s="2857">
        <v>47177.875</v>
      </c>
      <c r="X11" s="2609">
        <v>13.632653061224499</v>
      </c>
      <c r="Y11" s="2610">
        <v>11.185970328647343</v>
      </c>
      <c r="AA11" s="265"/>
      <c r="AB11" s="265"/>
      <c r="AC11" s="265"/>
    </row>
    <row r="12" spans="1:29" s="326" customFormat="1" ht="21.95" customHeight="1">
      <c r="A12" s="2583" t="s">
        <v>999</v>
      </c>
      <c r="B12" s="2584" t="s">
        <v>1360</v>
      </c>
      <c r="C12" s="2585" t="s">
        <v>1361</v>
      </c>
      <c r="D12" s="2586" t="s">
        <v>1362</v>
      </c>
      <c r="E12" s="2587" t="s">
        <v>1363</v>
      </c>
      <c r="F12" s="2587" t="s">
        <v>1364</v>
      </c>
      <c r="G12" s="2588" t="s">
        <v>1375</v>
      </c>
      <c r="H12" s="2589" t="s">
        <v>1376</v>
      </c>
      <c r="I12" s="2588" t="s">
        <v>1377</v>
      </c>
      <c r="J12" s="2588" t="s">
        <v>1368</v>
      </c>
      <c r="K12" s="2588" t="s">
        <v>1378</v>
      </c>
      <c r="L12" s="2588" t="s">
        <v>1370</v>
      </c>
      <c r="M12" s="2590" t="s">
        <v>189</v>
      </c>
      <c r="N12" s="2584" t="s">
        <v>1350</v>
      </c>
      <c r="O12" s="2585" t="s">
        <v>1351</v>
      </c>
      <c r="P12" s="2585" t="s">
        <v>1352</v>
      </c>
      <c r="Q12" s="2585" t="s">
        <v>1353</v>
      </c>
      <c r="R12" s="2585" t="s">
        <v>1354</v>
      </c>
      <c r="S12" s="2613" t="s">
        <v>1371</v>
      </c>
      <c r="T12" s="2614" t="s">
        <v>1372</v>
      </c>
      <c r="U12" s="2593" t="s">
        <v>1373</v>
      </c>
      <c r="V12" s="2615" t="s">
        <v>446</v>
      </c>
      <c r="W12" s="2596" t="s">
        <v>1337</v>
      </c>
      <c r="X12" s="2597" t="s">
        <v>1358</v>
      </c>
      <c r="Y12" s="2598" t="s">
        <v>1374</v>
      </c>
      <c r="AA12" s="265"/>
      <c r="AB12" s="265"/>
      <c r="AC12" s="265"/>
    </row>
    <row r="13" spans="1:29" s="326" customFormat="1" ht="20.100000000000001" customHeight="1">
      <c r="A13" s="2221">
        <v>2019</v>
      </c>
      <c r="B13" s="2616">
        <v>6</v>
      </c>
      <c r="C13" s="2617">
        <v>159</v>
      </c>
      <c r="D13" s="2617">
        <v>279</v>
      </c>
      <c r="E13" s="2617">
        <v>900</v>
      </c>
      <c r="F13" s="2617">
        <v>226</v>
      </c>
      <c r="G13" s="2617">
        <v>134</v>
      </c>
      <c r="H13" s="2617">
        <v>1195</v>
      </c>
      <c r="I13" s="2617">
        <v>1133</v>
      </c>
      <c r="J13" s="2617">
        <v>319</v>
      </c>
      <c r="K13" s="2617">
        <v>259</v>
      </c>
      <c r="L13" s="2617">
        <v>18370</v>
      </c>
      <c r="M13" s="2618">
        <v>22980</v>
      </c>
      <c r="N13" s="2616">
        <v>2408</v>
      </c>
      <c r="O13" s="2617">
        <v>2664</v>
      </c>
      <c r="P13" s="2617">
        <v>2403</v>
      </c>
      <c r="Q13" s="2617">
        <v>2404</v>
      </c>
      <c r="R13" s="2617">
        <v>2551</v>
      </c>
      <c r="S13" s="2617">
        <v>12178</v>
      </c>
      <c r="T13" s="2617">
        <v>24608</v>
      </c>
      <c r="U13" s="2617">
        <v>493.5</v>
      </c>
      <c r="V13" s="2618">
        <v>25101.5</v>
      </c>
      <c r="W13" s="2616">
        <v>48081.5</v>
      </c>
      <c r="X13" s="2619">
        <v>3.1788793103448176</v>
      </c>
      <c r="Y13" s="2620">
        <v>1.9153575696234659</v>
      </c>
    </row>
    <row r="14" spans="1:29" s="326" customFormat="1" ht="21.95" customHeight="1">
      <c r="A14" s="2583" t="s">
        <v>999</v>
      </c>
      <c r="B14" s="2584" t="s">
        <v>1360</v>
      </c>
      <c r="C14" s="2585" t="s">
        <v>1361</v>
      </c>
      <c r="D14" s="2621" t="s">
        <v>1379</v>
      </c>
      <c r="E14" s="2587" t="s">
        <v>1380</v>
      </c>
      <c r="F14" s="2587" t="s">
        <v>1363</v>
      </c>
      <c r="G14" s="2587" t="s">
        <v>1343</v>
      </c>
      <c r="H14" s="2587" t="s">
        <v>1381</v>
      </c>
      <c r="I14" s="2588" t="s">
        <v>1382</v>
      </c>
      <c r="J14" s="2589" t="s">
        <v>1383</v>
      </c>
      <c r="K14" s="2588" t="s">
        <v>1384</v>
      </c>
      <c r="L14" s="2588" t="s">
        <v>1370</v>
      </c>
      <c r="M14" s="2590" t="s">
        <v>189</v>
      </c>
      <c r="N14" s="2584" t="s">
        <v>1350</v>
      </c>
      <c r="O14" s="2585" t="s">
        <v>1351</v>
      </c>
      <c r="P14" s="2585" t="s">
        <v>1352</v>
      </c>
      <c r="Q14" s="2585" t="s">
        <v>1353</v>
      </c>
      <c r="R14" s="2585" t="s">
        <v>1354</v>
      </c>
      <c r="S14" s="2613" t="s">
        <v>1371</v>
      </c>
      <c r="T14" s="2614" t="s">
        <v>1372</v>
      </c>
      <c r="U14" s="2593" t="s">
        <v>1373</v>
      </c>
      <c r="V14" s="2615" t="s">
        <v>446</v>
      </c>
      <c r="W14" s="2596" t="s">
        <v>1337</v>
      </c>
      <c r="X14" s="2597" t="s">
        <v>1358</v>
      </c>
      <c r="Y14" s="2598" t="s">
        <v>1374</v>
      </c>
      <c r="AA14" s="264"/>
      <c r="AB14" s="264"/>
      <c r="AC14" s="264"/>
    </row>
    <row r="15" spans="1:29" s="326" customFormat="1" ht="21" customHeight="1">
      <c r="A15" s="2221">
        <v>2020</v>
      </c>
      <c r="B15" s="2616">
        <v>7</v>
      </c>
      <c r="C15" s="2617">
        <v>642</v>
      </c>
      <c r="D15" s="2617">
        <v>143</v>
      </c>
      <c r="E15" s="2617">
        <v>91</v>
      </c>
      <c r="F15" s="2617">
        <v>858</v>
      </c>
      <c r="G15" s="2617">
        <v>228</v>
      </c>
      <c r="H15" s="2617">
        <v>211</v>
      </c>
      <c r="I15" s="2617">
        <v>1094</v>
      </c>
      <c r="J15" s="2617">
        <v>1021</v>
      </c>
      <c r="K15" s="2617">
        <v>328</v>
      </c>
      <c r="L15" s="2617">
        <v>18773</v>
      </c>
      <c r="M15" s="2618">
        <v>23396</v>
      </c>
      <c r="N15" s="2616">
        <v>2709.625</v>
      </c>
      <c r="O15" s="2617">
        <v>2607.875</v>
      </c>
      <c r="P15" s="2617">
        <v>2528.125</v>
      </c>
      <c r="Q15" s="2617">
        <v>2504.625</v>
      </c>
      <c r="R15" s="2617">
        <v>2465.63</v>
      </c>
      <c r="S15" s="2617">
        <v>12204.725</v>
      </c>
      <c r="T15" s="2617">
        <v>25020.605000000003</v>
      </c>
      <c r="U15" s="2617">
        <v>504.17500000000001</v>
      </c>
      <c r="V15" s="2618">
        <v>25524.780000000002</v>
      </c>
      <c r="W15" s="2616">
        <v>48920.78</v>
      </c>
      <c r="X15" s="2619">
        <v>1.8102697998259254</v>
      </c>
      <c r="Y15" s="2620">
        <v>1.7455362249513717</v>
      </c>
      <c r="AA15" s="264"/>
      <c r="AB15" s="264"/>
      <c r="AC15" s="264"/>
    </row>
    <row r="16" spans="1:29" s="326" customFormat="1" ht="21" customHeight="1">
      <c r="A16" s="2583" t="s">
        <v>999</v>
      </c>
      <c r="B16" s="2584" t="s">
        <v>1360</v>
      </c>
      <c r="C16" s="2622" t="s">
        <v>1340</v>
      </c>
      <c r="D16" s="2623" t="s">
        <v>1385</v>
      </c>
      <c r="E16" s="2587" t="s">
        <v>1386</v>
      </c>
      <c r="F16" s="2587" t="s">
        <v>1387</v>
      </c>
      <c r="G16" s="2587" t="s">
        <v>1343</v>
      </c>
      <c r="H16" s="2587" t="s">
        <v>1382</v>
      </c>
      <c r="I16" s="2588" t="s">
        <v>1383</v>
      </c>
      <c r="J16" s="2589" t="s">
        <v>1384</v>
      </c>
      <c r="K16" s="2588" t="s">
        <v>1388</v>
      </c>
      <c r="L16" s="2588" t="s">
        <v>1370</v>
      </c>
      <c r="M16" s="2590" t="s">
        <v>189</v>
      </c>
      <c r="N16" s="2584" t="s">
        <v>1350</v>
      </c>
      <c r="O16" s="2585" t="s">
        <v>1351</v>
      </c>
      <c r="P16" s="2585" t="s">
        <v>1352</v>
      </c>
      <c r="Q16" s="2585" t="s">
        <v>1353</v>
      </c>
      <c r="R16" s="2585" t="s">
        <v>1354</v>
      </c>
      <c r="S16" s="2613" t="s">
        <v>1371</v>
      </c>
      <c r="T16" s="2614" t="s">
        <v>1372</v>
      </c>
      <c r="U16" s="2593" t="s">
        <v>1373</v>
      </c>
      <c r="V16" s="2615" t="s">
        <v>446</v>
      </c>
      <c r="W16" s="2596" t="s">
        <v>1337</v>
      </c>
      <c r="X16" s="2597" t="s">
        <v>1358</v>
      </c>
      <c r="Y16" s="2598" t="s">
        <v>1374</v>
      </c>
      <c r="AA16" s="264"/>
      <c r="AB16" s="264"/>
      <c r="AC16" s="264"/>
    </row>
    <row r="17" spans="1:29" s="326" customFormat="1" ht="21" customHeight="1">
      <c r="A17" s="2624">
        <v>2021</v>
      </c>
      <c r="B17" s="2625">
        <v>7</v>
      </c>
      <c r="C17" s="2626">
        <v>541</v>
      </c>
      <c r="D17" s="2626">
        <v>247</v>
      </c>
      <c r="E17" s="2626">
        <v>55</v>
      </c>
      <c r="F17" s="2626">
        <v>834</v>
      </c>
      <c r="G17" s="2626">
        <v>228</v>
      </c>
      <c r="H17" s="2626">
        <v>947</v>
      </c>
      <c r="I17" s="2626">
        <v>1063</v>
      </c>
      <c r="J17" s="2626">
        <v>310</v>
      </c>
      <c r="K17" s="2626">
        <v>209</v>
      </c>
      <c r="L17" s="2626">
        <v>18847</v>
      </c>
      <c r="M17" s="2612">
        <v>23288</v>
      </c>
      <c r="N17" s="2563">
        <v>2810.625</v>
      </c>
      <c r="O17" s="2626">
        <v>2568.9250000000002</v>
      </c>
      <c r="P17" s="2626">
        <v>2598.375</v>
      </c>
      <c r="Q17" s="2626">
        <v>2652.45</v>
      </c>
      <c r="R17" s="2626">
        <v>2502.75</v>
      </c>
      <c r="S17" s="2626">
        <v>12305.025</v>
      </c>
      <c r="T17" s="2626">
        <v>25438.15</v>
      </c>
      <c r="U17" s="2626">
        <v>528.875</v>
      </c>
      <c r="V17" s="2612">
        <v>25967.025000000001</v>
      </c>
      <c r="W17" s="2563">
        <v>49255.025000000001</v>
      </c>
      <c r="X17" s="2627">
        <v>-0.46161737049068563</v>
      </c>
      <c r="Y17" s="2628">
        <v>0.68323726645405092</v>
      </c>
      <c r="AA17" s="264"/>
      <c r="AB17" s="264"/>
      <c r="AC17" s="264"/>
    </row>
    <row r="18" spans="1:29" s="326" customFormat="1" ht="21" customHeight="1">
      <c r="A18" s="2583" t="s">
        <v>999</v>
      </c>
      <c r="B18" s="2584" t="s">
        <v>1360</v>
      </c>
      <c r="C18" s="2622" t="s">
        <v>1340</v>
      </c>
      <c r="D18" s="2623" t="s">
        <v>1385</v>
      </c>
      <c r="E18" s="2587" t="s">
        <v>1386</v>
      </c>
      <c r="F18" s="2587" t="s">
        <v>1387</v>
      </c>
      <c r="G18" s="2588" t="s">
        <v>1389</v>
      </c>
      <c r="H18" s="2587" t="s">
        <v>1382</v>
      </c>
      <c r="I18" s="2588" t="s">
        <v>1383</v>
      </c>
      <c r="J18" s="2589" t="s">
        <v>1384</v>
      </c>
      <c r="K18" s="2588" t="s">
        <v>1388</v>
      </c>
      <c r="L18" s="2588" t="s">
        <v>1370</v>
      </c>
      <c r="M18" s="2590" t="s">
        <v>189</v>
      </c>
      <c r="N18" s="2584" t="s">
        <v>1350</v>
      </c>
      <c r="O18" s="2585" t="s">
        <v>1351</v>
      </c>
      <c r="P18" s="2585" t="s">
        <v>1352</v>
      </c>
      <c r="Q18" s="2585" t="s">
        <v>1353</v>
      </c>
      <c r="R18" s="2585" t="s">
        <v>1354</v>
      </c>
      <c r="S18" s="2613" t="s">
        <v>1371</v>
      </c>
      <c r="T18" s="2614" t="s">
        <v>1372</v>
      </c>
      <c r="U18" s="2593" t="s">
        <v>1373</v>
      </c>
      <c r="V18" s="2615" t="s">
        <v>446</v>
      </c>
      <c r="W18" s="2596" t="s">
        <v>1337</v>
      </c>
      <c r="X18" s="2597" t="s">
        <v>1358</v>
      </c>
      <c r="Y18" s="2598" t="s">
        <v>1374</v>
      </c>
      <c r="AA18" s="264"/>
      <c r="AB18" s="264"/>
      <c r="AC18" s="264"/>
    </row>
    <row r="19" spans="1:29" s="326" customFormat="1" ht="21" customHeight="1">
      <c r="A19" s="291" t="s">
        <v>1408</v>
      </c>
      <c r="B19" s="2629">
        <v>7</v>
      </c>
      <c r="C19" s="2607">
        <v>558</v>
      </c>
      <c r="D19" s="2607">
        <v>258</v>
      </c>
      <c r="E19" s="2607">
        <v>59</v>
      </c>
      <c r="F19" s="2607">
        <v>856</v>
      </c>
      <c r="G19" s="2607">
        <v>255</v>
      </c>
      <c r="H19" s="2607">
        <v>960</v>
      </c>
      <c r="I19" s="2607">
        <v>1070</v>
      </c>
      <c r="J19" s="2607">
        <v>312</v>
      </c>
      <c r="K19" s="2607">
        <v>213</v>
      </c>
      <c r="L19" s="2607">
        <v>18804</v>
      </c>
      <c r="M19" s="2608">
        <v>23352</v>
      </c>
      <c r="N19" s="2606">
        <v>2804.875</v>
      </c>
      <c r="O19" s="2607">
        <v>2572.625</v>
      </c>
      <c r="P19" s="2607">
        <v>2597.875</v>
      </c>
      <c r="Q19" s="2607">
        <v>2654.73</v>
      </c>
      <c r="R19" s="2607">
        <v>2500.875</v>
      </c>
      <c r="S19" s="2607">
        <v>12244.225</v>
      </c>
      <c r="T19" s="2607">
        <v>25375.205000000002</v>
      </c>
      <c r="U19" s="2607">
        <v>520</v>
      </c>
      <c r="V19" s="2608">
        <v>25895.205000000002</v>
      </c>
      <c r="W19" s="2606">
        <v>49247.205000000002</v>
      </c>
      <c r="X19" s="2609">
        <v>1.0515383616772622</v>
      </c>
      <c r="Y19" s="2610">
        <v>1.1517680997485069</v>
      </c>
      <c r="AA19" s="264"/>
      <c r="AB19" s="264"/>
      <c r="AC19" s="264"/>
    </row>
    <row r="20" spans="1:29" s="326" customFormat="1" ht="21" customHeight="1">
      <c r="A20" s="291" t="s">
        <v>1279</v>
      </c>
      <c r="B20" s="2629">
        <v>7</v>
      </c>
      <c r="C20" s="2607">
        <v>556</v>
      </c>
      <c r="D20" s="2607">
        <v>259</v>
      </c>
      <c r="E20" s="2607">
        <v>59</v>
      </c>
      <c r="F20" s="2607">
        <v>858</v>
      </c>
      <c r="G20" s="2607">
        <v>254</v>
      </c>
      <c r="H20" s="2607">
        <v>961</v>
      </c>
      <c r="I20" s="2607">
        <v>1069</v>
      </c>
      <c r="J20" s="2607">
        <v>312</v>
      </c>
      <c r="K20" s="2607">
        <v>214</v>
      </c>
      <c r="L20" s="2607">
        <v>18885</v>
      </c>
      <c r="M20" s="2608">
        <v>23434</v>
      </c>
      <c r="N20" s="2606">
        <v>2803.625</v>
      </c>
      <c r="O20" s="2607">
        <v>2620.375</v>
      </c>
      <c r="P20" s="2607">
        <v>2690.875</v>
      </c>
      <c r="Q20" s="2607">
        <v>2653.7300000000005</v>
      </c>
      <c r="R20" s="2607">
        <v>2484.875</v>
      </c>
      <c r="S20" s="2607">
        <v>12237.55</v>
      </c>
      <c r="T20" s="2607">
        <v>25491.03</v>
      </c>
      <c r="U20" s="2607">
        <v>513</v>
      </c>
      <c r="V20" s="2608">
        <v>26004.03</v>
      </c>
      <c r="W20" s="2606">
        <v>49438.03</v>
      </c>
      <c r="X20" s="2609">
        <v>0.99991380053443546</v>
      </c>
      <c r="Y20" s="2610">
        <v>1.4322542390790449</v>
      </c>
      <c r="AA20" s="264"/>
      <c r="AB20" s="264"/>
      <c r="AC20" s="264"/>
    </row>
    <row r="21" spans="1:29" s="326" customFormat="1" ht="21" customHeight="1">
      <c r="A21" s="291" t="s">
        <v>1280</v>
      </c>
      <c r="B21" s="2629">
        <v>7</v>
      </c>
      <c r="C21" s="2607">
        <v>558</v>
      </c>
      <c r="D21" s="2607">
        <v>260</v>
      </c>
      <c r="E21" s="2607">
        <v>60</v>
      </c>
      <c r="F21" s="2607">
        <v>856</v>
      </c>
      <c r="G21" s="2607">
        <v>253</v>
      </c>
      <c r="H21" s="2607">
        <v>965</v>
      </c>
      <c r="I21" s="2607">
        <v>1071</v>
      </c>
      <c r="J21" s="2607">
        <v>311</v>
      </c>
      <c r="K21" s="2607">
        <v>216</v>
      </c>
      <c r="L21" s="2607">
        <v>18875</v>
      </c>
      <c r="M21" s="2608">
        <v>23432</v>
      </c>
      <c r="N21" s="2606">
        <v>2801.125</v>
      </c>
      <c r="O21" s="2607">
        <v>2670.625</v>
      </c>
      <c r="P21" s="2607">
        <v>2691.88</v>
      </c>
      <c r="Q21" s="2607">
        <v>2540.1200000000003</v>
      </c>
      <c r="R21" s="2607">
        <v>2483.375</v>
      </c>
      <c r="S21" s="2607">
        <v>12245.625</v>
      </c>
      <c r="T21" s="2607">
        <v>25432.75</v>
      </c>
      <c r="U21" s="2607">
        <v>515</v>
      </c>
      <c r="V21" s="2608">
        <v>25947.75</v>
      </c>
      <c r="W21" s="2606">
        <v>49379.75</v>
      </c>
      <c r="X21" s="2609">
        <v>1.0479106472896627</v>
      </c>
      <c r="Y21" s="2610">
        <v>0.78533563901195258</v>
      </c>
      <c r="AA21" s="264"/>
      <c r="AB21" s="264"/>
      <c r="AC21" s="264"/>
    </row>
    <row r="22" spans="1:29" s="326" customFormat="1" ht="21" customHeight="1">
      <c r="A22" s="291" t="s">
        <v>1281</v>
      </c>
      <c r="B22" s="2629">
        <v>7</v>
      </c>
      <c r="C22" s="2607">
        <v>555</v>
      </c>
      <c r="D22" s="2607">
        <v>259</v>
      </c>
      <c r="E22" s="2607">
        <v>60</v>
      </c>
      <c r="F22" s="2607">
        <v>1143</v>
      </c>
      <c r="G22" s="2607">
        <v>252</v>
      </c>
      <c r="H22" s="2607">
        <v>963</v>
      </c>
      <c r="I22" s="2607">
        <v>1068</v>
      </c>
      <c r="J22" s="2607">
        <v>312</v>
      </c>
      <c r="K22" s="2607">
        <v>217</v>
      </c>
      <c r="L22" s="2607">
        <v>18866</v>
      </c>
      <c r="M22" s="2608">
        <v>23702</v>
      </c>
      <c r="N22" s="2606">
        <v>2858</v>
      </c>
      <c r="O22" s="2607">
        <v>2664.55</v>
      </c>
      <c r="P22" s="2607">
        <v>2650.88</v>
      </c>
      <c r="Q22" s="2607">
        <v>2650.37</v>
      </c>
      <c r="R22" s="2607">
        <v>2482.9749999999999</v>
      </c>
      <c r="S22" s="2607">
        <v>12175.375</v>
      </c>
      <c r="T22" s="2607">
        <v>25482.15</v>
      </c>
      <c r="U22" s="2607">
        <v>525</v>
      </c>
      <c r="V22" s="2608">
        <v>26007.15</v>
      </c>
      <c r="W22" s="2606">
        <v>49709.15</v>
      </c>
      <c r="X22" s="2609">
        <v>2.1726010863005518</v>
      </c>
      <c r="Y22" s="2610">
        <v>1.7238715486501688</v>
      </c>
      <c r="AA22" s="264"/>
      <c r="AB22" s="264"/>
      <c r="AC22" s="264"/>
    </row>
    <row r="23" spans="1:29" s="326" customFormat="1" ht="21" customHeight="1">
      <c r="A23" s="291" t="s">
        <v>1282</v>
      </c>
      <c r="B23" s="2629">
        <v>7</v>
      </c>
      <c r="C23" s="2607">
        <v>556</v>
      </c>
      <c r="D23" s="2607">
        <v>262</v>
      </c>
      <c r="E23" s="2607">
        <v>60</v>
      </c>
      <c r="F23" s="2607">
        <v>870</v>
      </c>
      <c r="G23" s="2607">
        <v>257</v>
      </c>
      <c r="H23" s="2607">
        <v>966</v>
      </c>
      <c r="I23" s="2607">
        <v>1091</v>
      </c>
      <c r="J23" s="2607">
        <v>316</v>
      </c>
      <c r="K23" s="2607">
        <v>221</v>
      </c>
      <c r="L23" s="2607">
        <v>19131</v>
      </c>
      <c r="M23" s="2608">
        <v>23737</v>
      </c>
      <c r="N23" s="2606">
        <v>2839.875</v>
      </c>
      <c r="O23" s="2607">
        <v>2665.6750000000002</v>
      </c>
      <c r="P23" s="2607">
        <v>2646.88</v>
      </c>
      <c r="Q23" s="2607">
        <v>2632.34</v>
      </c>
      <c r="R23" s="2607">
        <v>2480.875</v>
      </c>
      <c r="S23" s="2607">
        <v>12180.35</v>
      </c>
      <c r="T23" s="2607">
        <v>25445.995000000003</v>
      </c>
      <c r="U23" s="2607">
        <v>523.6</v>
      </c>
      <c r="V23" s="2608">
        <v>25969.595000000001</v>
      </c>
      <c r="W23" s="2606">
        <v>49706.595000000001</v>
      </c>
      <c r="X23" s="2609">
        <v>0.95695814903027365</v>
      </c>
      <c r="Y23" s="2610">
        <v>1.1995544145705583</v>
      </c>
      <c r="AA23" s="264"/>
      <c r="AB23" s="264"/>
      <c r="AC23" s="264"/>
    </row>
    <row r="24" spans="1:29" s="326" customFormat="1" ht="21" customHeight="1">
      <c r="A24" s="291" t="s">
        <v>1283</v>
      </c>
      <c r="B24" s="2629">
        <v>7</v>
      </c>
      <c r="C24" s="2607">
        <v>557</v>
      </c>
      <c r="D24" s="2607">
        <v>264</v>
      </c>
      <c r="E24" s="2607">
        <v>60</v>
      </c>
      <c r="F24" s="2607">
        <v>863</v>
      </c>
      <c r="G24" s="2607">
        <v>258</v>
      </c>
      <c r="H24" s="2607">
        <v>982</v>
      </c>
      <c r="I24" s="2607">
        <v>1093</v>
      </c>
      <c r="J24" s="2607">
        <v>315</v>
      </c>
      <c r="K24" s="2607">
        <v>221</v>
      </c>
      <c r="L24" s="2607">
        <v>19119</v>
      </c>
      <c r="M24" s="2608">
        <v>23739</v>
      </c>
      <c r="N24" s="2606">
        <v>2837.5</v>
      </c>
      <c r="O24" s="2607">
        <v>2661</v>
      </c>
      <c r="P24" s="2607">
        <v>2654.88</v>
      </c>
      <c r="Q24" s="2607">
        <v>2628.77</v>
      </c>
      <c r="R24" s="2607">
        <v>2474.125</v>
      </c>
      <c r="S24" s="2607">
        <v>12208.65</v>
      </c>
      <c r="T24" s="2607">
        <v>25464.924999999999</v>
      </c>
      <c r="U24" s="2607">
        <v>522.6</v>
      </c>
      <c r="V24" s="2608">
        <v>25987.524999999998</v>
      </c>
      <c r="W24" s="2606">
        <v>49726.524999999994</v>
      </c>
      <c r="X24" s="2609">
        <v>1.0643279833113306</v>
      </c>
      <c r="Y24" s="2610">
        <v>0.82097896043729079</v>
      </c>
      <c r="AA24" s="264"/>
      <c r="AB24" s="264"/>
      <c r="AC24" s="264"/>
    </row>
    <row r="25" spans="1:29" s="326" customFormat="1" ht="21" customHeight="1">
      <c r="A25" s="291" t="s">
        <v>1284</v>
      </c>
      <c r="B25" s="2629">
        <v>7</v>
      </c>
      <c r="C25" s="2607">
        <v>554</v>
      </c>
      <c r="D25" s="2607">
        <v>263</v>
      </c>
      <c r="E25" s="2607">
        <v>60</v>
      </c>
      <c r="F25" s="2607">
        <v>857</v>
      </c>
      <c r="G25" s="2607">
        <v>258</v>
      </c>
      <c r="H25" s="2607">
        <v>977</v>
      </c>
      <c r="I25" s="2607">
        <v>1085</v>
      </c>
      <c r="J25" s="2607">
        <v>315</v>
      </c>
      <c r="K25" s="2607">
        <v>220</v>
      </c>
      <c r="L25" s="2607">
        <v>18971</v>
      </c>
      <c r="M25" s="2608">
        <v>23567</v>
      </c>
      <c r="N25" s="2606">
        <v>2841</v>
      </c>
      <c r="O25" s="2607">
        <v>2629.875</v>
      </c>
      <c r="P25" s="2607">
        <v>2641.88</v>
      </c>
      <c r="Q25" s="2607">
        <v>2624.82</v>
      </c>
      <c r="R25" s="2607">
        <v>2467.875</v>
      </c>
      <c r="S25" s="2607">
        <v>12405.125</v>
      </c>
      <c r="T25" s="2607">
        <v>25610.575000000001</v>
      </c>
      <c r="U25" s="2607">
        <v>519.6</v>
      </c>
      <c r="V25" s="2608">
        <v>26130.174999999999</v>
      </c>
      <c r="W25" s="2606">
        <v>49697.175000000003</v>
      </c>
      <c r="X25" s="2609">
        <v>1.2806738579225652</v>
      </c>
      <c r="Y25" s="2610">
        <v>1.3155357144313262</v>
      </c>
      <c r="AA25" s="264"/>
      <c r="AB25" s="264"/>
      <c r="AC25" s="264"/>
    </row>
    <row r="26" spans="1:29" s="326" customFormat="1" ht="21" customHeight="1">
      <c r="A26" s="2630" t="s">
        <v>129</v>
      </c>
      <c r="B26" s="2607">
        <v>7</v>
      </c>
      <c r="C26" s="2607">
        <v>550</v>
      </c>
      <c r="D26" s="2607">
        <v>262</v>
      </c>
      <c r="E26" s="2607">
        <v>60</v>
      </c>
      <c r="F26" s="2607">
        <v>857</v>
      </c>
      <c r="G26" s="2607">
        <v>258</v>
      </c>
      <c r="H26" s="2607">
        <v>973</v>
      </c>
      <c r="I26" s="2607">
        <v>1084</v>
      </c>
      <c r="J26" s="2607">
        <v>315</v>
      </c>
      <c r="K26" s="2607">
        <v>219</v>
      </c>
      <c r="L26" s="2607">
        <v>18958</v>
      </c>
      <c r="M26" s="2608">
        <v>23543</v>
      </c>
      <c r="N26" s="2606">
        <v>2839.625</v>
      </c>
      <c r="O26" s="2607">
        <v>2625.875</v>
      </c>
      <c r="P26" s="2607">
        <v>2640.88</v>
      </c>
      <c r="Q26" s="2607">
        <v>2625.64</v>
      </c>
      <c r="R26" s="2607">
        <v>2443.875</v>
      </c>
      <c r="S26" s="2607">
        <v>12386.3</v>
      </c>
      <c r="T26" s="2607">
        <v>25562.195</v>
      </c>
      <c r="U26" s="2607">
        <v>518.6</v>
      </c>
      <c r="V26" s="2608">
        <v>26080.794999999998</v>
      </c>
      <c r="W26" s="2606">
        <v>49623.794999999998</v>
      </c>
      <c r="X26" s="2609">
        <v>0.86110873104274788</v>
      </c>
      <c r="Y26" s="2610">
        <v>1.1082857832694915</v>
      </c>
      <c r="AA26" s="264"/>
      <c r="AB26" s="264"/>
      <c r="AC26" s="264"/>
    </row>
    <row r="27" spans="1:29" s="326" customFormat="1" ht="21" customHeight="1">
      <c r="A27" s="2631" t="s">
        <v>999</v>
      </c>
      <c r="B27" s="2585" t="s">
        <v>1360</v>
      </c>
      <c r="C27" s="2622" t="s">
        <v>1340</v>
      </c>
      <c r="D27" s="2622" t="s">
        <v>1385</v>
      </c>
      <c r="E27" s="2588" t="s">
        <v>1386</v>
      </c>
      <c r="F27" s="2588" t="s">
        <v>1365</v>
      </c>
      <c r="G27" s="2588" t="s">
        <v>1389</v>
      </c>
      <c r="H27" s="2588" t="s">
        <v>1382</v>
      </c>
      <c r="I27" s="2588" t="s">
        <v>1383</v>
      </c>
      <c r="J27" s="2632" t="s">
        <v>1390</v>
      </c>
      <c r="K27" s="2588" t="s">
        <v>1388</v>
      </c>
      <c r="L27" s="2588" t="s">
        <v>1370</v>
      </c>
      <c r="M27" s="2590" t="s">
        <v>189</v>
      </c>
      <c r="N27" s="2584" t="s">
        <v>1350</v>
      </c>
      <c r="O27" s="2585" t="s">
        <v>1351</v>
      </c>
      <c r="P27" s="2585" t="s">
        <v>1352</v>
      </c>
      <c r="Q27" s="2585" t="s">
        <v>1353</v>
      </c>
      <c r="R27" s="2585" t="s">
        <v>1354</v>
      </c>
      <c r="S27" s="2614" t="s">
        <v>1371</v>
      </c>
      <c r="T27" s="2614" t="s">
        <v>1372</v>
      </c>
      <c r="U27" s="2594" t="s">
        <v>1373</v>
      </c>
      <c r="V27" s="2615" t="s">
        <v>446</v>
      </c>
      <c r="W27" s="2584" t="s">
        <v>1337</v>
      </c>
      <c r="X27" s="2597" t="s">
        <v>1358</v>
      </c>
      <c r="Y27" s="2598" t="s">
        <v>1374</v>
      </c>
      <c r="AA27" s="264"/>
      <c r="AB27" s="264"/>
      <c r="AC27" s="264"/>
    </row>
    <row r="28" spans="1:29" s="326" customFormat="1" ht="21" customHeight="1">
      <c r="A28" s="2633" t="s">
        <v>131</v>
      </c>
      <c r="B28" s="2634">
        <v>7</v>
      </c>
      <c r="C28" s="2635">
        <v>810</v>
      </c>
      <c r="D28" s="2635">
        <v>228</v>
      </c>
      <c r="E28" s="2635">
        <v>154</v>
      </c>
      <c r="F28" s="2635">
        <v>541</v>
      </c>
      <c r="G28" s="2635">
        <v>254</v>
      </c>
      <c r="H28" s="2635">
        <v>949</v>
      </c>
      <c r="I28" s="2635">
        <v>1090</v>
      </c>
      <c r="J28" s="2635">
        <v>324</v>
      </c>
      <c r="K28" s="2635">
        <v>257</v>
      </c>
      <c r="L28" s="2635">
        <v>18944</v>
      </c>
      <c r="M28" s="2636">
        <v>23558</v>
      </c>
      <c r="N28" s="2637">
        <v>2839</v>
      </c>
      <c r="O28" s="2635">
        <v>2625.875</v>
      </c>
      <c r="P28" s="2635">
        <v>2735.875</v>
      </c>
      <c r="Q28" s="2635">
        <v>2630.39</v>
      </c>
      <c r="R28" s="2635">
        <v>2445.375</v>
      </c>
      <c r="S28" s="2635">
        <v>12371.125</v>
      </c>
      <c r="T28" s="2635">
        <v>25647.64</v>
      </c>
      <c r="U28" s="2635">
        <v>524.1</v>
      </c>
      <c r="V28" s="2636">
        <v>26171.739999999998</v>
      </c>
      <c r="W28" s="2637">
        <v>49729.74</v>
      </c>
      <c r="X28" s="2638">
        <v>1.0379138788814579</v>
      </c>
      <c r="Y28" s="2639">
        <v>1.3481535148255341</v>
      </c>
      <c r="AA28" s="264"/>
      <c r="AB28" s="264"/>
      <c r="AC28" s="264"/>
    </row>
    <row r="29" spans="1:29" s="326" customFormat="1" ht="21" customHeight="1">
      <c r="A29" s="2640" t="s">
        <v>126</v>
      </c>
      <c r="B29" s="2641">
        <v>7</v>
      </c>
      <c r="C29" s="2642">
        <v>804</v>
      </c>
      <c r="D29" s="2642">
        <v>211</v>
      </c>
      <c r="E29" s="2642">
        <v>153</v>
      </c>
      <c r="F29" s="2642">
        <v>545</v>
      </c>
      <c r="G29" s="2642">
        <v>235</v>
      </c>
      <c r="H29" s="2642">
        <v>933</v>
      </c>
      <c r="I29" s="2642">
        <v>1078</v>
      </c>
      <c r="J29" s="2642">
        <v>317</v>
      </c>
      <c r="K29" s="2642">
        <v>253</v>
      </c>
      <c r="L29" s="2642">
        <v>19027</v>
      </c>
      <c r="M29" s="2643">
        <v>23563</v>
      </c>
      <c r="N29" s="2644">
        <v>2821.875</v>
      </c>
      <c r="O29" s="2642">
        <v>2662.05</v>
      </c>
      <c r="P29" s="2642">
        <v>2722.875</v>
      </c>
      <c r="Q29" s="2642">
        <v>2619.0100000000002</v>
      </c>
      <c r="R29" s="2642">
        <v>2466.125</v>
      </c>
      <c r="S29" s="2642">
        <v>12459.75</v>
      </c>
      <c r="T29" s="2642">
        <v>25751.684999999998</v>
      </c>
      <c r="U29" s="2642">
        <v>532.1</v>
      </c>
      <c r="V29" s="2643">
        <v>26283.784999999996</v>
      </c>
      <c r="W29" s="2644">
        <v>49846.784999999996</v>
      </c>
      <c r="X29" s="2645">
        <v>1.1808656818962593</v>
      </c>
      <c r="Y29" s="2646">
        <v>1.2014205657189247</v>
      </c>
      <c r="AA29" s="264"/>
      <c r="AB29" s="264"/>
      <c r="AC29" s="264"/>
    </row>
    <row r="30" spans="1:29" s="326" customFormat="1" ht="21" customHeight="1">
      <c r="A30" s="2647" t="s">
        <v>1409</v>
      </c>
      <c r="B30" s="2648">
        <v>7</v>
      </c>
      <c r="C30" s="2649">
        <v>815</v>
      </c>
      <c r="D30" s="2649">
        <v>223</v>
      </c>
      <c r="E30" s="2649">
        <v>154</v>
      </c>
      <c r="F30" s="2649">
        <v>551</v>
      </c>
      <c r="G30" s="2649">
        <v>241</v>
      </c>
      <c r="H30" s="2649">
        <v>936</v>
      </c>
      <c r="I30" s="2649">
        <v>1095</v>
      </c>
      <c r="J30" s="2649">
        <v>327</v>
      </c>
      <c r="K30" s="2649">
        <v>256</v>
      </c>
      <c r="L30" s="2649">
        <v>18939</v>
      </c>
      <c r="M30" s="2650">
        <v>23544</v>
      </c>
      <c r="N30" s="2651">
        <v>2817.625</v>
      </c>
      <c r="O30" s="2649">
        <v>2672.05</v>
      </c>
      <c r="P30" s="2649">
        <v>2720.875</v>
      </c>
      <c r="Q30" s="2649">
        <v>2626.1</v>
      </c>
      <c r="R30" s="2649">
        <v>2464.875</v>
      </c>
      <c r="S30" s="2649">
        <v>12449</v>
      </c>
      <c r="T30" s="2649">
        <v>25750.525000000001</v>
      </c>
      <c r="U30" s="2649">
        <v>523.9</v>
      </c>
      <c r="V30" s="2650">
        <v>26274.425000000003</v>
      </c>
      <c r="W30" s="2651">
        <v>49818.425000000003</v>
      </c>
      <c r="X30" s="2652">
        <v>1.1427098547985182</v>
      </c>
      <c r="Y30" s="2852">
        <v>1.1264424979954724</v>
      </c>
      <c r="AA30" s="264"/>
      <c r="AB30" s="264"/>
      <c r="AC30" s="264"/>
    </row>
    <row r="31" spans="1:29" s="326" customFormat="1" ht="21" customHeight="1">
      <c r="A31" s="2653">
        <v>2</v>
      </c>
      <c r="B31" s="2654">
        <v>6</v>
      </c>
      <c r="C31" s="2654">
        <v>811</v>
      </c>
      <c r="D31" s="2654">
        <v>219</v>
      </c>
      <c r="E31" s="2654">
        <v>152</v>
      </c>
      <c r="F31" s="2654">
        <v>553</v>
      </c>
      <c r="G31" s="2654">
        <v>241</v>
      </c>
      <c r="H31" s="2654">
        <v>929</v>
      </c>
      <c r="I31" s="2654">
        <v>1088</v>
      </c>
      <c r="J31" s="2654">
        <v>324</v>
      </c>
      <c r="K31" s="2654">
        <v>256</v>
      </c>
      <c r="L31" s="2654">
        <v>18920</v>
      </c>
      <c r="M31" s="2655">
        <v>23499</v>
      </c>
      <c r="N31" s="2656">
        <v>2812.375</v>
      </c>
      <c r="O31" s="2654">
        <v>2672.25</v>
      </c>
      <c r="P31" s="2654">
        <v>2719.875</v>
      </c>
      <c r="Q31" s="2654">
        <v>2615.89</v>
      </c>
      <c r="R31" s="2654">
        <v>2470.75</v>
      </c>
      <c r="S31" s="2654">
        <v>12445.503000000001</v>
      </c>
      <c r="T31" s="2654">
        <v>25736.643</v>
      </c>
      <c r="U31" s="2654">
        <v>522.27499999999998</v>
      </c>
      <c r="V31" s="2655">
        <v>26258.918000000001</v>
      </c>
      <c r="W31" s="2656">
        <v>49757.918000000005</v>
      </c>
      <c r="X31" s="2657">
        <v>0.91904659652135567</v>
      </c>
      <c r="Y31" s="2853">
        <v>1.0916526820071493</v>
      </c>
      <c r="AA31" s="264"/>
      <c r="AB31" s="264"/>
      <c r="AC31" s="264"/>
    </row>
    <row r="32" spans="1:29" s="326" customFormat="1" ht="21" customHeight="1">
      <c r="A32" s="2851">
        <v>3</v>
      </c>
      <c r="B32" s="2658">
        <v>7</v>
      </c>
      <c r="C32" s="2658">
        <v>807</v>
      </c>
      <c r="D32" s="2658">
        <v>220</v>
      </c>
      <c r="E32" s="2658">
        <v>150</v>
      </c>
      <c r="F32" s="2658">
        <v>553</v>
      </c>
      <c r="G32" s="2658">
        <v>242</v>
      </c>
      <c r="H32" s="2658">
        <v>919</v>
      </c>
      <c r="I32" s="2658">
        <v>1073</v>
      </c>
      <c r="J32" s="2658">
        <v>324</v>
      </c>
      <c r="K32" s="2658">
        <v>256</v>
      </c>
      <c r="L32" s="2658">
        <v>18635</v>
      </c>
      <c r="M32" s="2659">
        <v>23186</v>
      </c>
      <c r="N32" s="2660">
        <v>2809.125</v>
      </c>
      <c r="O32" s="2658">
        <v>2631.45</v>
      </c>
      <c r="P32" s="2658">
        <v>2714.875</v>
      </c>
      <c r="Q32" s="2658">
        <v>2643.96</v>
      </c>
      <c r="R32" s="2658">
        <v>2465.375</v>
      </c>
      <c r="S32" s="2658">
        <v>12426.725</v>
      </c>
      <c r="T32" s="2658">
        <v>25691.510000000002</v>
      </c>
      <c r="U32" s="2658">
        <v>523.02499999999998</v>
      </c>
      <c r="V32" s="2659">
        <v>26214.535000000003</v>
      </c>
      <c r="W32" s="2660">
        <v>49400.535000000003</v>
      </c>
      <c r="X32" s="2661">
        <v>-0.71085988352175278</v>
      </c>
      <c r="Y32" s="2662">
        <v>0.31134761861104643</v>
      </c>
      <c r="AA32" s="264"/>
      <c r="AB32" s="264"/>
      <c r="AC32" s="264"/>
    </row>
    <row r="33" spans="1:29" s="265" customFormat="1" ht="15.75" customHeight="1">
      <c r="A33" s="3171" t="s">
        <v>1391</v>
      </c>
      <c r="B33" s="3171"/>
      <c r="C33" s="3171"/>
      <c r="D33" s="3171"/>
      <c r="E33" s="3171"/>
      <c r="F33" s="3171"/>
      <c r="G33" s="3171"/>
      <c r="H33" s="324"/>
      <c r="I33" s="652"/>
      <c r="J33" s="652"/>
      <c r="K33" s="2663"/>
      <c r="L33" s="652"/>
      <c r="M33" s="1521"/>
      <c r="N33" s="1521"/>
      <c r="O33" s="1521"/>
      <c r="P33" s="1521"/>
      <c r="Q33" s="1521"/>
      <c r="R33" s="1521"/>
      <c r="S33" s="1521"/>
      <c r="T33" s="1521"/>
      <c r="U33" s="1521"/>
      <c r="V33" s="1521"/>
      <c r="W33" s="1521"/>
      <c r="X33" s="1521"/>
      <c r="Y33" s="2664"/>
      <c r="AA33" s="264"/>
      <c r="AB33" s="264"/>
      <c r="AC33" s="264"/>
    </row>
    <row r="34" spans="1:29" s="265" customFormat="1" ht="12" customHeight="1">
      <c r="A34" s="3171" t="s">
        <v>1392</v>
      </c>
      <c r="B34" s="3171"/>
      <c r="C34" s="3171"/>
      <c r="D34" s="3171"/>
      <c r="E34" s="3171"/>
      <c r="F34" s="3171"/>
      <c r="G34" s="3171"/>
      <c r="H34" s="324"/>
      <c r="I34" s="652"/>
      <c r="J34" s="652"/>
      <c r="K34" s="652"/>
      <c r="L34" s="2663"/>
      <c r="M34" s="2665"/>
      <c r="N34" s="2666"/>
      <c r="O34" s="2666"/>
      <c r="P34" s="2666"/>
      <c r="Q34" s="2666"/>
      <c r="R34" s="2666"/>
      <c r="S34" s="2666"/>
      <c r="T34" s="2666"/>
      <c r="U34" s="2667"/>
      <c r="V34" s="2667"/>
      <c r="W34" s="2667"/>
      <c r="X34" s="2008"/>
      <c r="Y34" s="1794"/>
      <c r="AA34" s="264"/>
      <c r="AB34" s="264"/>
      <c r="AC34" s="264"/>
    </row>
    <row r="35" spans="1:29" s="265" customFormat="1" ht="14.1" customHeight="1">
      <c r="A35" s="3171"/>
      <c r="B35" s="3171"/>
      <c r="C35" s="3171"/>
      <c r="D35" s="3171"/>
      <c r="E35" s="3171"/>
      <c r="F35" s="3171"/>
      <c r="G35" s="3171"/>
      <c r="H35" s="324"/>
      <c r="I35" s="652"/>
      <c r="J35" s="652"/>
      <c r="K35" s="652"/>
      <c r="L35" s="2663"/>
      <c r="M35" s="2663"/>
      <c r="N35" s="2663"/>
      <c r="O35" s="2663"/>
      <c r="P35" s="2663"/>
      <c r="Q35" s="2667"/>
      <c r="R35" s="2667"/>
      <c r="S35" s="2667"/>
      <c r="T35" s="2667"/>
      <c r="U35" s="2667"/>
      <c r="V35" s="2667"/>
      <c r="W35" s="2667"/>
      <c r="X35" s="2008"/>
      <c r="Y35" s="1794"/>
      <c r="AA35" s="264"/>
      <c r="AB35" s="264"/>
      <c r="AC35" s="264"/>
    </row>
    <row r="36" spans="1:29" s="265" customFormat="1" ht="15" hidden="1" customHeight="1">
      <c r="A36" s="3171"/>
      <c r="B36" s="3171"/>
      <c r="C36" s="3171"/>
      <c r="D36" s="3171"/>
      <c r="E36" s="3171"/>
      <c r="F36" s="3171"/>
      <c r="G36" s="3171"/>
      <c r="H36" s="324"/>
      <c r="I36" s="652"/>
      <c r="J36" s="652"/>
      <c r="K36" s="652"/>
      <c r="L36" s="2663"/>
      <c r="M36" s="2663"/>
      <c r="N36" s="2663"/>
      <c r="O36" s="2663"/>
      <c r="P36" s="2663"/>
      <c r="Q36" s="2008"/>
      <c r="R36" s="2008"/>
      <c r="S36" s="2008"/>
      <c r="T36" s="2008"/>
      <c r="U36" s="2008"/>
      <c r="V36" s="2008"/>
      <c r="W36" s="2008"/>
      <c r="X36" s="2008"/>
      <c r="Y36" s="1794"/>
      <c r="AA36" s="264"/>
      <c r="AB36" s="264"/>
      <c r="AC36" s="264"/>
    </row>
    <row r="37" spans="1:29" s="265" customFormat="1">
      <c r="A37" s="3172"/>
      <c r="B37" s="3173"/>
      <c r="C37" s="3173"/>
      <c r="D37" s="3173"/>
      <c r="E37" s="3173"/>
      <c r="F37" s="3173"/>
      <c r="G37" s="3173"/>
      <c r="H37" s="324"/>
      <c r="I37" s="652"/>
      <c r="J37" s="652"/>
      <c r="K37" s="652"/>
      <c r="L37" s="652"/>
      <c r="M37" s="652"/>
      <c r="N37" s="652"/>
      <c r="O37" s="652"/>
      <c r="P37" s="652"/>
      <c r="Q37" s="2008"/>
      <c r="R37" s="1794"/>
      <c r="S37" s="1794"/>
      <c r="T37" s="1794"/>
      <c r="U37" s="1794"/>
      <c r="V37" s="1794"/>
      <c r="W37" s="1794"/>
      <c r="X37" s="1794"/>
      <c r="Y37" s="2550"/>
      <c r="AA37" s="264"/>
      <c r="AB37" s="264"/>
      <c r="AC37" s="264"/>
    </row>
    <row r="38" spans="1:29" s="265" customFormat="1" ht="17.25" customHeight="1">
      <c r="A38" s="326"/>
      <c r="B38" s="2781"/>
      <c r="C38" s="2781"/>
      <c r="D38" s="326"/>
      <c r="E38" s="326"/>
      <c r="F38" s="326"/>
      <c r="G38" s="326"/>
      <c r="H38" s="2008"/>
      <c r="I38" s="2663"/>
      <c r="J38" s="2663"/>
      <c r="K38" s="2663"/>
      <c r="L38" s="2663"/>
      <c r="M38" s="3174"/>
      <c r="N38" s="3174"/>
      <c r="O38" s="2781"/>
      <c r="P38" s="1521"/>
      <c r="Q38" s="2781"/>
      <c r="R38" s="2008"/>
      <c r="S38" s="2008"/>
      <c r="T38" s="2008"/>
      <c r="U38" s="2008"/>
      <c r="V38" s="2008"/>
      <c r="W38" s="2008"/>
      <c r="X38" s="2008"/>
      <c r="Y38" s="2550"/>
      <c r="AA38" s="264"/>
      <c r="AB38" s="264"/>
      <c r="AC38" s="264"/>
    </row>
    <row r="39" spans="1:29" s="275" customFormat="1" ht="14.25" customHeight="1">
      <c r="A39" s="326"/>
      <c r="B39" s="2668"/>
      <c r="C39" s="2668"/>
      <c r="D39" s="2669"/>
      <c r="E39" s="2669"/>
      <c r="F39" s="2668"/>
      <c r="G39" s="2668"/>
      <c r="H39" s="2668"/>
      <c r="I39" s="2669"/>
      <c r="J39" s="2669"/>
      <c r="K39" s="2669"/>
      <c r="L39" s="2669"/>
      <c r="M39" s="2668"/>
      <c r="N39" s="3175"/>
      <c r="O39" s="3175"/>
      <c r="P39" s="3175"/>
      <c r="Q39" s="3175"/>
      <c r="R39" s="3175"/>
      <c r="S39" s="3175"/>
      <c r="T39" s="3175"/>
      <c r="U39" s="3175"/>
      <c r="V39" s="2668"/>
      <c r="W39" s="2008"/>
      <c r="X39" s="3175"/>
      <c r="Y39" s="3175"/>
    </row>
    <row r="40" spans="1:29">
      <c r="A40" s="2782"/>
      <c r="B40" s="1049"/>
      <c r="C40" s="1049"/>
      <c r="D40" s="2783"/>
      <c r="E40" s="2783"/>
      <c r="F40" s="2783"/>
      <c r="G40" s="2783"/>
      <c r="H40" s="2783"/>
      <c r="I40" s="2783"/>
      <c r="J40" s="2783"/>
      <c r="K40" s="2783"/>
      <c r="L40" s="1049"/>
      <c r="M40" s="2784"/>
      <c r="N40" s="1049"/>
      <c r="O40" s="1049"/>
      <c r="P40" s="1049"/>
      <c r="Q40" s="1049"/>
      <c r="R40" s="1049"/>
      <c r="S40" s="1049"/>
      <c r="T40" s="2785"/>
      <c r="U40" s="1049"/>
      <c r="V40" s="2786"/>
      <c r="W40" s="2786"/>
      <c r="X40" s="2666"/>
      <c r="Y40" s="2666"/>
    </row>
    <row r="41" spans="1:29" ht="14.25" customHeight="1">
      <c r="A41" s="2787"/>
      <c r="B41" s="1049"/>
      <c r="C41" s="1049"/>
      <c r="D41" s="1049"/>
      <c r="E41" s="1049"/>
      <c r="F41" s="1049"/>
      <c r="G41" s="1049"/>
      <c r="H41" s="1049"/>
      <c r="I41" s="1049"/>
      <c r="J41" s="1049"/>
      <c r="K41" s="1049"/>
      <c r="L41" s="1049"/>
      <c r="M41" s="2784"/>
      <c r="N41" s="1049"/>
      <c r="O41" s="1049"/>
      <c r="P41" s="1049"/>
      <c r="Q41" s="1049"/>
      <c r="R41" s="1049"/>
      <c r="S41" s="1049"/>
      <c r="T41" s="2785"/>
      <c r="U41" s="1049"/>
      <c r="V41" s="2786"/>
      <c r="W41" s="2788"/>
      <c r="X41" s="2666"/>
      <c r="Y41" s="2666"/>
    </row>
    <row r="42" spans="1:29" ht="21.75" customHeight="1">
      <c r="A42" s="2787"/>
      <c r="B42" s="1049"/>
      <c r="C42" s="1049"/>
      <c r="D42" s="1049"/>
      <c r="E42" s="1049"/>
      <c r="F42" s="1049"/>
      <c r="G42" s="1049"/>
      <c r="H42" s="1049"/>
      <c r="I42" s="1049"/>
      <c r="J42" s="1049"/>
      <c r="K42" s="1049"/>
      <c r="L42" s="1049"/>
      <c r="M42" s="2784"/>
      <c r="N42" s="1049"/>
      <c r="O42" s="1049"/>
      <c r="P42" s="1049"/>
      <c r="Q42" s="1049"/>
      <c r="R42" s="1049"/>
      <c r="S42" s="1049"/>
      <c r="T42" s="2789"/>
      <c r="U42" s="2790"/>
      <c r="V42" s="2789"/>
      <c r="W42" s="2663"/>
      <c r="X42" s="2666"/>
      <c r="Y42" s="2666"/>
    </row>
    <row r="43" spans="1:29" s="275" customFormat="1" ht="20.100000000000001" customHeight="1">
      <c r="A43" s="2791"/>
      <c r="B43" s="2668"/>
      <c r="C43" s="2668"/>
      <c r="D43" s="2668"/>
      <c r="E43" s="2668"/>
      <c r="F43" s="2668"/>
      <c r="G43" s="2668"/>
      <c r="H43" s="2668"/>
      <c r="I43" s="2668"/>
      <c r="J43" s="2668"/>
      <c r="K43" s="2668"/>
      <c r="L43" s="2668"/>
      <c r="M43" s="2784"/>
      <c r="N43" s="2668"/>
      <c r="O43" s="2668"/>
      <c r="P43" s="2668"/>
      <c r="Q43" s="2668"/>
      <c r="R43" s="2668"/>
      <c r="S43" s="2668"/>
      <c r="T43" s="2789"/>
      <c r="U43" s="2668"/>
      <c r="V43" s="2789"/>
      <c r="W43" s="2663"/>
      <c r="X43" s="2666"/>
      <c r="Y43" s="2666"/>
    </row>
    <row r="44" spans="1:29" s="275" customFormat="1" ht="20.100000000000001" customHeight="1">
      <c r="A44" s="2792"/>
      <c r="B44" s="2668"/>
      <c r="C44" s="2668"/>
      <c r="D44" s="2669"/>
      <c r="E44" s="2669"/>
      <c r="F44" s="2668"/>
      <c r="G44" s="2668"/>
      <c r="H44" s="2668"/>
      <c r="I44" s="2669"/>
      <c r="J44" s="2669"/>
      <c r="K44" s="2669"/>
      <c r="L44" s="2669"/>
      <c r="M44" s="2668"/>
      <c r="N44" s="2668"/>
      <c r="O44" s="2668"/>
      <c r="P44" s="2668"/>
      <c r="Q44" s="2668"/>
      <c r="R44" s="2668"/>
      <c r="S44" s="2668"/>
      <c r="T44" s="2668"/>
      <c r="U44" s="2668"/>
      <c r="V44" s="2668"/>
      <c r="W44" s="992"/>
      <c r="X44" s="2666"/>
      <c r="Y44" s="2666"/>
    </row>
    <row r="45" spans="1:29" s="275" customFormat="1" ht="20.100000000000001" customHeight="1">
      <c r="A45" s="2792"/>
      <c r="B45" s="2668"/>
      <c r="C45" s="2668"/>
      <c r="D45" s="2669"/>
      <c r="E45" s="2669"/>
      <c r="F45" s="2668"/>
      <c r="G45" s="2668"/>
      <c r="H45" s="2668"/>
      <c r="I45" s="2669"/>
      <c r="J45" s="2669"/>
      <c r="K45" s="2669"/>
      <c r="L45" s="2669"/>
      <c r="M45" s="2668"/>
      <c r="N45" s="2668"/>
      <c r="O45" s="2668"/>
      <c r="P45" s="2668"/>
      <c r="Q45" s="2668"/>
      <c r="R45" s="2668"/>
      <c r="S45" s="2668"/>
      <c r="T45" s="2668"/>
      <c r="U45" s="2668"/>
      <c r="V45" s="2668"/>
      <c r="W45" s="992"/>
      <c r="X45" s="2666"/>
      <c r="Y45" s="2666"/>
    </row>
    <row r="46" spans="1:29" s="275" customFormat="1" ht="20.100000000000001" customHeight="1">
      <c r="A46" s="2792"/>
      <c r="B46" s="2668"/>
      <c r="C46" s="2668"/>
      <c r="D46" s="2669"/>
      <c r="E46" s="2669"/>
      <c r="F46" s="2668"/>
      <c r="G46" s="2668"/>
      <c r="H46" s="2668"/>
      <c r="I46" s="2669"/>
      <c r="J46" s="2669"/>
      <c r="K46" s="2669"/>
      <c r="L46" s="2669"/>
      <c r="M46" s="2668"/>
      <c r="N46" s="2668"/>
      <c r="O46" s="2668"/>
      <c r="P46" s="2668"/>
      <c r="Q46" s="2668"/>
      <c r="R46" s="2668"/>
      <c r="S46" s="2668"/>
      <c r="T46" s="2668"/>
      <c r="U46" s="2668"/>
      <c r="V46" s="2668"/>
      <c r="W46" s="992"/>
      <c r="X46" s="2666"/>
      <c r="Y46" s="2666"/>
    </row>
    <row r="47" spans="1:29" s="275" customFormat="1" ht="20.100000000000001" customHeight="1">
      <c r="A47" s="2792"/>
      <c r="B47" s="2668"/>
      <c r="C47" s="2668"/>
      <c r="D47" s="2669"/>
      <c r="E47" s="2669"/>
      <c r="F47" s="2668"/>
      <c r="G47" s="2668"/>
      <c r="H47" s="2668"/>
      <c r="I47" s="2669"/>
      <c r="J47" s="2669"/>
      <c r="K47" s="2669"/>
      <c r="L47" s="2669"/>
      <c r="M47" s="2668"/>
      <c r="N47" s="2668"/>
      <c r="O47" s="2668"/>
      <c r="P47" s="2668"/>
      <c r="Q47" s="2668"/>
      <c r="R47" s="2668"/>
      <c r="S47" s="2668"/>
      <c r="T47" s="2668"/>
      <c r="U47" s="2668"/>
      <c r="V47" s="2668"/>
      <c r="W47" s="992"/>
      <c r="X47" s="2666"/>
      <c r="Y47" s="2666"/>
    </row>
    <row r="48" spans="1:29" s="275" customFormat="1" ht="20.100000000000001" customHeight="1">
      <c r="A48" s="2792"/>
      <c r="B48" s="2668"/>
      <c r="C48" s="2668"/>
      <c r="D48" s="2669"/>
      <c r="E48" s="2669"/>
      <c r="F48" s="2668"/>
      <c r="G48" s="2668"/>
      <c r="H48" s="2668"/>
      <c r="I48" s="2669"/>
      <c r="J48" s="2669"/>
      <c r="K48" s="2669"/>
      <c r="L48" s="2669"/>
      <c r="M48" s="2668"/>
      <c r="N48" s="2668"/>
      <c r="O48" s="2668"/>
      <c r="P48" s="2668"/>
      <c r="Q48" s="2668"/>
      <c r="R48" s="2668"/>
      <c r="S48" s="2668"/>
      <c r="T48" s="2668"/>
      <c r="U48" s="2668"/>
      <c r="V48" s="2668"/>
      <c r="W48" s="992"/>
      <c r="X48" s="2666"/>
      <c r="Y48" s="2666"/>
    </row>
    <row r="49" spans="1:25" s="275" customFormat="1" ht="20.100000000000001" customHeight="1">
      <c r="A49" s="2792"/>
      <c r="B49" s="2668"/>
      <c r="C49" s="2668"/>
      <c r="D49" s="2669"/>
      <c r="E49" s="2669"/>
      <c r="F49" s="2668"/>
      <c r="G49" s="2668"/>
      <c r="H49" s="2668"/>
      <c r="I49" s="2669"/>
      <c r="J49" s="2669"/>
      <c r="K49" s="2669"/>
      <c r="L49" s="2669"/>
      <c r="M49" s="2668"/>
      <c r="N49" s="2668"/>
      <c r="O49" s="2668"/>
      <c r="P49" s="2668"/>
      <c r="Q49" s="2668"/>
      <c r="R49" s="2668"/>
      <c r="S49" s="2668"/>
      <c r="T49" s="2668"/>
      <c r="U49" s="2668"/>
      <c r="V49" s="2668"/>
      <c r="W49" s="992"/>
      <c r="X49" s="2666"/>
      <c r="Y49" s="2666"/>
    </row>
    <row r="50" spans="1:25" s="275" customFormat="1" ht="20.100000000000001" customHeight="1">
      <c r="A50" s="2792"/>
      <c r="B50" s="2668"/>
      <c r="C50" s="2668"/>
      <c r="D50" s="2669"/>
      <c r="E50" s="2669"/>
      <c r="F50" s="2668"/>
      <c r="G50" s="2668"/>
      <c r="H50" s="2668"/>
      <c r="I50" s="2669"/>
      <c r="J50" s="2669"/>
      <c r="K50" s="2669"/>
      <c r="L50" s="2669"/>
      <c r="M50" s="2668"/>
      <c r="N50" s="2668"/>
      <c r="O50" s="2668"/>
      <c r="P50" s="2668"/>
      <c r="Q50" s="2668"/>
      <c r="R50" s="2668"/>
      <c r="S50" s="2668"/>
      <c r="T50" s="2668"/>
      <c r="U50" s="2668"/>
      <c r="V50" s="2668"/>
      <c r="W50" s="992"/>
      <c r="X50" s="2666"/>
      <c r="Y50" s="2666"/>
    </row>
    <row r="51" spans="1:25" s="275" customFormat="1" ht="20.100000000000001" customHeight="1">
      <c r="A51" s="2792"/>
      <c r="B51" s="2668"/>
      <c r="C51" s="2668"/>
      <c r="D51" s="2669"/>
      <c r="E51" s="2669"/>
      <c r="F51" s="2668"/>
      <c r="G51" s="2668"/>
      <c r="H51" s="2668"/>
      <c r="I51" s="2669"/>
      <c r="J51" s="2669"/>
      <c r="K51" s="2669"/>
      <c r="L51" s="2669"/>
      <c r="M51" s="2668"/>
      <c r="N51" s="2668"/>
      <c r="O51" s="2668"/>
      <c r="P51" s="2668"/>
      <c r="Q51" s="2668"/>
      <c r="R51" s="2668"/>
      <c r="S51" s="2668"/>
      <c r="T51" s="2668"/>
      <c r="U51" s="2668"/>
      <c r="V51" s="2668"/>
      <c r="W51" s="992"/>
      <c r="X51" s="2666"/>
      <c r="Y51" s="2666"/>
    </row>
    <row r="52" spans="1:25" s="275" customFormat="1" ht="20.100000000000001" customHeight="1">
      <c r="A52" s="2792"/>
      <c r="B52" s="2668"/>
      <c r="C52" s="2668"/>
      <c r="D52" s="2669"/>
      <c r="E52" s="2669"/>
      <c r="F52" s="2668"/>
      <c r="G52" s="2668"/>
      <c r="H52" s="2668"/>
      <c r="I52" s="2669"/>
      <c r="J52" s="2669"/>
      <c r="K52" s="2669"/>
      <c r="L52" s="2669"/>
      <c r="M52" s="2668"/>
      <c r="N52" s="2668"/>
      <c r="O52" s="2668"/>
      <c r="P52" s="2668"/>
      <c r="Q52" s="2668"/>
      <c r="R52" s="2668"/>
      <c r="S52" s="2668"/>
      <c r="T52" s="2668"/>
      <c r="U52" s="2668"/>
      <c r="V52" s="2668"/>
      <c r="W52" s="992"/>
      <c r="X52" s="2666"/>
      <c r="Y52" s="2666"/>
    </row>
    <row r="53" spans="1:25" ht="21.75" customHeight="1">
      <c r="A53" s="1289"/>
      <c r="B53" s="1289"/>
      <c r="C53" s="1289"/>
      <c r="D53" s="1289"/>
      <c r="E53" s="1289"/>
      <c r="F53" s="1289"/>
      <c r="G53" s="1289"/>
      <c r="H53" s="1289"/>
      <c r="I53" s="1289"/>
      <c r="J53" s="1289"/>
      <c r="K53" s="1289"/>
      <c r="L53" s="1289"/>
      <c r="M53" s="1289"/>
      <c r="N53" s="1289"/>
      <c r="O53" s="1289"/>
      <c r="P53" s="1289"/>
      <c r="Q53" s="1289"/>
      <c r="R53" s="1289"/>
      <c r="S53" s="1289"/>
      <c r="T53" s="1289"/>
      <c r="U53" s="1289"/>
      <c r="V53" s="1289"/>
      <c r="W53" s="1289"/>
      <c r="X53" s="1289"/>
      <c r="Y53" s="1289"/>
    </row>
    <row r="54" spans="1:25" ht="21.75" customHeight="1">
      <c r="A54" s="655"/>
      <c r="B54" s="1049"/>
      <c r="C54" s="1049"/>
      <c r="D54" s="2667"/>
      <c r="E54" s="2667"/>
      <c r="F54" s="1049"/>
      <c r="G54" s="1049"/>
      <c r="H54" s="1049"/>
      <c r="I54" s="2667"/>
      <c r="J54" s="2667"/>
      <c r="K54" s="2667"/>
      <c r="L54" s="2667"/>
      <c r="M54" s="1049"/>
      <c r="N54" s="3044"/>
      <c r="O54" s="3044"/>
      <c r="P54" s="3044"/>
      <c r="Q54" s="3044"/>
      <c r="R54" s="3044"/>
      <c r="S54" s="3044"/>
      <c r="T54" s="3044"/>
      <c r="U54" s="3044"/>
      <c r="V54" s="1049"/>
      <c r="W54" s="1521"/>
      <c r="X54" s="3044"/>
      <c r="Y54" s="3044"/>
    </row>
    <row r="55" spans="1:25" ht="21.75" customHeight="1">
      <c r="A55" s="655"/>
      <c r="B55" s="1049"/>
      <c r="C55" s="1049"/>
      <c r="D55" s="2793"/>
      <c r="E55" s="2793"/>
      <c r="F55" s="2783"/>
      <c r="G55" s="2783"/>
      <c r="H55" s="2783"/>
      <c r="I55" s="2793"/>
      <c r="J55" s="2793"/>
      <c r="K55" s="2793"/>
      <c r="L55" s="2794"/>
      <c r="M55" s="1049"/>
      <c r="N55" s="1049"/>
      <c r="O55" s="1049"/>
      <c r="P55" s="1049"/>
      <c r="Q55" s="1049"/>
      <c r="R55" s="1049"/>
      <c r="S55" s="2783"/>
      <c r="T55" s="2783"/>
      <c r="U55" s="2783"/>
      <c r="V55" s="1049"/>
      <c r="W55" s="1521"/>
      <c r="X55" s="1049"/>
      <c r="Y55" s="1049"/>
    </row>
    <row r="56" spans="1:25" ht="21.75" customHeight="1">
      <c r="A56" s="2085"/>
      <c r="B56" s="1049"/>
      <c r="C56" s="1049"/>
      <c r="D56" s="1049"/>
      <c r="E56" s="1049"/>
      <c r="F56" s="1049"/>
      <c r="G56" s="1049"/>
      <c r="H56" s="1049"/>
      <c r="I56" s="1049"/>
      <c r="J56" s="1049"/>
      <c r="K56" s="1049"/>
      <c r="L56" s="1049"/>
      <c r="M56" s="2784"/>
      <c r="N56" s="1049"/>
      <c r="O56" s="1049"/>
      <c r="P56" s="1049"/>
      <c r="Q56" s="1049"/>
      <c r="R56" s="1049"/>
      <c r="S56" s="1049"/>
      <c r="T56" s="2785"/>
      <c r="U56" s="1049"/>
      <c r="V56" s="2786"/>
      <c r="W56" s="2786"/>
      <c r="X56" s="2666"/>
      <c r="Y56" s="2666"/>
    </row>
    <row r="57" spans="1:25" ht="21.75" customHeight="1">
      <c r="A57" s="2085"/>
      <c r="B57" s="1049"/>
      <c r="C57" s="1049"/>
      <c r="D57" s="1049"/>
      <c r="E57" s="1049"/>
      <c r="F57" s="1049"/>
      <c r="G57" s="1049"/>
      <c r="H57" s="1049"/>
      <c r="I57" s="1049"/>
      <c r="J57" s="1049"/>
      <c r="K57" s="1049"/>
      <c r="L57" s="1049"/>
      <c r="M57" s="2784"/>
      <c r="N57" s="1049"/>
      <c r="O57" s="1049"/>
      <c r="P57" s="1049"/>
      <c r="Q57" s="1049"/>
      <c r="R57" s="1049"/>
      <c r="S57" s="1049"/>
      <c r="T57" s="2785"/>
      <c r="U57" s="1049"/>
      <c r="V57" s="2786"/>
      <c r="W57" s="2786"/>
      <c r="X57" s="2666"/>
      <c r="Y57" s="2666"/>
    </row>
    <row r="58" spans="1:25" ht="21.75" customHeight="1">
      <c r="A58" s="2085"/>
      <c r="B58" s="1049"/>
      <c r="C58" s="1049"/>
      <c r="D58" s="1049"/>
      <c r="E58" s="1049"/>
      <c r="F58" s="1049"/>
      <c r="G58" s="1049"/>
      <c r="H58" s="1049"/>
      <c r="I58" s="1049"/>
      <c r="J58" s="1049"/>
      <c r="K58" s="1049"/>
      <c r="L58" s="1049"/>
      <c r="M58" s="2784"/>
      <c r="N58" s="1049"/>
      <c r="O58" s="1049"/>
      <c r="P58" s="1049"/>
      <c r="Q58" s="1049"/>
      <c r="R58" s="1049"/>
      <c r="S58" s="1049"/>
      <c r="T58" s="2785"/>
      <c r="U58" s="1049"/>
      <c r="V58" s="2786"/>
      <c r="W58" s="2786"/>
      <c r="X58" s="2666"/>
      <c r="Y58" s="2666"/>
    </row>
    <row r="59" spans="1:25" ht="21.75" customHeight="1">
      <c r="A59" s="2085"/>
      <c r="B59" s="1049"/>
      <c r="C59" s="1049"/>
      <c r="D59" s="1049"/>
      <c r="E59" s="1049"/>
      <c r="F59" s="1049"/>
      <c r="G59" s="1049"/>
      <c r="H59" s="1049"/>
      <c r="I59" s="1049"/>
      <c r="J59" s="1049"/>
      <c r="K59" s="1049"/>
      <c r="L59" s="1049"/>
      <c r="M59" s="2784"/>
      <c r="N59" s="1049"/>
      <c r="O59" s="1049"/>
      <c r="P59" s="1049"/>
      <c r="Q59" s="1049"/>
      <c r="R59" s="1049"/>
      <c r="S59" s="1049"/>
      <c r="T59" s="2785"/>
      <c r="U59" s="1049"/>
      <c r="V59" s="2786"/>
      <c r="W59" s="2786"/>
      <c r="X59" s="2666"/>
      <c r="Y59" s="2666"/>
    </row>
    <row r="60" spans="1:25" ht="21.75" customHeight="1">
      <c r="A60" s="2085"/>
      <c r="B60" s="1049"/>
      <c r="C60" s="1049"/>
      <c r="D60" s="1049"/>
      <c r="E60" s="1049"/>
      <c r="F60" s="1049"/>
      <c r="G60" s="1049"/>
      <c r="H60" s="1049"/>
      <c r="I60" s="1049"/>
      <c r="J60" s="1049"/>
      <c r="K60" s="1049"/>
      <c r="L60" s="1049"/>
      <c r="M60" s="2784"/>
      <c r="N60" s="1049"/>
      <c r="O60" s="1049"/>
      <c r="P60" s="1049"/>
      <c r="Q60" s="1049"/>
      <c r="R60" s="1049"/>
      <c r="S60" s="1049"/>
      <c r="T60" s="2785"/>
      <c r="U60" s="1049"/>
      <c r="V60" s="2786"/>
      <c r="W60" s="2786"/>
      <c r="X60" s="2666"/>
      <c r="Y60" s="2666"/>
    </row>
    <row r="61" spans="1:25" ht="21.75" customHeight="1">
      <c r="A61" s="2085"/>
      <c r="B61" s="1049"/>
      <c r="C61" s="1049"/>
      <c r="D61" s="1049"/>
      <c r="E61" s="1049"/>
      <c r="F61" s="1049"/>
      <c r="G61" s="1049"/>
      <c r="H61" s="1049"/>
      <c r="I61" s="1049"/>
      <c r="J61" s="1049"/>
      <c r="K61" s="1049"/>
      <c r="L61" s="1049"/>
      <c r="M61" s="2784"/>
      <c r="N61" s="1049"/>
      <c r="O61" s="1049"/>
      <c r="P61" s="1049"/>
      <c r="Q61" s="1049"/>
      <c r="R61" s="1049"/>
      <c r="S61" s="1049"/>
      <c r="T61" s="2785"/>
      <c r="U61" s="1049"/>
      <c r="V61" s="2786"/>
      <c r="W61" s="2786"/>
      <c r="X61" s="2666"/>
      <c r="Y61" s="2666"/>
    </row>
    <row r="62" spans="1:25" ht="21.75" customHeight="1">
      <c r="A62" s="2085"/>
      <c r="B62" s="1049"/>
      <c r="C62" s="1049"/>
      <c r="D62" s="1049"/>
      <c r="E62" s="1049"/>
      <c r="F62" s="1049"/>
      <c r="G62" s="1049"/>
      <c r="H62" s="1049"/>
      <c r="I62" s="1049"/>
      <c r="J62" s="1049"/>
      <c r="K62" s="1049"/>
      <c r="L62" s="1049"/>
      <c r="M62" s="2784"/>
      <c r="N62" s="1049"/>
      <c r="O62" s="1049"/>
      <c r="P62" s="1049"/>
      <c r="Q62" s="1049"/>
      <c r="R62" s="1049"/>
      <c r="S62" s="1049"/>
      <c r="T62" s="2785"/>
      <c r="U62" s="1049"/>
      <c r="V62" s="2786"/>
      <c r="W62" s="2786"/>
      <c r="X62" s="2666"/>
      <c r="Y62" s="2666"/>
    </row>
    <row r="63" spans="1:25" ht="21.75" customHeight="1">
      <c r="A63" s="2085"/>
      <c r="B63" s="1049"/>
      <c r="C63" s="1049"/>
      <c r="D63" s="1049"/>
      <c r="E63" s="1049"/>
      <c r="F63" s="1049"/>
      <c r="G63" s="1049"/>
      <c r="H63" s="1049"/>
      <c r="I63" s="1049"/>
      <c r="J63" s="1049"/>
      <c r="K63" s="1049"/>
      <c r="L63" s="1049"/>
      <c r="M63" s="2784"/>
      <c r="N63" s="1049"/>
      <c r="O63" s="1049"/>
      <c r="P63" s="1049"/>
      <c r="Q63" s="1049"/>
      <c r="R63" s="1049"/>
      <c r="S63" s="1049"/>
      <c r="T63" s="2785"/>
      <c r="U63" s="1049"/>
      <c r="V63" s="2786"/>
      <c r="W63" s="2786"/>
      <c r="X63" s="2666"/>
      <c r="Y63" s="2666"/>
    </row>
    <row r="64" spans="1:25" ht="21.75" customHeight="1">
      <c r="A64" s="2085"/>
      <c r="B64" s="1049"/>
      <c r="C64" s="1049"/>
      <c r="D64" s="1049"/>
      <c r="E64" s="1049"/>
      <c r="F64" s="1049"/>
      <c r="G64" s="1049"/>
      <c r="H64" s="1049"/>
      <c r="I64" s="1049"/>
      <c r="J64" s="1049"/>
      <c r="K64" s="1049"/>
      <c r="L64" s="1049"/>
      <c r="M64" s="2784"/>
      <c r="N64" s="1049"/>
      <c r="O64" s="1049"/>
      <c r="P64" s="1049"/>
      <c r="Q64" s="1049"/>
      <c r="R64" s="1049"/>
      <c r="S64" s="1049"/>
      <c r="T64" s="2785"/>
      <c r="U64" s="1049"/>
      <c r="V64" s="2786"/>
      <c r="W64" s="2786"/>
      <c r="X64" s="2666"/>
      <c r="Y64" s="2666"/>
    </row>
    <row r="65" spans="1:25" s="1283" customFormat="1" ht="21.75" customHeight="1">
      <c r="A65" s="2085"/>
      <c r="B65" s="1049"/>
      <c r="C65" s="1049"/>
      <c r="D65" s="1049"/>
      <c r="E65" s="1049"/>
      <c r="F65" s="1049"/>
      <c r="G65" s="1049"/>
      <c r="H65" s="1049"/>
      <c r="I65" s="1049"/>
      <c r="J65" s="1049"/>
      <c r="K65" s="1049"/>
      <c r="L65" s="1049"/>
      <c r="M65" s="2784"/>
      <c r="N65" s="1049"/>
      <c r="O65" s="1049"/>
      <c r="P65" s="1049"/>
      <c r="Q65" s="1049"/>
      <c r="R65" s="1049"/>
      <c r="S65" s="1049"/>
      <c r="T65" s="2785"/>
      <c r="U65" s="1049"/>
      <c r="V65" s="2786"/>
      <c r="W65" s="2786"/>
      <c r="X65" s="2666"/>
      <c r="Y65" s="2666"/>
    </row>
    <row r="66" spans="1:25">
      <c r="A66" s="2782"/>
      <c r="B66" s="1049"/>
      <c r="C66" s="1049"/>
      <c r="D66" s="1049"/>
      <c r="E66" s="1049"/>
      <c r="F66" s="1049"/>
      <c r="G66" s="1049"/>
      <c r="H66" s="1049"/>
      <c r="I66" s="1049"/>
      <c r="J66" s="1049"/>
      <c r="K66" s="1049"/>
      <c r="L66" s="1049"/>
      <c r="M66" s="2784"/>
      <c r="N66" s="1049"/>
      <c r="O66" s="1049"/>
      <c r="P66" s="1049"/>
      <c r="Q66" s="1049"/>
      <c r="R66" s="1049"/>
      <c r="S66" s="1049"/>
      <c r="T66" s="2785"/>
      <c r="U66" s="1049"/>
      <c r="V66" s="2786"/>
      <c r="W66" s="2786"/>
      <c r="X66" s="2666"/>
      <c r="Y66" s="2666"/>
    </row>
    <row r="67" spans="1:25" ht="20.100000000000001" customHeight="1">
      <c r="A67" s="2782"/>
      <c r="B67" s="1049"/>
      <c r="C67" s="1049"/>
      <c r="D67" s="1049"/>
      <c r="E67" s="1049"/>
      <c r="F67" s="1049"/>
      <c r="G67" s="1049"/>
      <c r="H67" s="1049"/>
      <c r="I67" s="1049"/>
      <c r="J67" s="1049"/>
      <c r="K67" s="1049"/>
      <c r="L67" s="1049"/>
      <c r="M67" s="2784"/>
      <c r="N67" s="1049"/>
      <c r="O67" s="1049"/>
      <c r="P67" s="1049"/>
      <c r="Q67" s="1049"/>
      <c r="R67" s="1049"/>
      <c r="S67" s="1049"/>
      <c r="T67" s="2785"/>
      <c r="U67" s="1049"/>
      <c r="V67" s="2786"/>
      <c r="W67" s="2788"/>
      <c r="X67" s="2666"/>
      <c r="Y67" s="2666"/>
    </row>
    <row r="68" spans="1:25" ht="20.100000000000001" customHeight="1">
      <c r="A68" s="2782"/>
      <c r="B68" s="1049"/>
      <c r="C68" s="1049"/>
      <c r="D68" s="1049"/>
      <c r="E68" s="1049"/>
      <c r="F68" s="1049"/>
      <c r="G68" s="1049"/>
      <c r="H68" s="1049"/>
      <c r="I68" s="1049"/>
      <c r="J68" s="1049"/>
      <c r="K68" s="1049"/>
      <c r="L68" s="1049"/>
      <c r="M68" s="1049"/>
      <c r="N68" s="1049"/>
      <c r="O68" s="1049"/>
      <c r="P68" s="1049"/>
      <c r="Q68" s="1049"/>
      <c r="R68" s="1049"/>
      <c r="S68" s="1049"/>
      <c r="T68" s="2789"/>
      <c r="U68" s="2790"/>
      <c r="V68" s="2789"/>
      <c r="W68" s="2663"/>
      <c r="X68" s="2666"/>
      <c r="Y68" s="2666"/>
    </row>
    <row r="69" spans="1:25" ht="20.100000000000001" customHeight="1">
      <c r="A69" s="655"/>
      <c r="B69" s="2663"/>
      <c r="C69" s="2663"/>
      <c r="D69" s="2795"/>
      <c r="E69" s="2794"/>
      <c r="F69" s="2794"/>
      <c r="G69" s="2794"/>
      <c r="H69" s="2794"/>
      <c r="I69" s="2670"/>
      <c r="J69" s="2794"/>
      <c r="K69" s="2794"/>
      <c r="L69" s="2794"/>
      <c r="M69" s="2663"/>
      <c r="N69" s="2663"/>
      <c r="O69" s="2663"/>
      <c r="P69" s="2663"/>
      <c r="Q69" s="2663"/>
      <c r="R69" s="2663"/>
      <c r="S69" s="2783"/>
      <c r="T69" s="2783"/>
      <c r="U69" s="2796"/>
      <c r="V69" s="1049"/>
      <c r="W69" s="1521"/>
      <c r="X69" s="2666"/>
      <c r="Y69" s="2666"/>
    </row>
    <row r="70" spans="1:25" ht="18.75" customHeight="1">
      <c r="A70" s="2085"/>
      <c r="B70" s="1049"/>
      <c r="C70" s="1049"/>
      <c r="D70" s="1049"/>
      <c r="E70" s="1049"/>
      <c r="F70" s="1049"/>
      <c r="G70" s="1049"/>
      <c r="H70" s="1049"/>
      <c r="I70" s="1049"/>
      <c r="J70" s="1049"/>
      <c r="K70" s="1049"/>
      <c r="L70" s="1049"/>
      <c r="M70" s="2784"/>
      <c r="N70" s="1049"/>
      <c r="O70" s="1049"/>
      <c r="P70" s="1049"/>
      <c r="Q70" s="1049"/>
      <c r="R70" s="1049"/>
      <c r="S70" s="1049"/>
      <c r="T70" s="2785"/>
      <c r="U70" s="1049"/>
      <c r="V70" s="2786"/>
      <c r="W70" s="2786"/>
      <c r="X70" s="2666"/>
      <c r="Y70" s="2666"/>
    </row>
    <row r="71" spans="1:25" ht="20.100000000000001" customHeight="1">
      <c r="A71" s="2085"/>
      <c r="B71" s="1049"/>
      <c r="C71" s="1049"/>
      <c r="D71" s="2667"/>
      <c r="E71" s="2667"/>
      <c r="F71" s="1049"/>
      <c r="G71" s="1049"/>
      <c r="H71" s="1049"/>
      <c r="I71" s="2667"/>
      <c r="J71" s="2667"/>
      <c r="K71" s="2667"/>
      <c r="L71" s="2667"/>
      <c r="M71" s="2784"/>
      <c r="N71" s="1049"/>
      <c r="O71" s="1049"/>
      <c r="P71" s="1049"/>
      <c r="Q71" s="1049"/>
      <c r="R71" s="1049"/>
      <c r="S71" s="1049"/>
      <c r="T71" s="2785"/>
      <c r="U71" s="1049"/>
      <c r="V71" s="2786"/>
      <c r="W71" s="2786"/>
      <c r="X71" s="2666"/>
      <c r="Y71" s="2666"/>
    </row>
    <row r="72" spans="1:25" ht="20.100000000000001" customHeight="1">
      <c r="A72" s="2085"/>
      <c r="B72" s="1049"/>
      <c r="C72" s="1049"/>
      <c r="D72" s="2667"/>
      <c r="E72" s="2667"/>
      <c r="F72" s="1049"/>
      <c r="G72" s="1049"/>
      <c r="H72" s="1049"/>
      <c r="I72" s="2667"/>
      <c r="J72" s="2667"/>
      <c r="K72" s="2667"/>
      <c r="L72" s="2667"/>
      <c r="M72" s="2784"/>
      <c r="N72" s="1049"/>
      <c r="O72" s="1049"/>
      <c r="P72" s="1049"/>
      <c r="Q72" s="1049"/>
      <c r="R72" s="1049"/>
      <c r="S72" s="1049"/>
      <c r="T72" s="2785"/>
      <c r="U72" s="1049"/>
      <c r="V72" s="2786"/>
      <c r="W72" s="2786"/>
      <c r="X72" s="2666"/>
      <c r="Y72" s="2666"/>
    </row>
    <row r="73" spans="1:25" ht="20.100000000000001" customHeight="1">
      <c r="A73" s="1049"/>
      <c r="B73" s="2663"/>
      <c r="C73" s="2663"/>
      <c r="D73" s="2795"/>
      <c r="E73" s="2794"/>
      <c r="F73" s="2794"/>
      <c r="G73" s="2794"/>
      <c r="H73" s="2794"/>
      <c r="I73" s="2670"/>
      <c r="J73" s="2794"/>
      <c r="K73" s="2794"/>
      <c r="L73" s="2794"/>
      <c r="M73" s="2663"/>
      <c r="N73" s="2663"/>
      <c r="O73" s="2663"/>
      <c r="P73" s="2663"/>
      <c r="Q73" s="2663"/>
      <c r="R73" s="2663"/>
      <c r="S73" s="2783"/>
      <c r="T73" s="2783"/>
      <c r="U73" s="2796"/>
      <c r="V73" s="1049"/>
      <c r="W73" s="2663"/>
      <c r="X73" s="2666"/>
      <c r="Y73" s="2666"/>
    </row>
    <row r="74" spans="1:25" ht="20.100000000000001" customHeight="1">
      <c r="A74" s="2085"/>
      <c r="B74" s="1049"/>
      <c r="C74" s="1049"/>
      <c r="D74" s="2667"/>
      <c r="E74" s="2667"/>
      <c r="F74" s="1049"/>
      <c r="G74" s="1049"/>
      <c r="H74" s="1049"/>
      <c r="I74" s="2667"/>
      <c r="J74" s="2667"/>
      <c r="K74" s="2667"/>
      <c r="L74" s="2667"/>
      <c r="M74" s="2784"/>
      <c r="N74" s="1049"/>
      <c r="O74" s="1049"/>
      <c r="P74" s="1049"/>
      <c r="Q74" s="1049"/>
      <c r="R74" s="1049"/>
      <c r="S74" s="1049"/>
      <c r="T74" s="2785"/>
      <c r="U74" s="1049"/>
      <c r="V74" s="2786"/>
      <c r="W74" s="2786"/>
      <c r="X74" s="2666"/>
      <c r="Y74" s="2666"/>
    </row>
    <row r="75" spans="1:25" ht="20.100000000000001" customHeight="1">
      <c r="A75" s="2085"/>
      <c r="B75" s="1049"/>
      <c r="C75" s="1049"/>
      <c r="D75" s="2667"/>
      <c r="E75" s="2667"/>
      <c r="F75" s="1049"/>
      <c r="G75" s="1049"/>
      <c r="H75" s="1049"/>
      <c r="I75" s="2667"/>
      <c r="J75" s="2667"/>
      <c r="K75" s="2667"/>
      <c r="L75" s="2667"/>
      <c r="M75" s="2784"/>
      <c r="N75" s="1049"/>
      <c r="O75" s="1049"/>
      <c r="P75" s="1049"/>
      <c r="Q75" s="1049"/>
      <c r="R75" s="1049"/>
      <c r="S75" s="1049"/>
      <c r="T75" s="2785"/>
      <c r="U75" s="1049"/>
      <c r="V75" s="2786"/>
      <c r="W75" s="2786"/>
      <c r="X75" s="2666"/>
      <c r="Y75" s="2666"/>
    </row>
    <row r="76" spans="1:25" ht="20.100000000000001" customHeight="1">
      <c r="A76" s="2085"/>
      <c r="B76" s="1049"/>
      <c r="C76" s="1049"/>
      <c r="D76" s="2667"/>
      <c r="E76" s="2667"/>
      <c r="F76" s="1049"/>
      <c r="G76" s="1049"/>
      <c r="H76" s="1049"/>
      <c r="I76" s="2667"/>
      <c r="J76" s="2667"/>
      <c r="K76" s="2667"/>
      <c r="L76" s="2667"/>
      <c r="M76" s="2784"/>
      <c r="N76" s="1049"/>
      <c r="O76" s="1049"/>
      <c r="P76" s="1049"/>
      <c r="Q76" s="1049"/>
      <c r="R76" s="1049"/>
      <c r="S76" s="1049"/>
      <c r="T76" s="2785"/>
      <c r="U76" s="1049"/>
      <c r="V76" s="2786"/>
      <c r="W76" s="2786"/>
      <c r="X76" s="2666"/>
      <c r="Y76" s="2666"/>
    </row>
    <row r="77" spans="1:25" ht="20.100000000000001" customHeight="1">
      <c r="A77" s="2085"/>
      <c r="B77" s="2663"/>
      <c r="C77" s="2663"/>
      <c r="D77" s="2794"/>
      <c r="E77" s="2795"/>
      <c r="F77" s="2795"/>
      <c r="G77" s="2794"/>
      <c r="H77" s="2794"/>
      <c r="I77" s="2670"/>
      <c r="J77" s="2794"/>
      <c r="K77" s="2794"/>
      <c r="L77" s="2794"/>
      <c r="M77" s="2663"/>
      <c r="N77" s="2663"/>
      <c r="O77" s="2663"/>
      <c r="P77" s="2663"/>
      <c r="Q77" s="2663"/>
      <c r="R77" s="2663"/>
      <c r="S77" s="2783"/>
      <c r="T77" s="2783"/>
      <c r="U77" s="2796"/>
      <c r="V77" s="1049"/>
      <c r="W77" s="2663"/>
      <c r="X77" s="2666"/>
      <c r="Y77" s="2666"/>
    </row>
    <row r="78" spans="1:25" ht="20.100000000000001" customHeight="1">
      <c r="A78" s="2085"/>
      <c r="B78" s="1049"/>
      <c r="C78" s="1049"/>
      <c r="D78" s="2667"/>
      <c r="E78" s="2667"/>
      <c r="F78" s="1049"/>
      <c r="G78" s="1049"/>
      <c r="H78" s="1049"/>
      <c r="I78" s="2667"/>
      <c r="J78" s="2667"/>
      <c r="K78" s="2667"/>
      <c r="L78" s="2667"/>
      <c r="M78" s="2784"/>
      <c r="N78" s="1049"/>
      <c r="O78" s="1049"/>
      <c r="P78" s="1049"/>
      <c r="Q78" s="1049"/>
      <c r="R78" s="1049"/>
      <c r="S78" s="1049"/>
      <c r="T78" s="2785"/>
      <c r="U78" s="1049"/>
      <c r="V78" s="2786"/>
      <c r="W78" s="2786"/>
      <c r="X78" s="2666"/>
      <c r="Y78" s="2666"/>
    </row>
    <row r="79" spans="1:25" ht="20.100000000000001" customHeight="1">
      <c r="A79" s="2085"/>
      <c r="B79" s="1049"/>
      <c r="C79" s="1049"/>
      <c r="D79" s="2667"/>
      <c r="E79" s="2667"/>
      <c r="F79" s="1049"/>
      <c r="G79" s="1049"/>
      <c r="H79" s="1049"/>
      <c r="I79" s="2667"/>
      <c r="J79" s="2667"/>
      <c r="K79" s="2667"/>
      <c r="L79" s="2667"/>
      <c r="M79" s="2784"/>
      <c r="N79" s="1049"/>
      <c r="O79" s="1049"/>
      <c r="P79" s="1049"/>
      <c r="Q79" s="1049"/>
      <c r="R79" s="1049"/>
      <c r="S79" s="1049"/>
      <c r="T79" s="2785"/>
      <c r="U79" s="1049"/>
      <c r="V79" s="2786"/>
      <c r="W79" s="2786"/>
      <c r="X79" s="2666"/>
      <c r="Y79" s="2666"/>
    </row>
    <row r="80" spans="1:25" ht="23.25" customHeight="1">
      <c r="A80" s="2085"/>
      <c r="B80" s="1049"/>
      <c r="C80" s="1049"/>
      <c r="D80" s="2667"/>
      <c r="E80" s="2667"/>
      <c r="F80" s="1049"/>
      <c r="G80" s="1049"/>
      <c r="H80" s="1049"/>
      <c r="I80" s="2667"/>
      <c r="J80" s="2667"/>
      <c r="K80" s="2667"/>
      <c r="L80" s="2667"/>
      <c r="M80" s="1049"/>
      <c r="N80" s="1049"/>
      <c r="O80" s="1049"/>
      <c r="P80" s="1049"/>
      <c r="Q80" s="1049"/>
      <c r="R80" s="1049"/>
      <c r="S80" s="1049"/>
      <c r="T80" s="2785"/>
      <c r="U80" s="1049"/>
      <c r="V80" s="2786"/>
      <c r="W80" s="2786"/>
      <c r="X80" s="2666"/>
      <c r="Y80" s="2666"/>
    </row>
    <row r="81" spans="1:25" ht="23.25" customHeight="1">
      <c r="A81" s="2085"/>
      <c r="B81" s="2663"/>
      <c r="C81" s="2663"/>
      <c r="D81" s="2794"/>
      <c r="E81" s="2797"/>
      <c r="F81" s="2797"/>
      <c r="G81" s="2794"/>
      <c r="H81" s="2794"/>
      <c r="I81" s="2670"/>
      <c r="J81" s="2794"/>
      <c r="K81" s="2794"/>
      <c r="L81" s="2794"/>
      <c r="M81" s="2663"/>
      <c r="N81" s="2663"/>
      <c r="O81" s="2663"/>
      <c r="P81" s="2663"/>
      <c r="Q81" s="2663"/>
      <c r="R81" s="2663"/>
      <c r="S81" s="2783"/>
      <c r="T81" s="2783"/>
      <c r="U81" s="2796"/>
      <c r="V81" s="1049"/>
      <c r="W81" s="2663"/>
      <c r="X81" s="2666"/>
      <c r="Y81" s="2666"/>
    </row>
    <row r="82" spans="1:25" ht="23.25" customHeight="1">
      <c r="A82" s="2085"/>
      <c r="B82" s="1049"/>
      <c r="C82" s="1049"/>
      <c r="D82" s="2667"/>
      <c r="E82" s="2667"/>
      <c r="F82" s="1049"/>
      <c r="G82" s="1049"/>
      <c r="H82" s="1049"/>
      <c r="I82" s="2667"/>
      <c r="J82" s="2667"/>
      <c r="K82" s="2667"/>
      <c r="L82" s="2667"/>
      <c r="M82" s="1049"/>
      <c r="N82" s="1049"/>
      <c r="O82" s="1049"/>
      <c r="P82" s="1049"/>
      <c r="Q82" s="1049"/>
      <c r="R82" s="1049"/>
      <c r="S82" s="1049"/>
      <c r="T82" s="2785"/>
      <c r="U82" s="1049"/>
      <c r="V82" s="2786"/>
      <c r="W82" s="2786"/>
      <c r="X82" s="2666"/>
      <c r="Y82" s="2666"/>
    </row>
    <row r="83" spans="1:25" ht="23.25" customHeight="1">
      <c r="A83" s="2085"/>
      <c r="B83" s="1049"/>
      <c r="C83" s="1049"/>
      <c r="D83" s="2667"/>
      <c r="E83" s="2667"/>
      <c r="F83" s="1049"/>
      <c r="G83" s="1049"/>
      <c r="H83" s="1049"/>
      <c r="I83" s="2667"/>
      <c r="J83" s="2667"/>
      <c r="K83" s="2667"/>
      <c r="L83" s="2667"/>
      <c r="M83" s="1049"/>
      <c r="N83" s="1049"/>
      <c r="O83" s="1049"/>
      <c r="P83" s="1049"/>
      <c r="Q83" s="1049"/>
      <c r="R83" s="1049"/>
      <c r="S83" s="1049"/>
      <c r="T83" s="2785"/>
      <c r="U83" s="1049"/>
      <c r="V83" s="2786"/>
      <c r="W83" s="2786"/>
      <c r="X83" s="2666"/>
      <c r="Y83" s="2666"/>
    </row>
    <row r="84" spans="1:25" ht="23.25" customHeight="1">
      <c r="A84" s="2085"/>
      <c r="B84" s="1049"/>
      <c r="C84" s="1049"/>
      <c r="D84" s="2667"/>
      <c r="E84" s="2667"/>
      <c r="F84" s="1049"/>
      <c r="G84" s="1049"/>
      <c r="H84" s="1049"/>
      <c r="I84" s="2667"/>
      <c r="J84" s="2667"/>
      <c r="K84" s="2667"/>
      <c r="L84" s="2667"/>
      <c r="M84" s="1049"/>
      <c r="N84" s="1049"/>
      <c r="O84" s="1049"/>
      <c r="P84" s="1049"/>
      <c r="Q84" s="1049"/>
      <c r="R84" s="1049"/>
      <c r="S84" s="1049"/>
      <c r="T84" s="2785"/>
      <c r="U84" s="1049"/>
      <c r="V84" s="2786"/>
      <c r="W84" s="2786"/>
      <c r="X84" s="2666"/>
      <c r="Y84" s="2666"/>
    </row>
    <row r="85" spans="1:25" ht="23.25" customHeight="1">
      <c r="A85" s="655"/>
      <c r="B85" s="2663"/>
      <c r="C85" s="2663"/>
      <c r="D85" s="1521"/>
      <c r="E85" s="1521"/>
      <c r="F85" s="2794"/>
      <c r="G85" s="2794"/>
      <c r="H85" s="2794"/>
      <c r="I85" s="2670"/>
      <c r="J85" s="2794"/>
      <c r="K85" s="2794"/>
      <c r="L85" s="2794"/>
      <c r="M85" s="1049"/>
      <c r="N85" s="1049"/>
      <c r="O85" s="1049"/>
      <c r="P85" s="1049"/>
      <c r="Q85" s="1049"/>
      <c r="R85" s="1049"/>
      <c r="S85" s="2783"/>
      <c r="T85" s="2783"/>
      <c r="U85" s="2783"/>
      <c r="V85" s="1049"/>
      <c r="W85" s="655"/>
      <c r="X85" s="1049"/>
      <c r="Y85" s="1049"/>
    </row>
    <row r="86" spans="1:25" ht="23.25" customHeight="1">
      <c r="A86" s="2085"/>
      <c r="B86" s="2663"/>
      <c r="C86" s="2663"/>
      <c r="D86" s="1521"/>
      <c r="E86" s="1521"/>
      <c r="F86" s="2794"/>
      <c r="G86" s="2794"/>
      <c r="H86" s="2794"/>
      <c r="I86" s="2670"/>
      <c r="J86" s="2794"/>
      <c r="K86" s="2794"/>
      <c r="L86" s="2794"/>
      <c r="M86" s="2784"/>
      <c r="N86" s="1049"/>
      <c r="O86" s="1049"/>
      <c r="P86" s="1049"/>
      <c r="Q86" s="1049"/>
      <c r="R86" s="1049"/>
      <c r="S86" s="2783"/>
      <c r="T86" s="2785"/>
      <c r="U86" s="2783"/>
      <c r="V86" s="2786"/>
      <c r="W86" s="2786"/>
      <c r="X86" s="2666"/>
      <c r="Y86" s="2666"/>
    </row>
    <row r="87" spans="1:25" ht="23.25" customHeight="1">
      <c r="A87" s="2085"/>
      <c r="B87" s="2663"/>
      <c r="C87" s="2663"/>
      <c r="D87" s="1521"/>
      <c r="E87" s="1521"/>
      <c r="F87" s="2794"/>
      <c r="G87" s="2794"/>
      <c r="H87" s="2794"/>
      <c r="I87" s="2670"/>
      <c r="J87" s="2794"/>
      <c r="K87" s="2794"/>
      <c r="L87" s="2794"/>
      <c r="M87" s="2784"/>
      <c r="N87" s="1049"/>
      <c r="O87" s="1049"/>
      <c r="P87" s="1049"/>
      <c r="Q87" s="1049"/>
      <c r="R87" s="1049"/>
      <c r="S87" s="2783"/>
      <c r="T87" s="2785"/>
      <c r="U87" s="2783"/>
      <c r="V87" s="2786"/>
      <c r="W87" s="2786"/>
      <c r="X87" s="2666"/>
      <c r="Y87" s="2666"/>
    </row>
    <row r="88" spans="1:25" ht="23.25" customHeight="1">
      <c r="A88" s="2085"/>
      <c r="B88" s="2663"/>
      <c r="C88" s="2663"/>
      <c r="D88" s="1521"/>
      <c r="E88" s="1521"/>
      <c r="F88" s="2794"/>
      <c r="G88" s="2794"/>
      <c r="H88" s="2794"/>
      <c r="I88" s="2670"/>
      <c r="J88" s="2794"/>
      <c r="K88" s="2794"/>
      <c r="L88" s="2794"/>
      <c r="M88" s="2784"/>
      <c r="N88" s="1049"/>
      <c r="O88" s="1049"/>
      <c r="P88" s="1049"/>
      <c r="Q88" s="1049"/>
      <c r="R88" s="1049"/>
      <c r="S88" s="2783"/>
      <c r="T88" s="2785"/>
      <c r="U88" s="2783"/>
      <c r="V88" s="2786"/>
      <c r="W88" s="2786"/>
      <c r="X88" s="2666"/>
      <c r="Y88" s="2666"/>
    </row>
    <row r="89" spans="1:25" ht="23.25" customHeight="1">
      <c r="A89" s="2085"/>
      <c r="B89" s="2663"/>
      <c r="C89" s="2663"/>
      <c r="D89" s="1521"/>
      <c r="E89" s="1521"/>
      <c r="F89" s="2794"/>
      <c r="G89" s="2794"/>
      <c r="H89" s="2794"/>
      <c r="I89" s="2670"/>
      <c r="J89" s="2794"/>
      <c r="K89" s="2794"/>
      <c r="L89" s="2794"/>
      <c r="M89" s="2784"/>
      <c r="N89" s="1049"/>
      <c r="O89" s="1049"/>
      <c r="P89" s="1049"/>
      <c r="Q89" s="1049"/>
      <c r="R89" s="1049"/>
      <c r="S89" s="2783"/>
      <c r="T89" s="2785"/>
      <c r="U89" s="2783"/>
      <c r="V89" s="2786"/>
      <c r="W89" s="2786"/>
      <c r="X89" s="2666"/>
      <c r="Y89" s="2666"/>
    </row>
    <row r="90" spans="1:25" ht="23.25" customHeight="1">
      <c r="A90" s="2085"/>
      <c r="B90" s="2663"/>
      <c r="C90" s="2663"/>
      <c r="D90" s="1521"/>
      <c r="E90" s="1521"/>
      <c r="F90" s="2794"/>
      <c r="G90" s="2794"/>
      <c r="H90" s="2794"/>
      <c r="I90" s="2670"/>
      <c r="J90" s="2794"/>
      <c r="K90" s="2794"/>
      <c r="L90" s="2794"/>
      <c r="M90" s="2784"/>
      <c r="N90" s="1049"/>
      <c r="O90" s="1049"/>
      <c r="P90" s="1049"/>
      <c r="Q90" s="1049"/>
      <c r="R90" s="1049"/>
      <c r="S90" s="2783"/>
      <c r="T90" s="2785"/>
      <c r="U90" s="2783"/>
      <c r="V90" s="2786"/>
      <c r="W90" s="2786"/>
      <c r="X90" s="2666"/>
      <c r="Y90" s="2666"/>
    </row>
    <row r="91" spans="1:25" ht="23.25" customHeight="1">
      <c r="A91" s="2085"/>
      <c r="B91" s="2663"/>
      <c r="C91" s="2663"/>
      <c r="D91" s="1521"/>
      <c r="E91" s="1521"/>
      <c r="F91" s="2794"/>
      <c r="G91" s="2794"/>
      <c r="H91" s="2794"/>
      <c r="I91" s="2670"/>
      <c r="J91" s="2794"/>
      <c r="K91" s="2794"/>
      <c r="L91" s="2794"/>
      <c r="M91" s="2784"/>
      <c r="N91" s="1049"/>
      <c r="O91" s="1049"/>
      <c r="P91" s="1049"/>
      <c r="Q91" s="1049"/>
      <c r="R91" s="1049"/>
      <c r="S91" s="2783"/>
      <c r="T91" s="2785"/>
      <c r="U91" s="2783"/>
      <c r="V91" s="2786"/>
      <c r="W91" s="2786"/>
      <c r="X91" s="2666"/>
      <c r="Y91" s="2666"/>
    </row>
    <row r="92" spans="1:25" ht="23.25" customHeight="1">
      <c r="A92" s="2085"/>
      <c r="B92" s="2663"/>
      <c r="C92" s="2663"/>
      <c r="D92" s="1521"/>
      <c r="E92" s="1521"/>
      <c r="F92" s="2794"/>
      <c r="G92" s="2794"/>
      <c r="H92" s="2794"/>
      <c r="I92" s="2670"/>
      <c r="J92" s="2794"/>
      <c r="K92" s="2794"/>
      <c r="L92" s="2794"/>
      <c r="M92" s="2784"/>
      <c r="N92" s="1049"/>
      <c r="O92" s="1049"/>
      <c r="P92" s="1049"/>
      <c r="Q92" s="1049"/>
      <c r="R92" s="1049"/>
      <c r="S92" s="2783"/>
      <c r="T92" s="2785"/>
      <c r="U92" s="2783"/>
      <c r="V92" s="2786"/>
      <c r="W92" s="2786"/>
      <c r="X92" s="2666"/>
      <c r="Y92" s="2666"/>
    </row>
    <row r="93" spans="1:25" ht="23.25" customHeight="1">
      <c r="A93" s="2085"/>
      <c r="B93" s="2663"/>
      <c r="C93" s="2663"/>
      <c r="D93" s="1521"/>
      <c r="E93" s="1521"/>
      <c r="F93" s="2794"/>
      <c r="G93" s="2794"/>
      <c r="H93" s="2794"/>
      <c r="I93" s="2670"/>
      <c r="J93" s="2794"/>
      <c r="K93" s="2794"/>
      <c r="L93" s="2794"/>
      <c r="M93" s="2784"/>
      <c r="N93" s="1049"/>
      <c r="O93" s="1049"/>
      <c r="P93" s="1049"/>
      <c r="Q93" s="1049"/>
      <c r="R93" s="1049"/>
      <c r="S93" s="2783"/>
      <c r="T93" s="2785"/>
      <c r="U93" s="2783"/>
      <c r="V93" s="2786"/>
      <c r="W93" s="2786"/>
      <c r="X93" s="2666"/>
      <c r="Y93" s="2666"/>
    </row>
    <row r="94" spans="1:25" ht="23.25" customHeight="1">
      <c r="A94" s="643"/>
      <c r="B94" s="2663"/>
      <c r="C94" s="2663"/>
      <c r="D94" s="2795"/>
      <c r="E94" s="2794"/>
      <c r="F94" s="2794"/>
      <c r="G94" s="2794"/>
      <c r="H94" s="2794"/>
      <c r="I94" s="2670"/>
      <c r="J94" s="2794"/>
      <c r="K94" s="2794"/>
      <c r="L94" s="2794"/>
      <c r="M94" s="2663"/>
      <c r="N94" s="2663"/>
      <c r="O94" s="2663"/>
      <c r="P94" s="2663"/>
      <c r="Q94" s="2663"/>
      <c r="R94" s="2663"/>
      <c r="S94" s="2783"/>
      <c r="T94" s="2783"/>
      <c r="U94" s="2796"/>
      <c r="V94" s="1049"/>
      <c r="W94" s="2663"/>
      <c r="X94" s="2666"/>
      <c r="Y94" s="2666"/>
    </row>
    <row r="95" spans="1:25" ht="23.25" customHeight="1">
      <c r="A95" s="2085"/>
      <c r="B95" s="2663"/>
      <c r="C95" s="2663"/>
      <c r="D95" s="1521"/>
      <c r="E95" s="1521"/>
      <c r="F95" s="2794"/>
      <c r="G95" s="2794"/>
      <c r="H95" s="2794"/>
      <c r="I95" s="2670"/>
      <c r="J95" s="2794"/>
      <c r="K95" s="2794"/>
      <c r="L95" s="2794"/>
      <c r="M95" s="2784"/>
      <c r="N95" s="1049"/>
      <c r="O95" s="1049"/>
      <c r="P95" s="1049"/>
      <c r="Q95" s="1049"/>
      <c r="R95" s="1049"/>
      <c r="S95" s="2783"/>
      <c r="T95" s="2785"/>
      <c r="U95" s="2783"/>
      <c r="V95" s="2786"/>
      <c r="W95" s="2786"/>
      <c r="X95" s="2666"/>
      <c r="Y95" s="2666"/>
    </row>
    <row r="96" spans="1:25" ht="23.25" customHeight="1">
      <c r="A96" s="2085"/>
      <c r="B96" s="2663"/>
      <c r="C96" s="2663"/>
      <c r="D96" s="1521"/>
      <c r="E96" s="1521"/>
      <c r="F96" s="2794"/>
      <c r="G96" s="2794"/>
      <c r="H96" s="2794"/>
      <c r="I96" s="2670"/>
      <c r="J96" s="2794"/>
      <c r="K96" s="2794"/>
      <c r="L96" s="2794"/>
      <c r="M96" s="2784"/>
      <c r="N96" s="1049"/>
      <c r="O96" s="1049"/>
      <c r="P96" s="1049"/>
      <c r="Q96" s="1049"/>
      <c r="R96" s="1049"/>
      <c r="S96" s="2783"/>
      <c r="T96" s="2785"/>
      <c r="U96" s="2783"/>
      <c r="V96" s="2786"/>
      <c r="W96" s="2786"/>
      <c r="X96" s="2666"/>
      <c r="Y96" s="2666"/>
    </row>
    <row r="97" spans="1:25" ht="23.25" customHeight="1">
      <c r="A97" s="2085"/>
      <c r="B97" s="2663"/>
      <c r="C97" s="2663"/>
      <c r="D97" s="1521"/>
      <c r="E97" s="1521"/>
      <c r="F97" s="2794"/>
      <c r="G97" s="2794"/>
      <c r="H97" s="2794"/>
      <c r="I97" s="2670"/>
      <c r="J97" s="2794"/>
      <c r="K97" s="2794"/>
      <c r="L97" s="2794"/>
      <c r="M97" s="2784"/>
      <c r="N97" s="1049"/>
      <c r="O97" s="1049"/>
      <c r="P97" s="1049"/>
      <c r="Q97" s="1049"/>
      <c r="R97" s="1049"/>
      <c r="S97" s="2783"/>
      <c r="T97" s="2785"/>
      <c r="U97" s="2783"/>
      <c r="V97" s="2786"/>
      <c r="W97" s="2786"/>
      <c r="X97" s="2666"/>
      <c r="Y97" s="2666"/>
    </row>
    <row r="98" spans="1:25" ht="23.25" customHeight="1">
      <c r="A98" s="2085"/>
      <c r="B98" s="2663"/>
      <c r="C98" s="2663"/>
      <c r="D98" s="1521"/>
      <c r="E98" s="1521"/>
      <c r="F98" s="2794"/>
      <c r="G98" s="2794"/>
      <c r="H98" s="2794"/>
      <c r="I98" s="2670"/>
      <c r="J98" s="2794"/>
      <c r="K98" s="2794"/>
      <c r="L98" s="2794"/>
      <c r="M98" s="2784"/>
      <c r="N98" s="1049"/>
      <c r="O98" s="1049"/>
      <c r="P98" s="1049"/>
      <c r="Q98" s="1049"/>
      <c r="R98" s="1049"/>
      <c r="S98" s="2783"/>
      <c r="T98" s="2785"/>
      <c r="U98" s="2783"/>
      <c r="V98" s="2786"/>
      <c r="W98" s="2786"/>
      <c r="X98" s="2666"/>
      <c r="Y98" s="2666"/>
    </row>
    <row r="99" spans="1:25" ht="23.25" customHeight="1">
      <c r="A99" s="2085"/>
      <c r="B99" s="2789"/>
      <c r="C99" s="2789"/>
      <c r="D99" s="2413"/>
      <c r="E99" s="2413"/>
      <c r="F99" s="2671"/>
      <c r="G99" s="2671"/>
      <c r="H99" s="2671"/>
      <c r="I99" s="2671"/>
      <c r="J99" s="2671"/>
      <c r="K99" s="2671"/>
      <c r="L99" s="2671"/>
      <c r="M99" s="2784"/>
      <c r="N99" s="2798"/>
      <c r="O99" s="2798"/>
      <c r="P99" s="2798"/>
      <c r="Q99" s="2798"/>
      <c r="R99" s="2798"/>
      <c r="S99" s="2785"/>
      <c r="T99" s="2785"/>
      <c r="U99" s="2799"/>
      <c r="V99" s="2786"/>
      <c r="W99" s="2786"/>
      <c r="X99" s="2666"/>
      <c r="Y99" s="2666"/>
    </row>
    <row r="100" spans="1:25" ht="23.25" customHeight="1">
      <c r="A100" s="2085"/>
      <c r="B100" s="2789"/>
      <c r="C100" s="2789"/>
      <c r="D100" s="2413"/>
      <c r="E100" s="2413"/>
      <c r="F100" s="2671"/>
      <c r="G100" s="2671"/>
      <c r="H100" s="2671"/>
      <c r="I100" s="2671"/>
      <c r="J100" s="2671"/>
      <c r="K100" s="2671"/>
      <c r="L100" s="2671"/>
      <c r="M100" s="2784"/>
      <c r="N100" s="2798"/>
      <c r="O100" s="2798"/>
      <c r="P100" s="2798"/>
      <c r="Q100" s="2798"/>
      <c r="R100" s="2798"/>
      <c r="S100" s="2785"/>
      <c r="T100" s="2785"/>
      <c r="U100" s="2785"/>
      <c r="V100" s="2786"/>
      <c r="W100" s="2786"/>
      <c r="X100" s="2666"/>
      <c r="Y100" s="2666"/>
    </row>
    <row r="101" spans="1:25" ht="23.25" customHeight="1">
      <c r="A101" s="2085"/>
      <c r="B101" s="2663"/>
      <c r="C101" s="2663"/>
      <c r="D101" s="1521"/>
      <c r="E101" s="1521"/>
      <c r="F101" s="2794"/>
      <c r="G101" s="2794"/>
      <c r="H101" s="2794"/>
      <c r="I101" s="2670"/>
      <c r="J101" s="2794"/>
      <c r="K101" s="2794"/>
      <c r="L101" s="2794"/>
      <c r="M101" s="2784"/>
      <c r="N101" s="2784"/>
      <c r="O101" s="2784"/>
      <c r="P101" s="2784"/>
      <c r="Q101" s="2784"/>
      <c r="R101" s="2784"/>
      <c r="S101" s="2800"/>
      <c r="T101" s="2785"/>
      <c r="U101" s="2800"/>
      <c r="V101" s="2786"/>
      <c r="W101" s="2786"/>
      <c r="X101" s="2666"/>
      <c r="Y101" s="2666"/>
    </row>
    <row r="102" spans="1:25" ht="23.25" customHeight="1">
      <c r="A102" s="2085"/>
      <c r="B102" s="2663"/>
      <c r="C102" s="2663"/>
      <c r="D102" s="1521"/>
      <c r="E102" s="1521"/>
      <c r="F102" s="2794"/>
      <c r="G102" s="2794"/>
      <c r="H102" s="2794"/>
      <c r="I102" s="2670"/>
      <c r="J102" s="2794"/>
      <c r="K102" s="2794"/>
      <c r="L102" s="2794"/>
      <c r="M102" s="2784"/>
      <c r="N102" s="2784"/>
      <c r="O102" s="2784"/>
      <c r="P102" s="2784"/>
      <c r="Q102" s="2784"/>
      <c r="R102" s="2784"/>
      <c r="S102" s="2800"/>
      <c r="T102" s="2785"/>
      <c r="U102" s="2800"/>
      <c r="V102" s="2786"/>
      <c r="W102" s="2786"/>
      <c r="X102" s="2666"/>
      <c r="Y102" s="2666"/>
    </row>
    <row r="103" spans="1:25" ht="23.25" customHeight="1">
      <c r="A103" s="2085"/>
      <c r="B103" s="2663"/>
      <c r="C103" s="2663"/>
      <c r="D103" s="1521"/>
      <c r="E103" s="1521"/>
      <c r="F103" s="2794"/>
      <c r="G103" s="2794"/>
      <c r="H103" s="2794"/>
      <c r="I103" s="2670"/>
      <c r="J103" s="2794"/>
      <c r="K103" s="2794"/>
      <c r="L103" s="2794"/>
      <c r="M103" s="2784"/>
      <c r="N103" s="2784"/>
      <c r="O103" s="2784"/>
      <c r="P103" s="2784"/>
      <c r="Q103" s="2784"/>
      <c r="R103" s="2784"/>
      <c r="S103" s="2800"/>
      <c r="T103" s="2785"/>
      <c r="U103" s="2800"/>
      <c r="V103" s="2786"/>
      <c r="W103" s="2786"/>
      <c r="X103" s="2666"/>
      <c r="Y103" s="2666"/>
    </row>
    <row r="104" spans="1:25" ht="23.25" customHeight="1">
      <c r="A104" s="2085"/>
      <c r="B104" s="2663"/>
      <c r="C104" s="2663"/>
      <c r="D104" s="1521"/>
      <c r="E104" s="1521"/>
      <c r="F104" s="2794"/>
      <c r="G104" s="2794"/>
      <c r="H104" s="2794"/>
      <c r="I104" s="2670"/>
      <c r="J104" s="2794"/>
      <c r="K104" s="2794"/>
      <c r="L104" s="2794"/>
      <c r="M104" s="2784"/>
      <c r="N104" s="2784"/>
      <c r="O104" s="2784"/>
      <c r="P104" s="2784"/>
      <c r="Q104" s="2784"/>
      <c r="R104" s="2784"/>
      <c r="S104" s="2800"/>
      <c r="T104" s="2785"/>
      <c r="U104" s="2800"/>
      <c r="V104" s="2786"/>
      <c r="W104" s="2786"/>
      <c r="X104" s="2666"/>
      <c r="Y104" s="2666"/>
    </row>
    <row r="105" spans="1:25" ht="23.25" customHeight="1">
      <c r="A105" s="2085"/>
      <c r="B105" s="2663"/>
      <c r="C105" s="2663"/>
      <c r="D105" s="1521"/>
      <c r="E105" s="1521"/>
      <c r="F105" s="2794"/>
      <c r="G105" s="2794"/>
      <c r="H105" s="2794"/>
      <c r="I105" s="2670"/>
      <c r="J105" s="2794"/>
      <c r="K105" s="2794"/>
      <c r="L105" s="2794"/>
      <c r="M105" s="2784"/>
      <c r="N105" s="2784"/>
      <c r="O105" s="2784"/>
      <c r="P105" s="2784"/>
      <c r="Q105" s="2784"/>
      <c r="R105" s="2784"/>
      <c r="S105" s="2800"/>
      <c r="T105" s="2785"/>
      <c r="U105" s="2800"/>
      <c r="V105" s="2786"/>
      <c r="W105" s="2786"/>
      <c r="X105" s="2666"/>
      <c r="Y105" s="2666"/>
    </row>
    <row r="106" spans="1:25" ht="23.25" customHeight="1">
      <c r="A106" s="2085"/>
      <c r="B106" s="2663"/>
      <c r="C106" s="2663"/>
      <c r="D106" s="1521"/>
      <c r="E106" s="1521"/>
      <c r="F106" s="2794"/>
      <c r="G106" s="2794"/>
      <c r="H106" s="2794"/>
      <c r="I106" s="2670"/>
      <c r="J106" s="2794"/>
      <c r="K106" s="2794"/>
      <c r="L106" s="2794"/>
      <c r="M106" s="2784"/>
      <c r="N106" s="2784"/>
      <c r="O106" s="2784"/>
      <c r="P106" s="2784"/>
      <c r="Q106" s="2784"/>
      <c r="R106" s="2784"/>
      <c r="S106" s="2800"/>
      <c r="T106" s="2800"/>
      <c r="U106" s="2800"/>
      <c r="V106" s="2786"/>
      <c r="W106" s="2786"/>
      <c r="X106" s="2666"/>
      <c r="Y106" s="2666"/>
    </row>
    <row r="107" spans="1:25" ht="23.25" customHeight="1">
      <c r="A107" s="2085"/>
      <c r="B107" s="2784"/>
      <c r="C107" s="2784"/>
      <c r="D107" s="1968"/>
      <c r="E107" s="1968"/>
      <c r="F107" s="2672"/>
      <c r="G107" s="2672"/>
      <c r="H107" s="2672"/>
      <c r="I107" s="2672"/>
      <c r="J107" s="2672"/>
      <c r="K107" s="2672"/>
      <c r="L107" s="2672"/>
      <c r="M107" s="2784"/>
      <c r="N107" s="2784"/>
      <c r="O107" s="2784"/>
      <c r="P107" s="2784"/>
      <c r="Q107" s="2784"/>
      <c r="R107" s="2784"/>
      <c r="S107" s="2800"/>
      <c r="T107" s="2800"/>
      <c r="U107" s="2800"/>
      <c r="V107" s="2786"/>
      <c r="W107" s="2786"/>
      <c r="X107" s="2666"/>
      <c r="Y107" s="2666"/>
    </row>
    <row r="108" spans="1:25" ht="23.25" customHeight="1">
      <c r="A108" s="2085"/>
      <c r="B108" s="2663"/>
      <c r="C108" s="2663"/>
      <c r="D108" s="1521"/>
      <c r="E108" s="1521"/>
      <c r="F108" s="2794"/>
      <c r="G108" s="2794"/>
      <c r="H108" s="2794"/>
      <c r="I108" s="2672"/>
      <c r="J108" s="2794"/>
      <c r="K108" s="2794"/>
      <c r="L108" s="2794"/>
      <c r="M108" s="2784"/>
      <c r="N108" s="2784"/>
      <c r="O108" s="2784"/>
      <c r="P108" s="2784"/>
      <c r="Q108" s="2784"/>
      <c r="R108" s="2784"/>
      <c r="S108" s="2800"/>
      <c r="T108" s="2800"/>
      <c r="U108" s="2783"/>
      <c r="V108" s="2786"/>
      <c r="W108" s="2786"/>
      <c r="X108" s="2666"/>
      <c r="Y108" s="2666"/>
    </row>
    <row r="109" spans="1:25" ht="23.25" customHeight="1">
      <c r="A109" s="2085"/>
      <c r="B109" s="2663"/>
      <c r="C109" s="2663"/>
      <c r="D109" s="1521"/>
      <c r="E109" s="1521"/>
      <c r="F109" s="2794"/>
      <c r="G109" s="2794"/>
      <c r="H109" s="2794"/>
      <c r="I109" s="2670"/>
      <c r="J109" s="2794"/>
      <c r="K109" s="2794"/>
      <c r="L109" s="2794"/>
      <c r="M109" s="2784"/>
      <c r="N109" s="2784"/>
      <c r="O109" s="2784"/>
      <c r="P109" s="2784"/>
      <c r="Q109" s="2784"/>
      <c r="R109" s="2784"/>
      <c r="S109" s="2800"/>
      <c r="T109" s="2800"/>
      <c r="U109" s="2800"/>
      <c r="V109" s="2786"/>
      <c r="W109" s="2786"/>
      <c r="X109" s="2666"/>
      <c r="Y109" s="2666"/>
    </row>
    <row r="110" spans="1:25" ht="23.25" customHeight="1">
      <c r="A110" s="2085"/>
      <c r="B110" s="2663"/>
      <c r="C110" s="2663"/>
      <c r="D110" s="1521"/>
      <c r="E110" s="1521"/>
      <c r="F110" s="2794"/>
      <c r="G110" s="2794"/>
      <c r="H110" s="2794"/>
      <c r="I110" s="2670"/>
      <c r="J110" s="2794"/>
      <c r="K110" s="2794"/>
      <c r="L110" s="2794"/>
      <c r="M110" s="2784"/>
      <c r="N110" s="1049"/>
      <c r="O110" s="1049"/>
      <c r="P110" s="1049"/>
      <c r="Q110" s="1049"/>
      <c r="R110" s="1049"/>
      <c r="S110" s="2783"/>
      <c r="T110" s="2783"/>
      <c r="U110" s="2783"/>
      <c r="V110" s="2786"/>
      <c r="W110" s="2786"/>
      <c r="X110" s="2666"/>
      <c r="Y110" s="2666"/>
    </row>
    <row r="111" spans="1:25" ht="23.25" customHeight="1">
      <c r="A111" s="2085"/>
      <c r="B111" s="2663"/>
      <c r="C111" s="2663"/>
      <c r="D111" s="1521"/>
      <c r="E111" s="1521"/>
      <c r="F111" s="2794"/>
      <c r="G111" s="2794"/>
      <c r="H111" s="2794"/>
      <c r="I111" s="2670"/>
      <c r="J111" s="2794"/>
      <c r="K111" s="2794"/>
      <c r="L111" s="2794"/>
      <c r="M111" s="2663"/>
      <c r="N111" s="1049"/>
      <c r="O111" s="1049"/>
      <c r="P111" s="2786"/>
      <c r="Q111" s="2786"/>
      <c r="R111" s="1049"/>
      <c r="S111" s="2783"/>
      <c r="T111" s="2783"/>
      <c r="U111" s="2783"/>
      <c r="V111" s="2663"/>
      <c r="W111" s="2663"/>
      <c r="X111" s="2666"/>
      <c r="Y111" s="2666"/>
    </row>
    <row r="112" spans="1:25" s="2483" customFormat="1" ht="23.25" customHeight="1">
      <c r="A112" s="2085"/>
      <c r="B112" s="2663"/>
      <c r="C112" s="2663"/>
      <c r="D112" s="1521"/>
      <c r="E112" s="1521"/>
      <c r="F112" s="2794"/>
      <c r="G112" s="2794"/>
      <c r="H112" s="2794"/>
      <c r="I112" s="2670"/>
      <c r="J112" s="2794"/>
      <c r="K112" s="2794"/>
      <c r="L112" s="2794"/>
      <c r="M112" s="2663"/>
      <c r="N112" s="1049"/>
      <c r="O112" s="1049"/>
      <c r="P112" s="1049"/>
      <c r="Q112" s="1049"/>
      <c r="R112" s="1049"/>
      <c r="S112" s="2783"/>
      <c r="T112" s="2783"/>
      <c r="U112" s="2783"/>
      <c r="V112" s="2663"/>
      <c r="W112" s="2663"/>
      <c r="X112" s="2666"/>
      <c r="Y112" s="2666"/>
    </row>
    <row r="113" spans="1:25" ht="23.25" customHeight="1">
      <c r="A113" s="2085"/>
      <c r="B113" s="2663"/>
      <c r="C113" s="2663"/>
      <c r="D113" s="1521"/>
      <c r="E113" s="1521"/>
      <c r="F113" s="2794"/>
      <c r="G113" s="2794"/>
      <c r="H113" s="2794"/>
      <c r="I113" s="2670"/>
      <c r="J113" s="2794"/>
      <c r="K113" s="2794"/>
      <c r="L113" s="2794"/>
      <c r="M113" s="2663"/>
      <c r="N113" s="1049"/>
      <c r="O113" s="1049"/>
      <c r="P113" s="1049"/>
      <c r="Q113" s="1049"/>
      <c r="R113" s="1049"/>
      <c r="S113" s="2783"/>
      <c r="T113" s="2783"/>
      <c r="U113" s="2783"/>
      <c r="V113" s="2663"/>
      <c r="W113" s="2663"/>
      <c r="X113" s="2666"/>
      <c r="Y113" s="2666"/>
    </row>
    <row r="114" spans="1:25" ht="23.25" customHeight="1">
      <c r="A114" s="2085"/>
      <c r="B114" s="2663"/>
      <c r="C114" s="2663"/>
      <c r="D114" s="1521"/>
      <c r="E114" s="1521"/>
      <c r="F114" s="2794"/>
      <c r="G114" s="2794"/>
      <c r="H114" s="2794"/>
      <c r="I114" s="2670"/>
      <c r="J114" s="2794"/>
      <c r="K114" s="2794"/>
      <c r="L114" s="2794"/>
      <c r="M114" s="2663"/>
      <c r="N114" s="1049"/>
      <c r="O114" s="1049"/>
      <c r="P114" s="1049"/>
      <c r="Q114" s="1049"/>
      <c r="R114" s="1049"/>
      <c r="S114" s="2783"/>
      <c r="T114" s="2783"/>
      <c r="U114" s="2783"/>
      <c r="V114" s="2663"/>
      <c r="W114" s="2663"/>
      <c r="X114" s="2666"/>
      <c r="Y114" s="2666"/>
    </row>
    <row r="115" spans="1:25" ht="23.25" customHeight="1">
      <c r="A115" s="2085"/>
      <c r="B115" s="2663"/>
      <c r="C115" s="2663"/>
      <c r="D115" s="1521"/>
      <c r="E115" s="1521"/>
      <c r="F115" s="2794"/>
      <c r="G115" s="2794"/>
      <c r="H115" s="2794"/>
      <c r="I115" s="2670"/>
      <c r="J115" s="2794"/>
      <c r="K115" s="2794"/>
      <c r="L115" s="2794"/>
      <c r="M115" s="2663"/>
      <c r="N115" s="1049"/>
      <c r="O115" s="1049"/>
      <c r="P115" s="1049"/>
      <c r="Q115" s="1049"/>
      <c r="R115" s="1049"/>
      <c r="S115" s="2783"/>
      <c r="T115" s="2783"/>
      <c r="U115" s="2783"/>
      <c r="V115" s="2663"/>
      <c r="W115" s="2663"/>
      <c r="X115" s="2666"/>
      <c r="Y115" s="2666"/>
    </row>
    <row r="116" spans="1:25" ht="23.25" customHeight="1">
      <c r="A116" s="2085"/>
      <c r="B116" s="2663"/>
      <c r="C116" s="2663"/>
      <c r="D116" s="1521"/>
      <c r="E116" s="1521"/>
      <c r="F116" s="2794"/>
      <c r="G116" s="2794"/>
      <c r="H116" s="2794"/>
      <c r="I116" s="2670"/>
      <c r="J116" s="2794"/>
      <c r="K116" s="2794"/>
      <c r="L116" s="2794"/>
      <c r="M116" s="2663"/>
      <c r="N116" s="1049"/>
      <c r="O116" s="1049"/>
      <c r="P116" s="1049"/>
      <c r="Q116" s="1049"/>
      <c r="R116" s="1049"/>
      <c r="S116" s="2783"/>
      <c r="T116" s="2783"/>
      <c r="U116" s="2783"/>
      <c r="V116" s="2663"/>
      <c r="W116" s="2663"/>
      <c r="X116" s="2666"/>
      <c r="Y116" s="2666"/>
    </row>
    <row r="117" spans="1:25" ht="23.25" customHeight="1">
      <c r="A117" s="2801"/>
      <c r="B117" s="2802"/>
      <c r="C117" s="2802"/>
      <c r="D117" s="2803"/>
      <c r="E117" s="2803"/>
      <c r="F117" s="2804"/>
      <c r="G117" s="2804"/>
      <c r="H117" s="2804"/>
      <c r="I117" s="2673"/>
      <c r="J117" s="2804"/>
      <c r="K117" s="2804"/>
      <c r="L117" s="2804"/>
      <c r="M117" s="2802"/>
      <c r="N117" s="2805"/>
      <c r="O117" s="2805"/>
      <c r="P117" s="2805"/>
      <c r="Q117" s="2805"/>
      <c r="R117" s="2805"/>
      <c r="S117" s="2806"/>
      <c r="T117" s="2807"/>
      <c r="U117" s="2806"/>
      <c r="V117" s="2802"/>
      <c r="W117" s="2802"/>
      <c r="X117" s="2808"/>
      <c r="Y117" s="2808"/>
    </row>
    <row r="118" spans="1:25" ht="23.25" customHeight="1">
      <c r="A118" s="2085"/>
      <c r="B118" s="2663"/>
      <c r="C118" s="2663"/>
      <c r="D118" s="1521"/>
      <c r="E118" s="1521"/>
      <c r="F118" s="2794"/>
      <c r="G118" s="2794"/>
      <c r="H118" s="2794"/>
      <c r="I118" s="2670"/>
      <c r="J118" s="2794"/>
      <c r="K118" s="2794"/>
      <c r="L118" s="2794"/>
      <c r="M118" s="2663"/>
      <c r="N118" s="2784"/>
      <c r="O118" s="2784"/>
      <c r="P118" s="2784"/>
      <c r="Q118" s="2784"/>
      <c r="R118" s="2784"/>
      <c r="S118" s="2800"/>
      <c r="T118" s="2783"/>
      <c r="U118" s="2800"/>
      <c r="V118" s="2663"/>
      <c r="W118" s="2663"/>
      <c r="X118" s="2666"/>
      <c r="Y118" s="2666"/>
    </row>
    <row r="119" spans="1:25" ht="23.25" customHeight="1">
      <c r="A119" s="2085"/>
      <c r="B119" s="2663"/>
      <c r="C119" s="2663"/>
      <c r="D119" s="1521"/>
      <c r="E119" s="1521"/>
      <c r="F119" s="2794"/>
      <c r="G119" s="2794"/>
      <c r="H119" s="2794"/>
      <c r="I119" s="2670"/>
      <c r="J119" s="2794"/>
      <c r="K119" s="2794"/>
      <c r="L119" s="2794"/>
      <c r="M119" s="2663"/>
      <c r="N119" s="2784"/>
      <c r="O119" s="2784"/>
      <c r="P119" s="2784"/>
      <c r="Q119" s="2784"/>
      <c r="R119" s="2784"/>
      <c r="S119" s="2800"/>
      <c r="T119" s="2783"/>
      <c r="U119" s="2800"/>
      <c r="V119" s="2663"/>
      <c r="W119" s="2663"/>
      <c r="X119" s="2666"/>
      <c r="Y119" s="2666"/>
    </row>
    <row r="120" spans="1:25" ht="23.25" customHeight="1">
      <c r="A120" s="2085"/>
      <c r="B120" s="2663"/>
      <c r="C120" s="2663"/>
      <c r="D120" s="1521"/>
      <c r="E120" s="1521"/>
      <c r="F120" s="2794"/>
      <c r="G120" s="2794"/>
      <c r="H120" s="2794"/>
      <c r="I120" s="2670"/>
      <c r="J120" s="2794"/>
      <c r="K120" s="2794"/>
      <c r="L120" s="2794"/>
      <c r="M120" s="1049"/>
      <c r="N120" s="2784"/>
      <c r="O120" s="2784"/>
      <c r="P120" s="2784"/>
      <c r="Q120" s="2784"/>
      <c r="R120" s="2784"/>
      <c r="S120" s="2800"/>
      <c r="T120" s="2783"/>
      <c r="U120" s="2800"/>
      <c r="V120" s="2663"/>
      <c r="W120" s="2663"/>
      <c r="X120" s="2666"/>
      <c r="Y120" s="2666"/>
    </row>
    <row r="121" spans="1:25" ht="23.25" customHeight="1">
      <c r="A121" s="2085"/>
      <c r="B121" s="2663"/>
      <c r="C121" s="2663"/>
      <c r="D121" s="1521"/>
      <c r="E121" s="1521"/>
      <c r="F121" s="2794"/>
      <c r="G121" s="2794"/>
      <c r="H121" s="2794"/>
      <c r="I121" s="2670"/>
      <c r="J121" s="2794"/>
      <c r="K121" s="2794"/>
      <c r="L121" s="2794"/>
      <c r="M121" s="2663"/>
      <c r="N121" s="2784"/>
      <c r="O121" s="2784"/>
      <c r="P121" s="2784"/>
      <c r="Q121" s="2784"/>
      <c r="R121" s="2784"/>
      <c r="S121" s="2800"/>
      <c r="T121" s="2783"/>
      <c r="U121" s="2800"/>
      <c r="V121" s="2663"/>
      <c r="W121" s="2663"/>
      <c r="X121" s="2666"/>
      <c r="Y121" s="2666"/>
    </row>
    <row r="122" spans="1:25" ht="23.25" customHeight="1">
      <c r="A122" s="2085"/>
      <c r="B122" s="2663"/>
      <c r="C122" s="2663"/>
      <c r="D122" s="1521"/>
      <c r="E122" s="1521"/>
      <c r="F122" s="2794"/>
      <c r="G122" s="2794"/>
      <c r="H122" s="2794"/>
      <c r="I122" s="2670"/>
      <c r="J122" s="2794"/>
      <c r="K122" s="2794"/>
      <c r="L122" s="2794"/>
      <c r="M122" s="2663"/>
      <c r="N122" s="2784"/>
      <c r="O122" s="2784"/>
      <c r="P122" s="2784"/>
      <c r="Q122" s="2784"/>
      <c r="R122" s="2784"/>
      <c r="S122" s="2800"/>
      <c r="T122" s="2783"/>
      <c r="U122" s="2800"/>
      <c r="V122" s="2663"/>
      <c r="W122" s="2663"/>
      <c r="X122" s="2666"/>
      <c r="Y122" s="2666"/>
    </row>
    <row r="123" spans="1:25" ht="23.25" customHeight="1">
      <c r="A123" s="2085"/>
      <c r="B123" s="2663"/>
      <c r="C123" s="2663"/>
      <c r="D123" s="2663"/>
      <c r="E123" s="2663"/>
      <c r="F123" s="2794"/>
      <c r="G123" s="2794"/>
      <c r="H123" s="2794"/>
      <c r="I123" s="2670"/>
      <c r="J123" s="2794"/>
      <c r="K123" s="2794"/>
      <c r="L123" s="2794"/>
      <c r="M123" s="2663"/>
      <c r="N123" s="1049"/>
      <c r="O123" s="1049"/>
      <c r="P123" s="1049"/>
      <c r="Q123" s="1049"/>
      <c r="R123" s="1049"/>
      <c r="S123" s="2783"/>
      <c r="T123" s="2783"/>
      <c r="U123" s="2796"/>
      <c r="V123" s="2663"/>
      <c r="W123" s="2663"/>
      <c r="X123" s="2666"/>
      <c r="Y123" s="2666"/>
    </row>
    <row r="124" spans="1:25" ht="23.25" customHeight="1">
      <c r="A124" s="2085"/>
      <c r="B124" s="2663"/>
      <c r="C124" s="2663"/>
      <c r="D124" s="2663"/>
      <c r="E124" s="2663"/>
      <c r="F124" s="2794"/>
      <c r="G124" s="2794"/>
      <c r="H124" s="2794"/>
      <c r="I124" s="2670"/>
      <c r="J124" s="2794"/>
      <c r="K124" s="2794"/>
      <c r="L124" s="2794"/>
      <c r="M124" s="2663"/>
      <c r="N124" s="1049"/>
      <c r="O124" s="1049"/>
      <c r="P124" s="1049"/>
      <c r="Q124" s="1049"/>
      <c r="R124" s="1049"/>
      <c r="S124" s="2783"/>
      <c r="T124" s="2783"/>
      <c r="U124" s="2796"/>
      <c r="V124" s="2663"/>
      <c r="W124" s="2663"/>
      <c r="X124" s="2666"/>
      <c r="Y124" s="2666"/>
    </row>
    <row r="125" spans="1:25" ht="23.25" customHeight="1">
      <c r="A125" s="2085"/>
      <c r="B125" s="2663"/>
      <c r="C125" s="2663"/>
      <c r="D125" s="2663"/>
      <c r="E125" s="2663"/>
      <c r="F125" s="2794"/>
      <c r="G125" s="2794"/>
      <c r="H125" s="2794"/>
      <c r="I125" s="2670"/>
      <c r="J125" s="2794"/>
      <c r="K125" s="2794"/>
      <c r="L125" s="2794"/>
      <c r="M125" s="2663"/>
      <c r="N125" s="1049"/>
      <c r="O125" s="1049"/>
      <c r="P125" s="1049"/>
      <c r="Q125" s="1049"/>
      <c r="R125" s="1049"/>
      <c r="S125" s="2783"/>
      <c r="T125" s="2783"/>
      <c r="U125" s="2796"/>
      <c r="V125" s="2663"/>
      <c r="W125" s="2663"/>
      <c r="X125" s="2666"/>
      <c r="Y125" s="2666"/>
    </row>
    <row r="126" spans="1:25" ht="23.25" customHeight="1">
      <c r="A126" s="2085"/>
      <c r="B126" s="2663"/>
      <c r="C126" s="2663"/>
      <c r="D126" s="2663"/>
      <c r="E126" s="2663"/>
      <c r="F126" s="2794"/>
      <c r="G126" s="2794"/>
      <c r="H126" s="2794"/>
      <c r="I126" s="2670"/>
      <c r="J126" s="2794"/>
      <c r="K126" s="2794"/>
      <c r="L126" s="2794"/>
      <c r="M126" s="2663"/>
      <c r="N126" s="1049"/>
      <c r="O126" s="1049"/>
      <c r="P126" s="1049"/>
      <c r="Q126" s="1049"/>
      <c r="R126" s="1049"/>
      <c r="S126" s="2783"/>
      <c r="T126" s="2783"/>
      <c r="U126" s="2796"/>
      <c r="V126" s="2663"/>
      <c r="W126" s="2663"/>
      <c r="X126" s="2666"/>
      <c r="Y126" s="2666"/>
    </row>
    <row r="127" spans="1:25" ht="23.25" customHeight="1">
      <c r="A127" s="2085"/>
      <c r="B127" s="2663"/>
      <c r="C127" s="2663"/>
      <c r="D127" s="2663"/>
      <c r="E127" s="2663"/>
      <c r="F127" s="2794"/>
      <c r="G127" s="2794"/>
      <c r="H127" s="2794"/>
      <c r="I127" s="2670"/>
      <c r="J127" s="2794"/>
      <c r="K127" s="2794"/>
      <c r="L127" s="2794"/>
      <c r="M127" s="2663"/>
      <c r="N127" s="1049"/>
      <c r="O127" s="2790"/>
      <c r="P127" s="1049"/>
      <c r="Q127" s="1049"/>
      <c r="R127" s="1049"/>
      <c r="S127" s="2783"/>
      <c r="T127" s="2783"/>
      <c r="U127" s="2796"/>
      <c r="V127" s="2663"/>
      <c r="W127" s="2663"/>
      <c r="X127" s="2666"/>
      <c r="Y127" s="2666"/>
    </row>
    <row r="128" spans="1:25" ht="23.25" customHeight="1">
      <c r="A128" s="2085"/>
      <c r="B128" s="2663"/>
      <c r="C128" s="2663"/>
      <c r="D128" s="2663"/>
      <c r="E128" s="2663"/>
      <c r="F128" s="2794"/>
      <c r="G128" s="2794"/>
      <c r="H128" s="2794"/>
      <c r="I128" s="2670"/>
      <c r="J128" s="2794"/>
      <c r="K128" s="2794"/>
      <c r="L128" s="2794"/>
      <c r="M128" s="2663"/>
      <c r="N128" s="2809"/>
      <c r="O128" s="2810"/>
      <c r="P128" s="2809"/>
      <c r="Q128" s="1049"/>
      <c r="R128" s="2809"/>
      <c r="S128" s="2807"/>
      <c r="T128" s="2783"/>
      <c r="U128" s="2796"/>
      <c r="V128" s="2663"/>
      <c r="W128" s="2663"/>
      <c r="X128" s="2666"/>
      <c r="Y128" s="2666"/>
    </row>
    <row r="129" spans="1:25" ht="23.25" customHeight="1">
      <c r="A129" s="2085"/>
      <c r="B129" s="2663"/>
      <c r="C129" s="2663"/>
      <c r="D129" s="2663"/>
      <c r="E129" s="2663"/>
      <c r="F129" s="2794"/>
      <c r="G129" s="2794"/>
      <c r="H129" s="2794"/>
      <c r="I129" s="2670"/>
      <c r="J129" s="2794"/>
      <c r="K129" s="2794"/>
      <c r="L129" s="2794"/>
      <c r="M129" s="2663"/>
      <c r="N129" s="2809"/>
      <c r="O129" s="2810"/>
      <c r="P129" s="2809"/>
      <c r="Q129" s="1049"/>
      <c r="R129" s="2809"/>
      <c r="S129" s="2807"/>
      <c r="T129" s="2783"/>
      <c r="U129" s="2796"/>
      <c r="V129" s="2663"/>
      <c r="W129" s="2663"/>
      <c r="X129" s="2666"/>
      <c r="Y129" s="2666"/>
    </row>
    <row r="130" spans="1:25" ht="23.25" customHeight="1">
      <c r="A130" s="2085"/>
      <c r="B130" s="2663"/>
      <c r="C130" s="2663"/>
      <c r="D130" s="2663"/>
      <c r="E130" s="2663"/>
      <c r="F130" s="2794"/>
      <c r="G130" s="2794"/>
      <c r="H130" s="2794"/>
      <c r="I130" s="2670"/>
      <c r="J130" s="2794"/>
      <c r="K130" s="2794"/>
      <c r="L130" s="2794"/>
      <c r="M130" s="2663"/>
      <c r="N130" s="2809"/>
      <c r="O130" s="2810"/>
      <c r="P130" s="2809"/>
      <c r="Q130" s="1049"/>
      <c r="R130" s="2809"/>
      <c r="S130" s="2807"/>
      <c r="T130" s="2783"/>
      <c r="U130" s="2796"/>
      <c r="V130" s="2663"/>
      <c r="W130" s="2663"/>
      <c r="X130" s="2666"/>
      <c r="Y130" s="2666"/>
    </row>
    <row r="131" spans="1:25" ht="23.25" customHeight="1">
      <c r="A131" s="2085"/>
      <c r="B131" s="2663"/>
      <c r="C131" s="2663"/>
      <c r="D131" s="2663"/>
      <c r="E131" s="2663"/>
      <c r="F131" s="2794"/>
      <c r="G131" s="2794"/>
      <c r="H131" s="2794"/>
      <c r="I131" s="2670"/>
      <c r="J131" s="2794"/>
      <c r="K131" s="2794"/>
      <c r="L131" s="2794"/>
      <c r="M131" s="2663"/>
      <c r="N131" s="2809"/>
      <c r="O131" s="2810"/>
      <c r="P131" s="2809"/>
      <c r="Q131" s="2809"/>
      <c r="R131" s="1049"/>
      <c r="S131" s="2807"/>
      <c r="T131" s="2783"/>
      <c r="U131" s="2796"/>
      <c r="V131" s="2663"/>
      <c r="W131" s="2663"/>
      <c r="X131" s="2666"/>
      <c r="Y131" s="2666"/>
    </row>
    <row r="132" spans="1:25" ht="23.25" customHeight="1">
      <c r="A132" s="2085"/>
      <c r="B132" s="2663"/>
      <c r="C132" s="2663"/>
      <c r="D132" s="2663"/>
      <c r="E132" s="2663"/>
      <c r="F132" s="2794"/>
      <c r="G132" s="2794"/>
      <c r="H132" s="2794"/>
      <c r="I132" s="2670"/>
      <c r="J132" s="2794"/>
      <c r="K132" s="2794"/>
      <c r="L132" s="2794"/>
      <c r="M132" s="2663"/>
      <c r="N132" s="2809"/>
      <c r="O132" s="2810"/>
      <c r="P132" s="2809"/>
      <c r="Q132" s="2809"/>
      <c r="R132" s="1049"/>
      <c r="S132" s="2807"/>
      <c r="T132" s="2783"/>
      <c r="U132" s="2796"/>
      <c r="V132" s="2663"/>
      <c r="W132" s="2663"/>
      <c r="X132" s="2666"/>
      <c r="Y132" s="2666"/>
    </row>
    <row r="133" spans="1:25" ht="23.25" customHeight="1">
      <c r="A133" s="2085"/>
      <c r="B133" s="2663"/>
      <c r="C133" s="2663"/>
      <c r="D133" s="2663"/>
      <c r="E133" s="2663"/>
      <c r="F133" s="2794"/>
      <c r="G133" s="2794"/>
      <c r="H133" s="2794"/>
      <c r="I133" s="2670"/>
      <c r="J133" s="2794"/>
      <c r="K133" s="2794"/>
      <c r="L133" s="2794"/>
      <c r="M133" s="2663"/>
      <c r="N133" s="2809"/>
      <c r="O133" s="2810"/>
      <c r="P133" s="2811"/>
      <c r="Q133" s="2812"/>
      <c r="R133" s="2805"/>
      <c r="S133" s="2807"/>
      <c r="T133" s="2783"/>
      <c r="U133" s="2796"/>
      <c r="V133" s="2663"/>
      <c r="W133" s="2663"/>
      <c r="X133" s="2666"/>
      <c r="Y133" s="2666"/>
    </row>
    <row r="134" spans="1:25" ht="23.25" customHeight="1">
      <c r="A134" s="2085"/>
      <c r="B134" s="2663"/>
      <c r="C134" s="2663"/>
      <c r="D134" s="2663"/>
      <c r="E134" s="2663"/>
      <c r="F134" s="2794"/>
      <c r="G134" s="2794"/>
      <c r="H134" s="2794"/>
      <c r="I134" s="2670"/>
      <c r="J134" s="2794"/>
      <c r="K134" s="2794"/>
      <c r="L134" s="2794"/>
      <c r="M134" s="2663"/>
      <c r="N134" s="2809"/>
      <c r="O134" s="2810"/>
      <c r="P134" s="2809"/>
      <c r="Q134" s="1049"/>
      <c r="R134" s="2809"/>
      <c r="S134" s="2807"/>
      <c r="T134" s="2783"/>
      <c r="U134" s="2796"/>
      <c r="V134" s="2663"/>
      <c r="W134" s="2663"/>
      <c r="X134" s="2666"/>
      <c r="Y134" s="2666"/>
    </row>
    <row r="135" spans="1:25" ht="23.25" customHeight="1">
      <c r="A135" s="2085"/>
      <c r="B135" s="2663"/>
      <c r="C135" s="2663"/>
      <c r="D135" s="2663"/>
      <c r="E135" s="2663"/>
      <c r="F135" s="2794"/>
      <c r="G135" s="2794"/>
      <c r="H135" s="2794"/>
      <c r="I135" s="2670"/>
      <c r="J135" s="2794"/>
      <c r="K135" s="2794"/>
      <c r="L135" s="2794"/>
      <c r="M135" s="2663"/>
      <c r="N135" s="1049"/>
      <c r="O135" s="1049"/>
      <c r="P135" s="1049"/>
      <c r="Q135" s="1049"/>
      <c r="R135" s="1049"/>
      <c r="S135" s="1049"/>
      <c r="T135" s="1049"/>
      <c r="U135" s="2797"/>
      <c r="V135" s="2663"/>
      <c r="W135" s="2663"/>
      <c r="X135" s="2666"/>
      <c r="Y135" s="2666"/>
    </row>
    <row r="136" spans="1:25" ht="23.25" customHeight="1">
      <c r="A136" s="2085"/>
      <c r="B136" s="2663"/>
      <c r="C136" s="2663"/>
      <c r="D136" s="2663"/>
      <c r="E136" s="2663"/>
      <c r="F136" s="2794"/>
      <c r="G136" s="2794"/>
      <c r="H136" s="2794"/>
      <c r="I136" s="2670"/>
      <c r="J136" s="2794"/>
      <c r="K136" s="2794"/>
      <c r="L136" s="2794"/>
      <c r="M136" s="2663"/>
      <c r="N136" s="1049"/>
      <c r="O136" s="1049"/>
      <c r="P136" s="1049"/>
      <c r="Q136" s="1049"/>
      <c r="R136" s="1049"/>
      <c r="S136" s="2783"/>
      <c r="T136" s="1049"/>
      <c r="U136" s="2797"/>
      <c r="V136" s="2663"/>
      <c r="W136" s="2663"/>
      <c r="X136" s="2666"/>
      <c r="Y136" s="2666"/>
    </row>
    <row r="137" spans="1:25" ht="23.25" customHeight="1">
      <c r="A137" s="2085"/>
      <c r="B137" s="2663"/>
      <c r="C137" s="2663"/>
      <c r="D137" s="2663"/>
      <c r="E137" s="2663"/>
      <c r="F137" s="2794"/>
      <c r="G137" s="2794"/>
      <c r="H137" s="2794"/>
      <c r="I137" s="2670"/>
      <c r="J137" s="2794"/>
      <c r="K137" s="2794"/>
      <c r="L137" s="2794"/>
      <c r="M137" s="2663"/>
      <c r="N137" s="1049"/>
      <c r="O137" s="1049"/>
      <c r="P137" s="1049"/>
      <c r="Q137" s="1049"/>
      <c r="R137" s="1049"/>
      <c r="S137" s="2783"/>
      <c r="T137" s="1049"/>
      <c r="U137" s="2797"/>
      <c r="V137" s="2663"/>
      <c r="W137" s="2663"/>
      <c r="X137" s="2666"/>
      <c r="Y137" s="2666"/>
    </row>
    <row r="138" spans="1:25" ht="23.25" customHeight="1">
      <c r="A138" s="2085"/>
      <c r="B138" s="2663"/>
      <c r="C138" s="2663"/>
      <c r="D138" s="2663"/>
      <c r="E138" s="2663"/>
      <c r="F138" s="2794"/>
      <c r="G138" s="2794"/>
      <c r="H138" s="2794"/>
      <c r="I138" s="2670"/>
      <c r="J138" s="2794"/>
      <c r="K138" s="2794"/>
      <c r="L138" s="2794"/>
      <c r="M138" s="2663"/>
      <c r="N138" s="2786"/>
      <c r="O138" s="1049"/>
      <c r="P138" s="2786"/>
      <c r="Q138" s="2786"/>
      <c r="R138" s="2786"/>
      <c r="S138" s="2796"/>
      <c r="T138" s="1049"/>
      <c r="U138" s="2797"/>
      <c r="V138" s="2663"/>
      <c r="W138" s="2663"/>
      <c r="X138" s="2666"/>
      <c r="Y138" s="2666"/>
    </row>
    <row r="139" spans="1:25" ht="23.25" customHeight="1">
      <c r="A139" s="2085"/>
      <c r="B139" s="2663"/>
      <c r="C139" s="2663"/>
      <c r="D139" s="2663"/>
      <c r="E139" s="2663"/>
      <c r="F139" s="2794"/>
      <c r="G139" s="2794"/>
      <c r="H139" s="2794"/>
      <c r="I139" s="2670"/>
      <c r="J139" s="2794"/>
      <c r="K139" s="2794"/>
      <c r="L139" s="2794"/>
      <c r="M139" s="2663"/>
      <c r="N139" s="2786"/>
      <c r="O139" s="2786"/>
      <c r="P139" s="2786"/>
      <c r="Q139" s="2786"/>
      <c r="R139" s="2786"/>
      <c r="S139" s="2796"/>
      <c r="T139" s="1049"/>
      <c r="U139" s="2797"/>
      <c r="V139" s="2663"/>
      <c r="W139" s="2663"/>
      <c r="X139" s="2666"/>
      <c r="Y139" s="2666"/>
    </row>
    <row r="140" spans="1:25" ht="23.25" customHeight="1">
      <c r="A140" s="2085"/>
      <c r="B140" s="2663"/>
      <c r="C140" s="2663"/>
      <c r="D140" s="2663"/>
      <c r="E140" s="2663"/>
      <c r="F140" s="2794"/>
      <c r="G140" s="2794"/>
      <c r="H140" s="2794"/>
      <c r="I140" s="2670"/>
      <c r="J140" s="2794"/>
      <c r="K140" s="2794"/>
      <c r="L140" s="2794"/>
      <c r="M140" s="2663"/>
      <c r="N140" s="2786"/>
      <c r="O140" s="2786"/>
      <c r="P140" s="2786"/>
      <c r="Q140" s="2786"/>
      <c r="R140" s="2786"/>
      <c r="S140" s="2796"/>
      <c r="T140" s="1049"/>
      <c r="U140" s="2797"/>
      <c r="V140" s="2663"/>
      <c r="W140" s="2663"/>
      <c r="X140" s="2666"/>
      <c r="Y140" s="2666"/>
    </row>
    <row r="141" spans="1:25" ht="23.25" customHeight="1">
      <c r="A141" s="2085"/>
      <c r="B141" s="2663"/>
      <c r="C141" s="2663"/>
      <c r="D141" s="2663"/>
      <c r="E141" s="2663"/>
      <c r="F141" s="2794"/>
      <c r="G141" s="2794"/>
      <c r="H141" s="2794"/>
      <c r="I141" s="2670"/>
      <c r="J141" s="2794"/>
      <c r="K141" s="2794"/>
      <c r="L141" s="2794"/>
      <c r="M141" s="2663"/>
      <c r="N141" s="2786"/>
      <c r="O141" s="2786"/>
      <c r="P141" s="2786"/>
      <c r="Q141" s="2786"/>
      <c r="R141" s="2786"/>
      <c r="S141" s="2796"/>
      <c r="T141" s="1049"/>
      <c r="U141" s="2797"/>
      <c r="V141" s="2663"/>
      <c r="W141" s="2663"/>
      <c r="X141" s="2666"/>
      <c r="Y141" s="2666"/>
    </row>
    <row r="142" spans="1:25" ht="23.25" customHeight="1">
      <c r="A142" s="2085"/>
      <c r="B142" s="2663"/>
      <c r="C142" s="2663"/>
      <c r="D142" s="2663"/>
      <c r="E142" s="2663"/>
      <c r="F142" s="2794"/>
      <c r="G142" s="2794"/>
      <c r="H142" s="2794"/>
      <c r="I142" s="2670"/>
      <c r="J142" s="2794"/>
      <c r="K142" s="2794"/>
      <c r="L142" s="2794"/>
      <c r="M142" s="2663"/>
      <c r="N142" s="2786"/>
      <c r="O142" s="2786"/>
      <c r="P142" s="2786"/>
      <c r="Q142" s="2786"/>
      <c r="R142" s="2786"/>
      <c r="S142" s="2796"/>
      <c r="T142" s="1049"/>
      <c r="U142" s="2796"/>
      <c r="V142" s="2663"/>
      <c r="W142" s="2663"/>
      <c r="X142" s="2666"/>
      <c r="Y142" s="2666"/>
    </row>
    <row r="143" spans="1:25" ht="23.25" customHeight="1">
      <c r="A143" s="2085"/>
      <c r="B143" s="2663"/>
      <c r="C143" s="2663"/>
      <c r="D143" s="2663"/>
      <c r="E143" s="2663"/>
      <c r="F143" s="2794"/>
      <c r="G143" s="2794"/>
      <c r="H143" s="2794"/>
      <c r="I143" s="2670"/>
      <c r="J143" s="2794"/>
      <c r="K143" s="2794"/>
      <c r="L143" s="2794"/>
      <c r="M143" s="2663"/>
      <c r="N143" s="1049"/>
      <c r="O143" s="1049"/>
      <c r="P143" s="1049"/>
      <c r="Q143" s="1049"/>
      <c r="R143" s="1049"/>
      <c r="S143" s="2783"/>
      <c r="T143" s="2783"/>
      <c r="U143" s="2796"/>
      <c r="V143" s="2663"/>
      <c r="W143" s="2663"/>
      <c r="X143" s="2666"/>
      <c r="Y143" s="2666"/>
    </row>
    <row r="144" spans="1:25" ht="23.25" customHeight="1">
      <c r="A144" s="2085"/>
      <c r="B144" s="2663"/>
      <c r="C144" s="2663"/>
      <c r="D144" s="2663"/>
      <c r="E144" s="2663"/>
      <c r="F144" s="2794"/>
      <c r="G144" s="2794"/>
      <c r="H144" s="2794"/>
      <c r="I144" s="2670"/>
      <c r="J144" s="2794"/>
      <c r="K144" s="2794"/>
      <c r="L144" s="2794"/>
      <c r="M144" s="2663"/>
      <c r="N144" s="1049"/>
      <c r="O144" s="1049"/>
      <c r="P144" s="1049"/>
      <c r="Q144" s="1049"/>
      <c r="R144" s="1049"/>
      <c r="S144" s="2783"/>
      <c r="T144" s="2783"/>
      <c r="U144" s="2796"/>
      <c r="V144" s="2663"/>
      <c r="W144" s="2663"/>
      <c r="X144" s="2666"/>
      <c r="Y144" s="2666"/>
    </row>
    <row r="145" spans="1:25" ht="23.25" customHeight="1">
      <c r="A145" s="2085"/>
      <c r="B145" s="2663"/>
      <c r="C145" s="2663"/>
      <c r="D145" s="2663"/>
      <c r="E145" s="2663"/>
      <c r="F145" s="2794"/>
      <c r="G145" s="2794"/>
      <c r="H145" s="2794"/>
      <c r="I145" s="2670"/>
      <c r="J145" s="2794"/>
      <c r="K145" s="2794"/>
      <c r="L145" s="2794"/>
      <c r="M145" s="2663"/>
      <c r="N145" s="1049"/>
      <c r="O145" s="1049"/>
      <c r="P145" s="1049"/>
      <c r="Q145" s="1049"/>
      <c r="R145" s="1049"/>
      <c r="S145" s="2783"/>
      <c r="T145" s="2783"/>
      <c r="U145" s="2796"/>
      <c r="V145" s="2663"/>
      <c r="W145" s="2663"/>
      <c r="X145" s="2666"/>
      <c r="Y145" s="2666"/>
    </row>
    <row r="146" spans="1:25" ht="23.25" customHeight="1">
      <c r="A146" s="2085"/>
      <c r="B146" s="2663"/>
      <c r="C146" s="2663"/>
      <c r="D146" s="2663"/>
      <c r="E146" s="2663"/>
      <c r="F146" s="2794"/>
      <c r="G146" s="2794"/>
      <c r="H146" s="2794"/>
      <c r="I146" s="2670"/>
      <c r="J146" s="2794"/>
      <c r="K146" s="2794"/>
      <c r="L146" s="2794"/>
      <c r="M146" s="2663"/>
      <c r="N146" s="1049"/>
      <c r="O146" s="1049"/>
      <c r="P146" s="1049"/>
      <c r="Q146" s="1049"/>
      <c r="R146" s="1049"/>
      <c r="S146" s="2783"/>
      <c r="T146" s="2783"/>
      <c r="U146" s="2796"/>
      <c r="V146" s="2663"/>
      <c r="W146" s="2663"/>
      <c r="X146" s="2666"/>
      <c r="Y146" s="2666"/>
    </row>
    <row r="147" spans="1:25" ht="23.25" customHeight="1">
      <c r="A147" s="2085"/>
      <c r="B147" s="2663"/>
      <c r="C147" s="2663"/>
      <c r="D147" s="2663"/>
      <c r="E147" s="2663"/>
      <c r="F147" s="2794"/>
      <c r="G147" s="2794"/>
      <c r="H147" s="2794"/>
      <c r="I147" s="2670"/>
      <c r="J147" s="2794"/>
      <c r="K147" s="2794"/>
      <c r="L147" s="2794"/>
      <c r="M147" s="2663"/>
      <c r="N147" s="1049"/>
      <c r="O147" s="1049"/>
      <c r="P147" s="1049"/>
      <c r="Q147" s="1049"/>
      <c r="R147" s="1049"/>
      <c r="S147" s="1049"/>
      <c r="T147" s="1049"/>
      <c r="U147" s="2797"/>
      <c r="V147" s="2663"/>
      <c r="W147" s="2663"/>
      <c r="X147" s="2666"/>
      <c r="Y147" s="2666"/>
    </row>
    <row r="148" spans="1:25" ht="23.25" customHeight="1">
      <c r="A148" s="2085"/>
      <c r="B148" s="2663"/>
      <c r="C148" s="2663"/>
      <c r="D148" s="2663"/>
      <c r="E148" s="2663"/>
      <c r="F148" s="2794"/>
      <c r="G148" s="2794"/>
      <c r="H148" s="2794"/>
      <c r="I148" s="2670"/>
      <c r="J148" s="2794"/>
      <c r="K148" s="2794"/>
      <c r="L148" s="2794"/>
      <c r="M148" s="2663"/>
      <c r="N148" s="1049"/>
      <c r="O148" s="1049"/>
      <c r="P148" s="1049"/>
      <c r="Q148" s="1049"/>
      <c r="R148" s="1049"/>
      <c r="S148" s="2783"/>
      <c r="T148" s="1049"/>
      <c r="U148" s="2797"/>
      <c r="V148" s="2663"/>
      <c r="W148" s="2663"/>
      <c r="X148" s="2666"/>
      <c r="Y148" s="2666"/>
    </row>
    <row r="149" spans="1:25" ht="23.25" customHeight="1">
      <c r="A149" s="2085"/>
      <c r="B149" s="2663"/>
      <c r="C149" s="2663"/>
      <c r="D149" s="2663"/>
      <c r="E149" s="2663"/>
      <c r="F149" s="2794"/>
      <c r="G149" s="2794"/>
      <c r="H149" s="2794"/>
      <c r="I149" s="2670"/>
      <c r="J149" s="2794"/>
      <c r="K149" s="2794"/>
      <c r="L149" s="2794"/>
      <c r="M149" s="2663"/>
      <c r="N149" s="1049"/>
      <c r="O149" s="1049"/>
      <c r="P149" s="1049"/>
      <c r="Q149" s="1049"/>
      <c r="R149" s="1049"/>
      <c r="S149" s="2783"/>
      <c r="T149" s="1049"/>
      <c r="U149" s="2783"/>
      <c r="V149" s="2663"/>
      <c r="W149" s="2663"/>
      <c r="X149" s="2666"/>
      <c r="Y149" s="2666"/>
    </row>
    <row r="150" spans="1:25" ht="23.25" customHeight="1">
      <c r="A150" s="2085"/>
      <c r="B150" s="2663"/>
      <c r="C150" s="2663"/>
      <c r="D150" s="2663"/>
      <c r="E150" s="2663"/>
      <c r="F150" s="2794"/>
      <c r="G150" s="2794"/>
      <c r="H150" s="2794"/>
      <c r="I150" s="2670"/>
      <c r="J150" s="2794"/>
      <c r="K150" s="2794"/>
      <c r="L150" s="2794"/>
      <c r="M150" s="2786"/>
      <c r="N150" s="2786"/>
      <c r="O150" s="2786"/>
      <c r="P150" s="2786"/>
      <c r="Q150" s="2786"/>
      <c r="R150" s="2786"/>
      <c r="S150" s="2796"/>
      <c r="T150" s="2786"/>
      <c r="U150" s="2796"/>
      <c r="V150" s="2786"/>
      <c r="W150" s="2786"/>
      <c r="X150" s="2666"/>
      <c r="Y150" s="2666"/>
    </row>
    <row r="151" spans="1:25" ht="23.25" customHeight="1">
      <c r="A151" s="2085"/>
      <c r="B151" s="2663"/>
      <c r="C151" s="2663"/>
      <c r="D151" s="2663"/>
      <c r="E151" s="2663"/>
      <c r="F151" s="2794"/>
      <c r="G151" s="2794"/>
      <c r="H151" s="2794"/>
      <c r="I151" s="2670"/>
      <c r="J151" s="2794"/>
      <c r="K151" s="2794"/>
      <c r="L151" s="2794"/>
      <c r="M151" s="2786"/>
      <c r="N151" s="2786"/>
      <c r="O151" s="2786"/>
      <c r="P151" s="2786"/>
      <c r="Q151" s="2786"/>
      <c r="R151" s="2786"/>
      <c r="S151" s="2796"/>
      <c r="T151" s="2796"/>
      <c r="U151" s="2796"/>
      <c r="V151" s="2786"/>
      <c r="W151" s="2786"/>
      <c r="X151" s="2666"/>
      <c r="Y151" s="2666"/>
    </row>
    <row r="152" spans="1:25" ht="23.25" customHeight="1">
      <c r="A152" s="2085"/>
      <c r="B152" s="2663"/>
      <c r="C152" s="2663"/>
      <c r="D152" s="2663"/>
      <c r="E152" s="2663"/>
      <c r="F152" s="2794"/>
      <c r="G152" s="2794"/>
      <c r="H152" s="2794"/>
      <c r="I152" s="2670"/>
      <c r="J152" s="2794"/>
      <c r="K152" s="2794"/>
      <c r="L152" s="2794"/>
      <c r="M152" s="2786"/>
      <c r="N152" s="2786"/>
      <c r="O152" s="2786"/>
      <c r="P152" s="2786"/>
      <c r="Q152" s="2786"/>
      <c r="R152" s="2786"/>
      <c r="S152" s="2796"/>
      <c r="T152" s="2796"/>
      <c r="U152" s="2796"/>
      <c r="V152" s="2786"/>
      <c r="W152" s="2786"/>
      <c r="X152" s="2666"/>
      <c r="Y152" s="2666"/>
    </row>
    <row r="153" spans="1:25" ht="23.25" customHeight="1">
      <c r="A153" s="2085"/>
      <c r="B153" s="2663"/>
      <c r="C153" s="2663"/>
      <c r="D153" s="2663"/>
      <c r="E153" s="2663"/>
      <c r="F153" s="2794"/>
      <c r="G153" s="2794"/>
      <c r="H153" s="2794"/>
      <c r="I153" s="2670"/>
      <c r="J153" s="2794"/>
      <c r="K153" s="2794"/>
      <c r="L153" s="2794"/>
      <c r="M153" s="2786"/>
      <c r="N153" s="2786"/>
      <c r="O153" s="2786"/>
      <c r="P153" s="2786"/>
      <c r="Q153" s="2786"/>
      <c r="R153" s="2786"/>
      <c r="S153" s="2796"/>
      <c r="T153" s="2796"/>
      <c r="U153" s="2796"/>
      <c r="V153" s="2786"/>
      <c r="W153" s="2786"/>
      <c r="X153" s="2666"/>
      <c r="Y153" s="2666"/>
    </row>
    <row r="154" spans="1:25" ht="23.25" customHeight="1">
      <c r="A154" s="2085"/>
      <c r="B154" s="2663"/>
      <c r="C154" s="2663"/>
      <c r="D154" s="2663"/>
      <c r="E154" s="2663"/>
      <c r="F154" s="2794"/>
      <c r="G154" s="2794"/>
      <c r="H154" s="2794"/>
      <c r="I154" s="2670"/>
      <c r="J154" s="2794"/>
      <c r="K154" s="2794"/>
      <c r="L154" s="2794"/>
      <c r="M154" s="2786"/>
      <c r="N154" s="2786"/>
      <c r="O154" s="2786"/>
      <c r="P154" s="2786"/>
      <c r="Q154" s="2786"/>
      <c r="R154" s="2786"/>
      <c r="S154" s="2796"/>
      <c r="T154" s="2796"/>
      <c r="U154" s="2796"/>
      <c r="V154" s="2786"/>
      <c r="W154" s="2786"/>
      <c r="X154" s="2666"/>
      <c r="Y154" s="2666"/>
    </row>
    <row r="155" spans="1:25" ht="23.25" customHeight="1">
      <c r="A155" s="2085"/>
      <c r="B155" s="2663"/>
      <c r="C155" s="2663"/>
      <c r="D155" s="2663"/>
      <c r="E155" s="2663"/>
      <c r="F155" s="2794"/>
      <c r="G155" s="2794"/>
      <c r="H155" s="2794"/>
      <c r="I155" s="2670"/>
      <c r="J155" s="2794"/>
      <c r="K155" s="2794"/>
      <c r="L155" s="2794"/>
      <c r="M155" s="2786"/>
      <c r="N155" s="1049"/>
      <c r="O155" s="1049"/>
      <c r="P155" s="1049"/>
      <c r="Q155" s="1049"/>
      <c r="R155" s="1049"/>
      <c r="S155" s="2783"/>
      <c r="T155" s="2783"/>
      <c r="U155" s="2783"/>
      <c r="V155" s="1049"/>
      <c r="W155" s="1049"/>
      <c r="X155" s="2666"/>
      <c r="Y155" s="2666"/>
    </row>
    <row r="156" spans="1:25" ht="23.25" customHeight="1">
      <c r="A156" s="2085"/>
      <c r="B156" s="2663"/>
      <c r="C156" s="2663"/>
      <c r="D156" s="2663"/>
      <c r="E156" s="2663"/>
      <c r="F156" s="2794"/>
      <c r="G156" s="2794"/>
      <c r="H156" s="2794"/>
      <c r="I156" s="2670"/>
      <c r="J156" s="2794"/>
      <c r="K156" s="2794"/>
      <c r="L156" s="2794"/>
      <c r="M156" s="2786"/>
      <c r="N156" s="1049"/>
      <c r="O156" s="1049"/>
      <c r="P156" s="1049"/>
      <c r="Q156" s="1049"/>
      <c r="R156" s="1049"/>
      <c r="S156" s="2783"/>
      <c r="T156" s="2783"/>
      <c r="U156" s="2783"/>
      <c r="V156" s="1049"/>
      <c r="W156" s="1049"/>
      <c r="X156" s="2666"/>
      <c r="Y156" s="2666"/>
    </row>
    <row r="157" spans="1:25" ht="23.25" customHeight="1">
      <c r="A157" s="2085"/>
      <c r="B157" s="2663"/>
      <c r="C157" s="2663"/>
      <c r="D157" s="2663"/>
      <c r="E157" s="2663"/>
      <c r="F157" s="2794"/>
      <c r="G157" s="2794"/>
      <c r="H157" s="2794"/>
      <c r="I157" s="2670"/>
      <c r="J157" s="2794"/>
      <c r="K157" s="2794"/>
      <c r="L157" s="2794"/>
      <c r="M157" s="2786"/>
      <c r="N157" s="1049"/>
      <c r="O157" s="1049"/>
      <c r="P157" s="1049"/>
      <c r="Q157" s="1049"/>
      <c r="R157" s="1049"/>
      <c r="S157" s="2783"/>
      <c r="T157" s="2783"/>
      <c r="U157" s="2783"/>
      <c r="V157" s="1049"/>
      <c r="W157" s="1049"/>
      <c r="X157" s="2666"/>
      <c r="Y157" s="2666"/>
    </row>
    <row r="158" spans="1:25" ht="23.25" customHeight="1">
      <c r="A158" s="2085"/>
      <c r="B158" s="2663"/>
      <c r="C158" s="2663"/>
      <c r="D158" s="2663"/>
      <c r="E158" s="2663"/>
      <c r="F158" s="2794"/>
      <c r="G158" s="2794"/>
      <c r="H158" s="2794"/>
      <c r="I158" s="2670"/>
      <c r="J158" s="2794"/>
      <c r="K158" s="2794"/>
      <c r="L158" s="2794"/>
      <c r="M158" s="2786"/>
      <c r="N158" s="1049"/>
      <c r="O158" s="1049"/>
      <c r="P158" s="1049"/>
      <c r="Q158" s="1049"/>
      <c r="R158" s="1049"/>
      <c r="S158" s="2783"/>
      <c r="T158" s="2783"/>
      <c r="U158" s="2783"/>
      <c r="V158" s="1049"/>
      <c r="W158" s="1049"/>
      <c r="X158" s="2666"/>
      <c r="Y158" s="2666"/>
    </row>
    <row r="159" spans="1:25" ht="23.25" customHeight="1">
      <c r="A159" s="2085"/>
      <c r="B159" s="1049"/>
      <c r="C159" s="2813"/>
      <c r="D159" s="3044"/>
      <c r="E159" s="3044"/>
      <c r="F159" s="2783"/>
      <c r="G159" s="2794"/>
      <c r="H159" s="2814"/>
      <c r="I159" s="2794"/>
      <c r="J159" s="2670"/>
      <c r="K159" s="2794"/>
      <c r="L159" s="2794"/>
      <c r="M159" s="1049"/>
      <c r="N159" s="1049"/>
      <c r="O159" s="1049"/>
      <c r="P159" s="1049"/>
      <c r="Q159" s="1049"/>
      <c r="R159" s="1049"/>
      <c r="S159" s="2783"/>
      <c r="T159" s="2783"/>
      <c r="U159" s="2783"/>
      <c r="V159" s="2663"/>
      <c r="W159" s="2548"/>
      <c r="X159" s="2815"/>
      <c r="Y159" s="2018"/>
    </row>
    <row r="160" spans="1:25" ht="23.25" customHeight="1">
      <c r="A160" s="2085"/>
      <c r="B160" s="1049"/>
      <c r="C160" s="2813"/>
      <c r="D160" s="3044"/>
      <c r="E160" s="3044"/>
      <c r="F160" s="2783"/>
      <c r="G160" s="2794"/>
      <c r="H160" s="2814"/>
      <c r="I160" s="2794"/>
      <c r="J160" s="2670"/>
      <c r="K160" s="2794"/>
      <c r="L160" s="2794"/>
      <c r="M160" s="1049"/>
      <c r="N160" s="1049"/>
      <c r="O160" s="1049"/>
      <c r="P160" s="1049"/>
      <c r="Q160" s="1049"/>
      <c r="R160" s="1049"/>
      <c r="S160" s="2783"/>
      <c r="T160" s="2783"/>
      <c r="U160" s="2783"/>
      <c r="V160" s="2663"/>
      <c r="W160" s="2548"/>
      <c r="X160" s="2815"/>
      <c r="Y160" s="2018"/>
    </row>
    <row r="161" spans="1:25" ht="23.25" customHeight="1">
      <c r="A161" s="2085"/>
      <c r="B161" s="1049"/>
      <c r="C161" s="2813"/>
      <c r="D161" s="3044"/>
      <c r="E161" s="3044"/>
      <c r="F161" s="2783"/>
      <c r="G161" s="2794"/>
      <c r="H161" s="2814"/>
      <c r="I161" s="2794"/>
      <c r="J161" s="2670"/>
      <c r="K161" s="2794"/>
      <c r="L161" s="2794"/>
      <c r="M161" s="1049"/>
      <c r="N161" s="1049"/>
      <c r="O161" s="1049"/>
      <c r="P161" s="1049"/>
      <c r="Q161" s="1049"/>
      <c r="R161" s="1049"/>
      <c r="S161" s="2783"/>
      <c r="T161" s="2783"/>
      <c r="U161" s="2783"/>
      <c r="V161" s="2663"/>
      <c r="W161" s="2548"/>
      <c r="X161" s="2815"/>
      <c r="Y161" s="2018"/>
    </row>
    <row r="162" spans="1:25" ht="23.25" customHeight="1">
      <c r="A162" s="2085"/>
      <c r="B162" s="1049"/>
      <c r="C162" s="2813"/>
      <c r="D162" s="3044"/>
      <c r="E162" s="3044"/>
      <c r="F162" s="2783"/>
      <c r="G162" s="2794"/>
      <c r="H162" s="2814"/>
      <c r="I162" s="2794"/>
      <c r="J162" s="2670"/>
      <c r="K162" s="2794"/>
      <c r="L162" s="2794"/>
      <c r="M162" s="1049"/>
      <c r="N162" s="1049"/>
      <c r="O162" s="1049"/>
      <c r="P162" s="1049"/>
      <c r="Q162" s="1049"/>
      <c r="R162" s="1049"/>
      <c r="S162" s="2783"/>
      <c r="T162" s="2783"/>
      <c r="U162" s="2783"/>
      <c r="V162" s="2663"/>
      <c r="W162" s="2548"/>
      <c r="X162" s="2815"/>
      <c r="Y162" s="2018"/>
    </row>
    <row r="163" spans="1:25" ht="23.25" customHeight="1">
      <c r="A163" s="2085"/>
      <c r="B163" s="1049"/>
      <c r="C163" s="2813"/>
      <c r="D163" s="3044"/>
      <c r="E163" s="3044"/>
      <c r="F163" s="2783"/>
      <c r="G163" s="2794"/>
      <c r="H163" s="2814"/>
      <c r="I163" s="2794"/>
      <c r="J163" s="2670"/>
      <c r="K163" s="2794"/>
      <c r="L163" s="2794"/>
      <c r="M163" s="1049"/>
      <c r="N163" s="1049"/>
      <c r="O163" s="1049"/>
      <c r="P163" s="1049"/>
      <c r="Q163" s="1049"/>
      <c r="R163" s="1049"/>
      <c r="S163" s="2783"/>
      <c r="T163" s="2783"/>
      <c r="U163" s="2783"/>
      <c r="V163" s="2663"/>
      <c r="W163" s="2548"/>
      <c r="X163" s="2815"/>
      <c r="Y163" s="2018"/>
    </row>
    <row r="164" spans="1:25" ht="23.25" customHeight="1">
      <c r="A164" s="2085"/>
      <c r="B164" s="1049"/>
      <c r="C164" s="2813"/>
      <c r="D164" s="3044"/>
      <c r="E164" s="3044"/>
      <c r="F164" s="2783"/>
      <c r="G164" s="2794"/>
      <c r="H164" s="2814"/>
      <c r="I164" s="2794"/>
      <c r="J164" s="2670"/>
      <c r="K164" s="2794"/>
      <c r="L164" s="2794"/>
      <c r="M164" s="1049"/>
      <c r="N164" s="1049"/>
      <c r="O164" s="1049"/>
      <c r="P164" s="1049"/>
      <c r="Q164" s="1049"/>
      <c r="R164" s="1049"/>
      <c r="S164" s="2783"/>
      <c r="T164" s="2783"/>
      <c r="U164" s="2783"/>
      <c r="V164" s="2663"/>
      <c r="W164" s="2548"/>
      <c r="X164" s="2815"/>
      <c r="Y164" s="2018"/>
    </row>
    <row r="165" spans="1:25" ht="23.25" customHeight="1">
      <c r="A165" s="2085"/>
      <c r="B165" s="1049"/>
      <c r="C165" s="2813"/>
      <c r="D165" s="3044"/>
      <c r="E165" s="3044"/>
      <c r="F165" s="2783"/>
      <c r="G165" s="2794"/>
      <c r="H165" s="2814"/>
      <c r="I165" s="2794"/>
      <c r="J165" s="2670"/>
      <c r="K165" s="2794"/>
      <c r="L165" s="2794"/>
      <c r="M165" s="1049"/>
      <c r="N165" s="1049"/>
      <c r="O165" s="1049"/>
      <c r="P165" s="1049"/>
      <c r="Q165" s="1049"/>
      <c r="R165" s="1049"/>
      <c r="S165" s="2783"/>
      <c r="T165" s="2783"/>
      <c r="U165" s="2783"/>
      <c r="V165" s="2663"/>
      <c r="W165" s="2548"/>
      <c r="X165" s="2815"/>
      <c r="Y165" s="2018"/>
    </row>
    <row r="166" spans="1:25" ht="23.25" customHeight="1">
      <c r="A166" s="2085"/>
      <c r="B166" s="1049"/>
      <c r="C166" s="2813"/>
      <c r="D166" s="3044"/>
      <c r="E166" s="3044"/>
      <c r="F166" s="2783"/>
      <c r="G166" s="2794"/>
      <c r="H166" s="2814"/>
      <c r="I166" s="2794"/>
      <c r="J166" s="2670"/>
      <c r="K166" s="2794"/>
      <c r="L166" s="2794"/>
      <c r="M166" s="1049"/>
      <c r="N166" s="1049"/>
      <c r="O166" s="1049"/>
      <c r="P166" s="1049"/>
      <c r="Q166" s="1049"/>
      <c r="R166" s="1049"/>
      <c r="S166" s="2783"/>
      <c r="T166" s="2783"/>
      <c r="U166" s="2783"/>
      <c r="V166" s="2663"/>
      <c r="W166" s="2548"/>
      <c r="X166" s="2815"/>
      <c r="Y166" s="2018"/>
    </row>
    <row r="167" spans="1:25" ht="23.25" customHeight="1">
      <c r="A167" s="2085"/>
      <c r="B167" s="1049"/>
      <c r="C167" s="2813"/>
      <c r="D167" s="3044"/>
      <c r="E167" s="3044"/>
      <c r="F167" s="2783"/>
      <c r="G167" s="2794"/>
      <c r="H167" s="2814"/>
      <c r="I167" s="2794"/>
      <c r="J167" s="2670"/>
      <c r="K167" s="2794"/>
      <c r="L167" s="2794"/>
      <c r="M167" s="1049"/>
      <c r="N167" s="2789"/>
      <c r="O167" s="2789"/>
      <c r="P167" s="2789"/>
      <c r="Q167" s="2789"/>
      <c r="R167" s="2789"/>
      <c r="S167" s="2816"/>
      <c r="T167" s="2816"/>
      <c r="U167" s="2816"/>
      <c r="V167" s="2789"/>
      <c r="W167" s="2817"/>
      <c r="X167" s="2815"/>
      <c r="Y167" s="2018"/>
    </row>
    <row r="168" spans="1:25" ht="23.25" customHeight="1">
      <c r="A168" s="2085"/>
      <c r="B168" s="1049"/>
      <c r="C168" s="2813"/>
      <c r="D168" s="3044"/>
      <c r="E168" s="3044"/>
      <c r="F168" s="2783"/>
      <c r="G168" s="2794"/>
      <c r="H168" s="2814"/>
      <c r="I168" s="2794"/>
      <c r="J168" s="2670"/>
      <c r="K168" s="2794"/>
      <c r="L168" s="2794"/>
      <c r="M168" s="1049"/>
      <c r="N168" s="2789"/>
      <c r="O168" s="2789"/>
      <c r="P168" s="2789"/>
      <c r="Q168" s="2789"/>
      <c r="R168" s="2789"/>
      <c r="S168" s="2816"/>
      <c r="T168" s="2816"/>
      <c r="U168" s="2816"/>
      <c r="V168" s="2789"/>
      <c r="W168" s="2817"/>
      <c r="X168" s="2815"/>
      <c r="Y168" s="2018"/>
    </row>
    <row r="169" spans="1:25" ht="23.25" customHeight="1">
      <c r="A169" s="2085"/>
      <c r="B169" s="1049"/>
      <c r="C169" s="2813"/>
      <c r="D169" s="655"/>
      <c r="E169" s="655"/>
      <c r="F169" s="2783"/>
      <c r="G169" s="2794"/>
      <c r="H169" s="2814"/>
      <c r="I169" s="2794"/>
      <c r="J169" s="2670"/>
      <c r="K169" s="2794"/>
      <c r="L169" s="2794"/>
      <c r="M169" s="1049"/>
      <c r="N169" s="2789"/>
      <c r="O169" s="2789"/>
      <c r="P169" s="2789"/>
      <c r="Q169" s="2789"/>
      <c r="R169" s="2789"/>
      <c r="S169" s="2816"/>
      <c r="T169" s="2816"/>
      <c r="U169" s="2816"/>
      <c r="V169" s="2789"/>
      <c r="W169" s="2817"/>
      <c r="X169" s="2815"/>
      <c r="Y169" s="2018"/>
    </row>
    <row r="170" spans="1:25" ht="23.25" customHeight="1">
      <c r="A170" s="2085"/>
      <c r="B170" s="1049"/>
      <c r="C170" s="2813"/>
      <c r="D170" s="655"/>
      <c r="E170" s="655"/>
      <c r="F170" s="2783"/>
      <c r="G170" s="2794"/>
      <c r="H170" s="2814"/>
      <c r="I170" s="2794"/>
      <c r="J170" s="2670"/>
      <c r="K170" s="2794"/>
      <c r="L170" s="2794"/>
      <c r="M170" s="1049"/>
      <c r="N170" s="2789"/>
      <c r="O170" s="2789"/>
      <c r="P170" s="2789"/>
      <c r="Q170" s="2789"/>
      <c r="R170" s="2789"/>
      <c r="S170" s="2816"/>
      <c r="T170" s="2816"/>
      <c r="U170" s="2816"/>
      <c r="V170" s="2789"/>
      <c r="W170" s="2817"/>
      <c r="X170" s="2815"/>
      <c r="Y170" s="2018"/>
    </row>
    <row r="171" spans="1:25" ht="23.25" customHeight="1">
      <c r="A171" s="2085"/>
      <c r="B171" s="2548"/>
      <c r="C171" s="2548"/>
      <c r="D171" s="3176"/>
      <c r="E171" s="3176"/>
      <c r="F171" s="2818"/>
      <c r="G171" s="2819"/>
      <c r="H171" s="2820"/>
      <c r="I171" s="2818"/>
      <c r="J171" s="2821"/>
      <c r="K171" s="2818"/>
      <c r="L171" s="2818"/>
      <c r="M171" s="2548"/>
      <c r="N171" s="2018"/>
      <c r="O171" s="2018"/>
      <c r="P171" s="2018"/>
      <c r="Q171" s="2018"/>
      <c r="R171" s="2018"/>
      <c r="S171" s="2018"/>
      <c r="T171" s="2018"/>
      <c r="U171" s="2018"/>
      <c r="V171" s="2018"/>
      <c r="W171" s="2548"/>
      <c r="X171" s="2815"/>
      <c r="Y171" s="2018"/>
    </row>
    <row r="172" spans="1:25" ht="23.25" customHeight="1">
      <c r="A172" s="2085"/>
      <c r="B172" s="2548"/>
      <c r="C172" s="2548"/>
      <c r="D172" s="3176"/>
      <c r="E172" s="3176"/>
      <c r="F172" s="2818"/>
      <c r="G172" s="2819"/>
      <c r="H172" s="2820"/>
      <c r="I172" s="2818"/>
      <c r="J172" s="2821"/>
      <c r="K172" s="2818"/>
      <c r="L172" s="2818"/>
      <c r="M172" s="2548"/>
      <c r="N172" s="2018"/>
      <c r="O172" s="2018"/>
      <c r="P172" s="2018"/>
      <c r="Q172" s="2018"/>
      <c r="R172" s="2018"/>
      <c r="S172" s="2018"/>
      <c r="T172" s="2018"/>
      <c r="U172" s="2018"/>
      <c r="V172" s="2018"/>
      <c r="W172" s="2548"/>
      <c r="X172" s="2815"/>
      <c r="Y172" s="2018"/>
    </row>
    <row r="173" spans="1:25" ht="23.25" customHeight="1">
      <c r="A173" s="2085"/>
      <c r="B173" s="2548"/>
      <c r="C173" s="2548"/>
      <c r="D173" s="3176"/>
      <c r="E173" s="3176"/>
      <c r="F173" s="2818"/>
      <c r="G173" s="2819"/>
      <c r="H173" s="2820"/>
      <c r="I173" s="2818"/>
      <c r="J173" s="2821"/>
      <c r="K173" s="2818"/>
      <c r="L173" s="2818"/>
      <c r="M173" s="2548"/>
      <c r="N173" s="2018"/>
      <c r="O173" s="2018"/>
      <c r="P173" s="2018"/>
      <c r="Q173" s="2018"/>
      <c r="R173" s="2018"/>
      <c r="S173" s="2018"/>
      <c r="T173" s="2018"/>
      <c r="U173" s="2018"/>
      <c r="V173" s="2018"/>
      <c r="W173" s="2548"/>
      <c r="X173" s="2815"/>
      <c r="Y173" s="2018"/>
    </row>
    <row r="174" spans="1:25" ht="23.25" customHeight="1">
      <c r="A174" s="2085"/>
      <c r="B174" s="2548"/>
      <c r="C174" s="2548"/>
      <c r="D174" s="3176"/>
      <c r="E174" s="3176"/>
      <c r="F174" s="2818"/>
      <c r="G174" s="2819"/>
      <c r="H174" s="2820"/>
      <c r="I174" s="2818"/>
      <c r="J174" s="2821"/>
      <c r="K174" s="2818"/>
      <c r="L174" s="2818"/>
      <c r="M174" s="2548"/>
      <c r="N174" s="2018"/>
      <c r="O174" s="2018"/>
      <c r="P174" s="2018"/>
      <c r="Q174" s="2018"/>
      <c r="R174" s="2018"/>
      <c r="S174" s="2018"/>
      <c r="T174" s="2018"/>
      <c r="U174" s="2018"/>
      <c r="V174" s="2018"/>
      <c r="W174" s="2548"/>
      <c r="X174" s="2815"/>
      <c r="Y174" s="2018"/>
    </row>
    <row r="175" spans="1:25" ht="23.25" customHeight="1">
      <c r="A175" s="2085"/>
      <c r="B175" s="2548"/>
      <c r="C175" s="2548"/>
      <c r="D175" s="3176"/>
      <c r="E175" s="3176"/>
      <c r="F175" s="2818"/>
      <c r="G175" s="2819"/>
      <c r="H175" s="2820"/>
      <c r="I175" s="2818"/>
      <c r="J175" s="2821"/>
      <c r="K175" s="2818"/>
      <c r="L175" s="2818"/>
      <c r="M175" s="2548"/>
      <c r="N175" s="2018"/>
      <c r="O175" s="2018"/>
      <c r="P175" s="2822"/>
      <c r="Q175" s="2018"/>
      <c r="R175" s="2018"/>
      <c r="S175" s="2018"/>
      <c r="T175" s="2018"/>
      <c r="U175" s="2018"/>
      <c r="V175" s="2018"/>
      <c r="W175" s="2548"/>
      <c r="X175" s="2815"/>
      <c r="Y175" s="2018"/>
    </row>
    <row r="176" spans="1:25" ht="23.25" customHeight="1">
      <c r="A176" s="2085"/>
      <c r="B176" s="2548"/>
      <c r="C176" s="2548"/>
      <c r="D176" s="3176"/>
      <c r="E176" s="3176"/>
      <c r="F176" s="2818"/>
      <c r="G176" s="2819"/>
      <c r="H176" s="2820"/>
      <c r="I176" s="2818"/>
      <c r="J176" s="2821"/>
      <c r="K176" s="2818"/>
      <c r="L176" s="2818"/>
      <c r="M176" s="2548"/>
      <c r="N176" s="2018"/>
      <c r="O176" s="2018"/>
      <c r="P176" s="2822"/>
      <c r="Q176" s="2018"/>
      <c r="R176" s="2018"/>
      <c r="S176" s="2018"/>
      <c r="T176" s="2018"/>
      <c r="U176" s="2018"/>
      <c r="V176" s="2018"/>
      <c r="W176" s="2548"/>
      <c r="X176" s="2815"/>
      <c r="Y176" s="2018"/>
    </row>
    <row r="177" spans="1:25" ht="23.25" customHeight="1">
      <c r="A177" s="2085"/>
      <c r="B177" s="2548"/>
      <c r="C177" s="2548"/>
      <c r="D177" s="3176"/>
      <c r="E177" s="3176"/>
      <c r="F177" s="2818"/>
      <c r="G177" s="2819"/>
      <c r="H177" s="2820"/>
      <c r="I177" s="2818"/>
      <c r="J177" s="2821"/>
      <c r="K177" s="2818"/>
      <c r="L177" s="2818"/>
      <c r="M177" s="2548"/>
      <c r="N177" s="2018"/>
      <c r="O177" s="2018"/>
      <c r="P177" s="2822"/>
      <c r="Q177" s="2018"/>
      <c r="R177" s="2823"/>
      <c r="S177" s="2018"/>
      <c r="T177" s="2018"/>
      <c r="U177" s="2823"/>
      <c r="V177" s="2018"/>
      <c r="W177" s="2548"/>
      <c r="X177" s="2815"/>
      <c r="Y177" s="2018"/>
    </row>
    <row r="178" spans="1:25" ht="23.25" customHeight="1">
      <c r="A178" s="2085"/>
      <c r="B178" s="2548"/>
      <c r="C178" s="2548"/>
      <c r="D178" s="3176"/>
      <c r="E178" s="3176"/>
      <c r="F178" s="2818"/>
      <c r="G178" s="2819"/>
      <c r="H178" s="2820"/>
      <c r="I178" s="2818"/>
      <c r="J178" s="2821"/>
      <c r="K178" s="2818"/>
      <c r="L178" s="2818"/>
      <c r="M178" s="2548"/>
      <c r="N178" s="2018"/>
      <c r="O178" s="2018"/>
      <c r="P178" s="2822"/>
      <c r="Q178" s="2018"/>
      <c r="R178" s="2823"/>
      <c r="S178" s="2018"/>
      <c r="T178" s="2018"/>
      <c r="U178" s="2823"/>
      <c r="V178" s="2018"/>
      <c r="W178" s="2548"/>
      <c r="X178" s="2815"/>
      <c r="Y178" s="2018"/>
    </row>
    <row r="179" spans="1:25" ht="23.25" customHeight="1">
      <c r="A179" s="2085"/>
      <c r="B179" s="2548"/>
      <c r="C179" s="2548"/>
      <c r="D179" s="3176"/>
      <c r="E179" s="3176"/>
      <c r="F179" s="2818"/>
      <c r="G179" s="2819"/>
      <c r="H179" s="2820"/>
      <c r="I179" s="2818"/>
      <c r="J179" s="2821"/>
      <c r="K179" s="2818"/>
      <c r="L179" s="2818"/>
      <c r="M179" s="2548"/>
      <c r="N179" s="2018"/>
      <c r="O179" s="2018"/>
      <c r="P179" s="2822"/>
      <c r="Q179" s="2018"/>
      <c r="R179" s="2823"/>
      <c r="S179" s="2018"/>
      <c r="T179" s="2018"/>
      <c r="U179" s="2823"/>
      <c r="V179" s="2018"/>
      <c r="W179" s="2548"/>
      <c r="X179" s="2815"/>
      <c r="Y179" s="2018"/>
    </row>
    <row r="180" spans="1:25" ht="23.25" customHeight="1">
      <c r="A180" s="2085"/>
      <c r="B180" s="2548"/>
      <c r="C180" s="2548"/>
      <c r="D180" s="3176"/>
      <c r="E180" s="3176"/>
      <c r="F180" s="2818"/>
      <c r="G180" s="2819"/>
      <c r="H180" s="2820"/>
      <c r="I180" s="2818"/>
      <c r="J180" s="2821"/>
      <c r="K180" s="2818"/>
      <c r="L180" s="2818"/>
      <c r="M180" s="2548"/>
      <c r="N180" s="2018"/>
      <c r="O180" s="2018"/>
      <c r="P180" s="2822"/>
      <c r="Q180" s="2018"/>
      <c r="R180" s="2018"/>
      <c r="S180" s="2018"/>
      <c r="T180" s="2018"/>
      <c r="U180" s="2018"/>
      <c r="V180" s="2018"/>
      <c r="W180" s="2548"/>
      <c r="X180" s="2815"/>
      <c r="Y180" s="2018"/>
    </row>
    <row r="181" spans="1:25" ht="23.25" customHeight="1">
      <c r="A181" s="2085"/>
      <c r="B181" s="2548"/>
      <c r="C181" s="2548"/>
      <c r="D181" s="3176"/>
      <c r="E181" s="3176"/>
      <c r="F181" s="2818"/>
      <c r="G181" s="2819"/>
      <c r="H181" s="2820"/>
      <c r="I181" s="2818"/>
      <c r="J181" s="2821"/>
      <c r="K181" s="2818"/>
      <c r="L181" s="2818"/>
      <c r="M181" s="2548"/>
      <c r="N181" s="2018"/>
      <c r="O181" s="2018"/>
      <c r="P181" s="2822"/>
      <c r="Q181" s="2018"/>
      <c r="R181" s="2018"/>
      <c r="S181" s="2018"/>
      <c r="T181" s="2018"/>
      <c r="U181" s="2018"/>
      <c r="V181" s="2018"/>
      <c r="W181" s="2548"/>
      <c r="X181" s="2815"/>
      <c r="Y181" s="2018"/>
    </row>
    <row r="182" spans="1:25" ht="23.25" customHeight="1">
      <c r="A182" s="2085"/>
      <c r="B182" s="2548"/>
      <c r="C182" s="2548"/>
      <c r="D182" s="3176"/>
      <c r="E182" s="3176"/>
      <c r="F182" s="2818"/>
      <c r="G182" s="2819"/>
      <c r="H182" s="2820"/>
      <c r="I182" s="2818"/>
      <c r="J182" s="2821"/>
      <c r="K182" s="2818"/>
      <c r="L182" s="2818"/>
      <c r="M182" s="2548"/>
      <c r="N182" s="2018"/>
      <c r="O182" s="2018"/>
      <c r="P182" s="2822"/>
      <c r="Q182" s="2018"/>
      <c r="R182" s="2018"/>
      <c r="S182" s="2018"/>
      <c r="T182" s="2018"/>
      <c r="U182" s="2018"/>
      <c r="V182" s="2018"/>
      <c r="W182" s="2548"/>
      <c r="X182" s="2815"/>
      <c r="Y182" s="2018"/>
    </row>
    <row r="183" spans="1:25" ht="23.25" customHeight="1">
      <c r="A183" s="2085"/>
      <c r="B183" s="2018"/>
      <c r="C183" s="2018"/>
      <c r="D183" s="3177"/>
      <c r="E183" s="3177"/>
      <c r="F183" s="2067"/>
      <c r="G183" s="2067"/>
      <c r="H183" s="2018"/>
      <c r="I183" s="2674"/>
      <c r="J183" s="2674"/>
      <c r="K183" s="2674"/>
      <c r="L183" s="2674"/>
      <c r="M183" s="2018"/>
      <c r="N183" s="2018"/>
      <c r="O183" s="2018"/>
      <c r="P183" s="2018"/>
      <c r="Q183" s="2018"/>
      <c r="R183" s="2018"/>
      <c r="S183" s="2018"/>
      <c r="T183" s="2018"/>
      <c r="U183" s="2018"/>
      <c r="V183" s="2018"/>
      <c r="W183" s="2548"/>
      <c r="X183" s="2815"/>
      <c r="Y183" s="2018"/>
    </row>
    <row r="184" spans="1:25" ht="23.25" customHeight="1">
      <c r="A184" s="2085"/>
      <c r="B184" s="2018"/>
      <c r="C184" s="2018"/>
      <c r="D184" s="3177"/>
      <c r="E184" s="3177"/>
      <c r="F184" s="2067"/>
      <c r="G184" s="2067"/>
      <c r="H184" s="2018"/>
      <c r="I184" s="2674"/>
      <c r="J184" s="2674"/>
      <c r="K184" s="2674"/>
      <c r="L184" s="2674"/>
      <c r="M184" s="2018"/>
      <c r="N184" s="2018"/>
      <c r="O184" s="2018"/>
      <c r="P184" s="2018"/>
      <c r="Q184" s="2018"/>
      <c r="R184" s="2018"/>
      <c r="S184" s="2018"/>
      <c r="T184" s="2018"/>
      <c r="U184" s="2018"/>
      <c r="V184" s="2018"/>
      <c r="W184" s="2548"/>
      <c r="X184" s="2815"/>
      <c r="Y184" s="2018"/>
    </row>
    <row r="185" spans="1:25" ht="23.25" customHeight="1">
      <c r="A185" s="2085"/>
      <c r="B185" s="2018"/>
      <c r="C185" s="2018"/>
      <c r="D185" s="3177"/>
      <c r="E185" s="3177"/>
      <c r="F185" s="2067"/>
      <c r="G185" s="2067"/>
      <c r="H185" s="2018"/>
      <c r="I185" s="2674"/>
      <c r="J185" s="2674"/>
      <c r="K185" s="2674"/>
      <c r="L185" s="2674"/>
      <c r="M185" s="2018"/>
      <c r="N185" s="2018"/>
      <c r="O185" s="2018"/>
      <c r="P185" s="2018"/>
      <c r="Q185" s="2018"/>
      <c r="R185" s="2018"/>
      <c r="S185" s="2018"/>
      <c r="T185" s="2018"/>
      <c r="U185" s="2018"/>
      <c r="V185" s="2018"/>
      <c r="W185" s="2548"/>
      <c r="X185" s="2815"/>
      <c r="Y185" s="2018"/>
    </row>
    <row r="186" spans="1:25" ht="23.25" customHeight="1">
      <c r="A186" s="2085"/>
      <c r="B186" s="2018"/>
      <c r="C186" s="2018"/>
      <c r="D186" s="3177"/>
      <c r="E186" s="3177"/>
      <c r="F186" s="2067"/>
      <c r="G186" s="2067"/>
      <c r="H186" s="2018"/>
      <c r="I186" s="2674"/>
      <c r="J186" s="2674"/>
      <c r="K186" s="2674"/>
      <c r="L186" s="2674"/>
      <c r="M186" s="2018"/>
      <c r="N186" s="2018"/>
      <c r="O186" s="2018"/>
      <c r="P186" s="2018"/>
      <c r="Q186" s="2018"/>
      <c r="R186" s="2018"/>
      <c r="S186" s="2018"/>
      <c r="T186" s="2018"/>
      <c r="U186" s="2018"/>
      <c r="V186" s="2018"/>
      <c r="W186" s="2548"/>
      <c r="X186" s="2815"/>
      <c r="Y186" s="2018"/>
    </row>
    <row r="187" spans="1:25" ht="23.25" customHeight="1">
      <c r="A187" s="2085"/>
      <c r="B187" s="2018"/>
      <c r="C187" s="2018"/>
      <c r="D187" s="3177"/>
      <c r="E187" s="3177"/>
      <c r="F187" s="2067"/>
      <c r="G187" s="2067"/>
      <c r="H187" s="2018"/>
      <c r="I187" s="2674"/>
      <c r="J187" s="2674"/>
      <c r="K187" s="2674"/>
      <c r="L187" s="2674"/>
      <c r="M187" s="2018"/>
      <c r="N187" s="2018"/>
      <c r="O187" s="2018"/>
      <c r="P187" s="2018"/>
      <c r="Q187" s="2018"/>
      <c r="R187" s="2018"/>
      <c r="S187" s="2018"/>
      <c r="T187" s="2018"/>
      <c r="U187" s="2018"/>
      <c r="V187" s="2018"/>
      <c r="W187" s="2548"/>
      <c r="X187" s="2815"/>
      <c r="Y187" s="2018"/>
    </row>
    <row r="188" spans="1:25" ht="23.25" customHeight="1">
      <c r="A188" s="2085"/>
      <c r="B188" s="2018"/>
      <c r="C188" s="2018"/>
      <c r="D188" s="3177"/>
      <c r="E188" s="3177"/>
      <c r="F188" s="2067"/>
      <c r="G188" s="2067"/>
      <c r="H188" s="2018"/>
      <c r="I188" s="2674"/>
      <c r="J188" s="2674"/>
      <c r="K188" s="2674"/>
      <c r="L188" s="2674"/>
      <c r="M188" s="2018"/>
      <c r="N188" s="2018"/>
      <c r="O188" s="2018"/>
      <c r="P188" s="2018"/>
      <c r="Q188" s="2018"/>
      <c r="R188" s="2018"/>
      <c r="S188" s="2018"/>
      <c r="T188" s="2018"/>
      <c r="U188" s="2018"/>
      <c r="V188" s="2018"/>
      <c r="W188" s="2548"/>
      <c r="X188" s="2815"/>
      <c r="Y188" s="2018"/>
    </row>
    <row r="189" spans="1:25" ht="23.25" customHeight="1">
      <c r="A189" s="2085"/>
      <c r="B189" s="2018"/>
      <c r="C189" s="2018"/>
      <c r="D189" s="3177"/>
      <c r="E189" s="3177"/>
      <c r="F189" s="2067"/>
      <c r="G189" s="2067"/>
      <c r="H189" s="2018"/>
      <c r="I189" s="2674"/>
      <c r="J189" s="2674"/>
      <c r="K189" s="2674"/>
      <c r="L189" s="2674"/>
      <c r="M189" s="2018"/>
      <c r="N189" s="2018"/>
      <c r="O189" s="2018"/>
      <c r="P189" s="2018"/>
      <c r="Q189" s="2018"/>
      <c r="R189" s="2018"/>
      <c r="S189" s="2018"/>
      <c r="T189" s="2018"/>
      <c r="U189" s="2018"/>
      <c r="V189" s="2018"/>
      <c r="W189" s="2548"/>
      <c r="X189" s="2815"/>
      <c r="Y189" s="2018"/>
    </row>
    <row r="190" spans="1:25" ht="23.25" customHeight="1">
      <c r="A190" s="2085"/>
      <c r="B190" s="2018"/>
      <c r="C190" s="2018"/>
      <c r="D190" s="3177"/>
      <c r="E190" s="3177"/>
      <c r="F190" s="2067"/>
      <c r="G190" s="2067"/>
      <c r="H190" s="2018"/>
      <c r="I190" s="2674"/>
      <c r="J190" s="2674"/>
      <c r="K190" s="2674"/>
      <c r="L190" s="2674"/>
      <c r="M190" s="2018"/>
      <c r="N190" s="2018"/>
      <c r="O190" s="2018"/>
      <c r="P190" s="2018"/>
      <c r="Q190" s="2018"/>
      <c r="R190" s="2018"/>
      <c r="S190" s="2018"/>
      <c r="T190" s="2018"/>
      <c r="U190" s="2018"/>
      <c r="V190" s="2018"/>
      <c r="W190" s="2548"/>
      <c r="X190" s="2815"/>
      <c r="Y190" s="2018"/>
    </row>
    <row r="191" spans="1:25" ht="23.25" customHeight="1">
      <c r="A191" s="2085"/>
      <c r="B191" s="2018"/>
      <c r="C191" s="2018"/>
      <c r="D191" s="3177"/>
      <c r="E191" s="3177"/>
      <c r="F191" s="2067"/>
      <c r="G191" s="2067"/>
      <c r="H191" s="2018"/>
      <c r="I191" s="2674"/>
      <c r="J191" s="2674"/>
      <c r="K191" s="2674"/>
      <c r="L191" s="2674"/>
      <c r="M191" s="2018"/>
      <c r="N191" s="2018"/>
      <c r="O191" s="2018"/>
      <c r="P191" s="2018"/>
      <c r="Q191" s="2018"/>
      <c r="R191" s="2513"/>
      <c r="S191" s="2018"/>
      <c r="T191" s="2018"/>
      <c r="U191" s="2018"/>
      <c r="V191" s="2018"/>
      <c r="W191" s="2548"/>
      <c r="X191" s="2815"/>
      <c r="Y191" s="2018"/>
    </row>
    <row r="192" spans="1:25" ht="23.25" customHeight="1">
      <c r="A192" s="2085"/>
      <c r="B192" s="2018"/>
      <c r="C192" s="2018"/>
      <c r="D192" s="3177"/>
      <c r="E192" s="3177"/>
      <c r="F192" s="2067"/>
      <c r="G192" s="2067"/>
      <c r="H192" s="2018"/>
      <c r="I192" s="2674"/>
      <c r="J192" s="2674"/>
      <c r="K192" s="2674"/>
      <c r="L192" s="2674"/>
      <c r="M192" s="2018"/>
      <c r="N192" s="2018"/>
      <c r="O192" s="2018"/>
      <c r="P192" s="2018"/>
      <c r="Q192" s="2018"/>
      <c r="R192" s="2018"/>
      <c r="S192" s="2018"/>
      <c r="T192" s="2018"/>
      <c r="U192" s="2018"/>
      <c r="V192" s="2018"/>
      <c r="W192" s="2548"/>
      <c r="X192" s="2815"/>
      <c r="Y192" s="2018"/>
    </row>
    <row r="193" spans="1:29" ht="23.25" customHeight="1">
      <c r="A193" s="2085"/>
      <c r="B193" s="2018"/>
      <c r="C193" s="2018"/>
      <c r="D193" s="3177"/>
      <c r="E193" s="3177"/>
      <c r="F193" s="2067"/>
      <c r="G193" s="2067"/>
      <c r="H193" s="2018"/>
      <c r="I193" s="2674"/>
      <c r="J193" s="2674"/>
      <c r="K193" s="2674"/>
      <c r="L193" s="2674"/>
      <c r="M193" s="2018"/>
      <c r="N193" s="2018"/>
      <c r="O193" s="2018"/>
      <c r="P193" s="2018"/>
      <c r="Q193" s="2018"/>
      <c r="R193" s="2018"/>
      <c r="S193" s="2018"/>
      <c r="T193" s="2018"/>
      <c r="U193" s="2018"/>
      <c r="V193" s="2018"/>
      <c r="W193" s="2548"/>
      <c r="X193" s="2815"/>
      <c r="Y193" s="2018"/>
    </row>
    <row r="194" spans="1:29" ht="23.25" customHeight="1">
      <c r="A194" s="2085"/>
      <c r="B194" s="2018"/>
      <c r="C194" s="2018"/>
      <c r="D194" s="3177"/>
      <c r="E194" s="3177"/>
      <c r="F194" s="2067"/>
      <c r="G194" s="2067"/>
      <c r="H194" s="2018"/>
      <c r="I194" s="2674"/>
      <c r="J194" s="2674"/>
      <c r="K194" s="2674"/>
      <c r="L194" s="2674"/>
      <c r="M194" s="2018"/>
      <c r="N194" s="2018"/>
      <c r="O194" s="2018"/>
      <c r="P194" s="2018"/>
      <c r="Q194" s="2018"/>
      <c r="R194" s="2018"/>
      <c r="S194" s="2018"/>
      <c r="T194" s="2018"/>
      <c r="U194" s="2018"/>
      <c r="V194" s="2018"/>
      <c r="W194" s="2548"/>
      <c r="X194" s="2815"/>
      <c r="Y194" s="2018"/>
    </row>
    <row r="195" spans="1:29">
      <c r="A195" s="2085"/>
      <c r="B195" s="2018"/>
      <c r="C195" s="2018"/>
      <c r="D195" s="3177"/>
      <c r="E195" s="3177"/>
      <c r="F195" s="2067"/>
      <c r="G195" s="2067"/>
      <c r="H195" s="2018"/>
      <c r="I195" s="2674"/>
      <c r="J195" s="2674"/>
      <c r="K195" s="2674"/>
      <c r="L195" s="2674"/>
      <c r="M195" s="2018"/>
      <c r="N195" s="2018"/>
      <c r="O195" s="2018"/>
      <c r="P195" s="2018"/>
      <c r="Q195" s="2018"/>
      <c r="R195" s="2018"/>
      <c r="S195" s="2018"/>
      <c r="T195" s="2018"/>
      <c r="U195" s="2018"/>
      <c r="V195" s="2018"/>
      <c r="W195" s="2548"/>
      <c r="X195" s="2815"/>
      <c r="Y195" s="2018"/>
    </row>
    <row r="196" spans="1:29" ht="23.25" customHeight="1">
      <c r="A196" s="2085"/>
      <c r="B196" s="2018"/>
      <c r="C196" s="2018"/>
      <c r="D196" s="3177"/>
      <c r="E196" s="3177"/>
      <c r="F196" s="2067"/>
      <c r="G196" s="2067"/>
      <c r="H196" s="2018"/>
      <c r="I196" s="2674"/>
      <c r="J196" s="2674"/>
      <c r="K196" s="2674"/>
      <c r="L196" s="2674"/>
      <c r="M196" s="2018"/>
      <c r="N196" s="2018"/>
      <c r="O196" s="2018"/>
      <c r="P196" s="2018"/>
      <c r="Q196" s="2018"/>
      <c r="R196" s="2018"/>
      <c r="S196" s="2018"/>
      <c r="T196" s="2018"/>
      <c r="U196" s="2018"/>
      <c r="V196" s="2018"/>
      <c r="W196" s="2548"/>
      <c r="X196" s="2815"/>
      <c r="Y196" s="2018"/>
      <c r="AA196" s="329"/>
    </row>
    <row r="197" spans="1:29" ht="23.25" customHeight="1">
      <c r="A197" s="2085"/>
      <c r="B197" s="2018"/>
      <c r="C197" s="2018"/>
      <c r="D197" s="3177"/>
      <c r="E197" s="3177"/>
      <c r="F197" s="2067"/>
      <c r="G197" s="2067"/>
      <c r="H197" s="2018"/>
      <c r="I197" s="2674"/>
      <c r="J197" s="2674"/>
      <c r="K197" s="2674"/>
      <c r="L197" s="2674"/>
      <c r="M197" s="2018"/>
      <c r="N197" s="2018"/>
      <c r="O197" s="2018"/>
      <c r="P197" s="2018"/>
      <c r="Q197" s="2018"/>
      <c r="R197" s="2018"/>
      <c r="S197" s="2018"/>
      <c r="T197" s="2018"/>
      <c r="U197" s="2018"/>
      <c r="V197" s="2018"/>
      <c r="W197" s="2548"/>
      <c r="X197" s="2815"/>
      <c r="Y197" s="2018"/>
      <c r="AA197" s="329"/>
      <c r="AB197" s="1289"/>
      <c r="AC197" s="1289"/>
    </row>
    <row r="198" spans="1:29" ht="23.25" customHeight="1">
      <c r="A198" s="2085"/>
      <c r="B198" s="2018"/>
      <c r="C198" s="2018"/>
      <c r="D198" s="3177"/>
      <c r="E198" s="3177"/>
      <c r="F198" s="2067"/>
      <c r="G198" s="2067"/>
      <c r="H198" s="2018"/>
      <c r="I198" s="2674"/>
      <c r="J198" s="2674"/>
      <c r="K198" s="2674"/>
      <c r="L198" s="2674"/>
      <c r="M198" s="2018"/>
      <c r="N198" s="2018"/>
      <c r="O198" s="2018"/>
      <c r="P198" s="2018"/>
      <c r="Q198" s="2018"/>
      <c r="R198" s="2018"/>
      <c r="S198" s="2018"/>
      <c r="T198" s="2018"/>
      <c r="U198" s="2018"/>
      <c r="V198" s="2018"/>
      <c r="W198" s="2548"/>
      <c r="X198" s="2815"/>
      <c r="Y198" s="2018"/>
      <c r="AA198" s="329"/>
    </row>
    <row r="199" spans="1:29" ht="23.25" customHeight="1">
      <c r="A199" s="2085"/>
      <c r="B199" s="2018"/>
      <c r="C199" s="2018"/>
      <c r="D199" s="3177"/>
      <c r="E199" s="3177"/>
      <c r="F199" s="2067"/>
      <c r="G199" s="2067"/>
      <c r="H199" s="2018"/>
      <c r="I199" s="2674"/>
      <c r="J199" s="2674"/>
      <c r="K199" s="2674"/>
      <c r="L199" s="2674"/>
      <c r="M199" s="2018"/>
      <c r="N199" s="2018"/>
      <c r="O199" s="2018"/>
      <c r="P199" s="2018"/>
      <c r="Q199" s="2018"/>
      <c r="R199" s="2018"/>
      <c r="S199" s="2018"/>
      <c r="T199" s="2018"/>
      <c r="U199" s="2018"/>
      <c r="V199" s="2018"/>
      <c r="W199" s="2548"/>
      <c r="X199" s="2815"/>
      <c r="Y199" s="2018"/>
      <c r="AA199" s="329"/>
      <c r="AB199" s="1289"/>
      <c r="AC199" s="1289"/>
    </row>
    <row r="200" spans="1:29" ht="23.25" customHeight="1">
      <c r="A200" s="2085"/>
      <c r="B200" s="2018"/>
      <c r="C200" s="2018"/>
      <c r="D200" s="3177"/>
      <c r="E200" s="3177"/>
      <c r="F200" s="2067"/>
      <c r="G200" s="2067"/>
      <c r="H200" s="2018"/>
      <c r="I200" s="2674"/>
      <c r="J200" s="2674"/>
      <c r="K200" s="2674"/>
      <c r="L200" s="2674"/>
      <c r="M200" s="2018"/>
      <c r="N200" s="2018"/>
      <c r="O200" s="2018"/>
      <c r="P200" s="2018"/>
      <c r="Q200" s="2018"/>
      <c r="R200" s="2018"/>
      <c r="S200" s="2018"/>
      <c r="T200" s="2018"/>
      <c r="U200" s="2018"/>
      <c r="V200" s="2018"/>
      <c r="W200" s="2548"/>
      <c r="X200" s="2815"/>
      <c r="Y200" s="2018"/>
      <c r="AA200" s="329"/>
    </row>
    <row r="201" spans="1:29" ht="23.25" customHeight="1">
      <c r="A201" s="2085"/>
      <c r="B201" s="2018"/>
      <c r="C201" s="2018"/>
      <c r="D201" s="3177"/>
      <c r="E201" s="3177"/>
      <c r="F201" s="2067"/>
      <c r="G201" s="2067"/>
      <c r="H201" s="2018"/>
      <c r="I201" s="2674"/>
      <c r="J201" s="2674"/>
      <c r="K201" s="2674"/>
      <c r="L201" s="2674"/>
      <c r="M201" s="2018"/>
      <c r="N201" s="2018"/>
      <c r="O201" s="2018"/>
      <c r="P201" s="2018"/>
      <c r="Q201" s="2018"/>
      <c r="R201" s="2018"/>
      <c r="S201" s="2018"/>
      <c r="T201" s="2018"/>
      <c r="U201" s="2018"/>
      <c r="V201" s="2018"/>
      <c r="W201" s="2548"/>
      <c r="X201" s="2815"/>
      <c r="Y201" s="2018"/>
      <c r="AA201" s="329"/>
    </row>
    <row r="202" spans="1:29" ht="23.25" customHeight="1">
      <c r="A202" s="2085"/>
      <c r="B202" s="2018"/>
      <c r="C202" s="2018"/>
      <c r="D202" s="3177"/>
      <c r="E202" s="3177"/>
      <c r="F202" s="2067"/>
      <c r="G202" s="2067"/>
      <c r="H202" s="2018"/>
      <c r="I202" s="2674"/>
      <c r="J202" s="2674"/>
      <c r="K202" s="2674"/>
      <c r="L202" s="2674"/>
      <c r="M202" s="2018"/>
      <c r="N202" s="2018"/>
      <c r="O202" s="2018"/>
      <c r="P202" s="2018"/>
      <c r="Q202" s="2018"/>
      <c r="R202" s="2018"/>
      <c r="S202" s="2018"/>
      <c r="T202" s="2018"/>
      <c r="U202" s="2018"/>
      <c r="V202" s="2018"/>
      <c r="W202" s="2548"/>
      <c r="X202" s="2815"/>
      <c r="Y202" s="2018"/>
      <c r="AA202" s="329"/>
    </row>
    <row r="203" spans="1:29" ht="23.25" customHeight="1">
      <c r="A203" s="2085"/>
      <c r="B203" s="2018"/>
      <c r="C203" s="2018"/>
      <c r="D203" s="3177"/>
      <c r="E203" s="3177"/>
      <c r="F203" s="2067"/>
      <c r="G203" s="2067"/>
      <c r="H203" s="2018"/>
      <c r="I203" s="2674"/>
      <c r="J203" s="2674"/>
      <c r="K203" s="2674"/>
      <c r="L203" s="2674"/>
      <c r="M203" s="2018"/>
      <c r="N203" s="2018"/>
      <c r="O203" s="2018"/>
      <c r="P203" s="2018"/>
      <c r="Q203" s="2018"/>
      <c r="R203" s="2018"/>
      <c r="S203" s="2018"/>
      <c r="T203" s="2018"/>
      <c r="U203" s="2018"/>
      <c r="V203" s="2018"/>
      <c r="W203" s="2548"/>
      <c r="X203" s="2815"/>
      <c r="Y203" s="2018"/>
      <c r="AA203" s="329"/>
    </row>
    <row r="204" spans="1:29">
      <c r="A204" s="2085"/>
      <c r="B204" s="2018"/>
      <c r="C204" s="2018"/>
      <c r="D204" s="3177"/>
      <c r="E204" s="3177"/>
      <c r="F204" s="2067"/>
      <c r="G204" s="2067"/>
      <c r="H204" s="2018"/>
      <c r="I204" s="2674"/>
      <c r="J204" s="2674"/>
      <c r="K204" s="2674"/>
      <c r="L204" s="2674"/>
      <c r="M204" s="2018"/>
      <c r="N204" s="2018"/>
      <c r="O204" s="2018"/>
      <c r="P204" s="2018"/>
      <c r="Q204" s="2018"/>
      <c r="R204" s="2018"/>
      <c r="S204" s="2018"/>
      <c r="T204" s="2018"/>
      <c r="U204" s="2018"/>
      <c r="V204" s="2018"/>
      <c r="W204" s="2548"/>
      <c r="X204" s="2815"/>
      <c r="Y204" s="2018"/>
      <c r="Z204" s="2161"/>
      <c r="AA204" s="329"/>
      <c r="AB204" s="1289"/>
      <c r="AC204" s="1289"/>
    </row>
    <row r="205" spans="1:29" s="1289" customFormat="1">
      <c r="A205" s="2085"/>
      <c r="B205" s="2018"/>
      <c r="C205" s="2018"/>
      <c r="D205" s="3177"/>
      <c r="E205" s="3177"/>
      <c r="F205" s="2067"/>
      <c r="G205" s="2067"/>
      <c r="H205" s="2018"/>
      <c r="I205" s="2674"/>
      <c r="J205" s="2674"/>
      <c r="K205" s="2674"/>
      <c r="L205" s="2674"/>
      <c r="M205" s="2018"/>
      <c r="N205" s="2018"/>
      <c r="O205" s="2018"/>
      <c r="P205" s="2018"/>
      <c r="Q205" s="2018"/>
      <c r="R205" s="2018"/>
      <c r="S205" s="2018"/>
      <c r="T205" s="2018"/>
      <c r="U205" s="2018"/>
      <c r="V205" s="2018"/>
      <c r="W205" s="2548"/>
      <c r="X205" s="2815"/>
      <c r="Y205" s="2018"/>
      <c r="Z205" s="2161"/>
      <c r="AA205" s="329"/>
      <c r="AB205" s="264"/>
      <c r="AC205" s="264"/>
    </row>
    <row r="206" spans="1:29">
      <c r="A206" s="2085"/>
      <c r="B206" s="2018"/>
      <c r="C206" s="2018"/>
      <c r="D206" s="3177"/>
      <c r="E206" s="3177"/>
      <c r="F206" s="2067"/>
      <c r="G206" s="2067"/>
      <c r="H206" s="2018"/>
      <c r="I206" s="2674"/>
      <c r="J206" s="2674"/>
      <c r="K206" s="2674"/>
      <c r="L206" s="2674"/>
      <c r="M206" s="2018"/>
      <c r="N206" s="2018"/>
      <c r="O206" s="2018"/>
      <c r="P206" s="2018"/>
      <c r="Q206" s="2018"/>
      <c r="R206" s="2018"/>
      <c r="S206" s="2018"/>
      <c r="T206" s="2018"/>
      <c r="U206" s="2018"/>
      <c r="V206" s="2018"/>
      <c r="W206" s="2548"/>
      <c r="X206" s="2815"/>
      <c r="Y206" s="2018"/>
      <c r="AA206" s="329"/>
    </row>
    <row r="207" spans="1:29" s="1289" customFormat="1">
      <c r="A207" s="2735"/>
      <c r="B207" s="2018"/>
      <c r="C207" s="2018"/>
      <c r="D207" s="3177"/>
      <c r="E207" s="3177"/>
      <c r="F207" s="2067"/>
      <c r="G207" s="2067"/>
      <c r="H207" s="2018"/>
      <c r="I207" s="2674"/>
      <c r="J207" s="2674"/>
      <c r="K207" s="2674"/>
      <c r="L207" s="2674"/>
      <c r="M207" s="2548"/>
      <c r="N207" s="2018"/>
      <c r="O207" s="2018"/>
      <c r="P207" s="2018"/>
      <c r="Q207" s="2018"/>
      <c r="R207" s="2018"/>
      <c r="S207" s="2018"/>
      <c r="T207" s="2018"/>
      <c r="U207" s="2018"/>
      <c r="V207" s="2018"/>
      <c r="W207" s="2548"/>
      <c r="X207" s="2815"/>
      <c r="Y207" s="2018"/>
      <c r="Z207" s="2161"/>
      <c r="AA207" s="329"/>
      <c r="AB207" s="264"/>
      <c r="AC207" s="264"/>
    </row>
    <row r="208" spans="1:29">
      <c r="A208" s="2735"/>
      <c r="B208" s="2018"/>
      <c r="C208" s="2018"/>
      <c r="D208" s="3177"/>
      <c r="E208" s="3177"/>
      <c r="F208" s="2067"/>
      <c r="G208" s="2067"/>
      <c r="H208" s="2018"/>
      <c r="I208" s="2674"/>
      <c r="J208" s="2674"/>
      <c r="K208" s="2674"/>
      <c r="L208" s="2674"/>
      <c r="M208" s="2548"/>
      <c r="N208" s="2018"/>
      <c r="O208" s="2018"/>
      <c r="P208" s="2018"/>
      <c r="Q208" s="2018"/>
      <c r="R208" s="2018"/>
      <c r="S208" s="2018"/>
      <c r="T208" s="2018"/>
      <c r="U208" s="2018"/>
      <c r="V208" s="2018"/>
      <c r="W208" s="2548"/>
      <c r="X208" s="2815"/>
      <c r="Y208" s="2018"/>
      <c r="AA208" s="329"/>
    </row>
    <row r="209" spans="1:29">
      <c r="A209" s="2735"/>
      <c r="B209" s="2675"/>
      <c r="C209" s="2675"/>
      <c r="D209" s="3178"/>
      <c r="E209" s="3178"/>
      <c r="F209" s="2824"/>
      <c r="G209" s="2675"/>
      <c r="H209" s="2675"/>
      <c r="I209" s="2675"/>
      <c r="J209" s="2675"/>
      <c r="K209" s="2675"/>
      <c r="L209" s="1564"/>
      <c r="M209" s="2548"/>
      <c r="N209" s="2825"/>
      <c r="O209" s="2676"/>
      <c r="P209" s="2676"/>
      <c r="Q209" s="2676"/>
      <c r="R209" s="2676"/>
      <c r="S209" s="2675"/>
      <c r="T209" s="2018"/>
      <c r="U209" s="2675"/>
      <c r="V209" s="2018"/>
      <c r="W209" s="2548"/>
      <c r="X209" s="2815"/>
      <c r="Y209" s="2061"/>
      <c r="Z209" s="329"/>
      <c r="AA209" s="329"/>
      <c r="AB209" s="1289"/>
      <c r="AC209" s="1289"/>
    </row>
    <row r="210" spans="1:29">
      <c r="A210" s="2735"/>
      <c r="B210" s="2675"/>
      <c r="C210" s="2675"/>
      <c r="D210" s="3178"/>
      <c r="E210" s="3178"/>
      <c r="F210" s="2824"/>
      <c r="G210" s="2675"/>
      <c r="H210" s="2675"/>
      <c r="I210" s="2675"/>
      <c r="J210" s="2675"/>
      <c r="K210" s="2675"/>
      <c r="L210" s="1564"/>
      <c r="M210" s="2548"/>
      <c r="N210" s="2825"/>
      <c r="O210" s="2676"/>
      <c r="P210" s="2676"/>
      <c r="Q210" s="2676"/>
      <c r="R210" s="2676"/>
      <c r="S210" s="2675"/>
      <c r="T210" s="2018"/>
      <c r="U210" s="2675"/>
      <c r="V210" s="2018"/>
      <c r="W210" s="2548"/>
      <c r="X210" s="2815"/>
      <c r="Y210" s="2061"/>
      <c r="AA210" s="329"/>
    </row>
    <row r="211" spans="1:29">
      <c r="A211" s="2735"/>
      <c r="B211" s="2675"/>
      <c r="C211" s="2675"/>
      <c r="D211" s="3178"/>
      <c r="E211" s="3178"/>
      <c r="F211" s="2824"/>
      <c r="G211" s="2675"/>
      <c r="H211" s="2675"/>
      <c r="I211" s="2675"/>
      <c r="J211" s="2675"/>
      <c r="K211" s="2675"/>
      <c r="L211" s="1564"/>
      <c r="M211" s="2548"/>
      <c r="N211" s="2825"/>
      <c r="O211" s="2676"/>
      <c r="P211" s="2676"/>
      <c r="Q211" s="2676"/>
      <c r="R211" s="2676"/>
      <c r="S211" s="2675"/>
      <c r="T211" s="2018"/>
      <c r="U211" s="2675"/>
      <c r="V211" s="2018"/>
      <c r="W211" s="2548"/>
      <c r="X211" s="2815"/>
      <c r="Y211" s="2061"/>
      <c r="Z211" s="329"/>
      <c r="AA211" s="329"/>
      <c r="AB211" s="1289"/>
      <c r="AC211" s="1289"/>
    </row>
    <row r="212" spans="1:29" s="1289" customFormat="1">
      <c r="A212" s="2735"/>
      <c r="B212" s="2675"/>
      <c r="C212" s="2675"/>
      <c r="D212" s="3178"/>
      <c r="E212" s="3178"/>
      <c r="F212" s="2824"/>
      <c r="G212" s="2675"/>
      <c r="H212" s="2675"/>
      <c r="I212" s="2675"/>
      <c r="J212" s="2675"/>
      <c r="K212" s="2675"/>
      <c r="L212" s="1564"/>
      <c r="M212" s="2548"/>
      <c r="N212" s="2676"/>
      <c r="O212" s="2676"/>
      <c r="P212" s="2676"/>
      <c r="Q212" s="2676"/>
      <c r="R212" s="2676"/>
      <c r="S212" s="2675"/>
      <c r="T212" s="2018"/>
      <c r="U212" s="2675"/>
      <c r="V212" s="2018"/>
      <c r="W212" s="2548"/>
      <c r="X212" s="2815"/>
      <c r="Y212" s="2061"/>
      <c r="AA212" s="329"/>
      <c r="AB212" s="264"/>
      <c r="AC212" s="264"/>
    </row>
    <row r="213" spans="1:29">
      <c r="A213" s="2735"/>
      <c r="B213" s="2675"/>
      <c r="C213" s="2675"/>
      <c r="D213" s="3178"/>
      <c r="E213" s="3178"/>
      <c r="F213" s="2824"/>
      <c r="G213" s="2675"/>
      <c r="H213" s="2675"/>
      <c r="I213" s="2675"/>
      <c r="J213" s="2675"/>
      <c r="K213" s="2675"/>
      <c r="L213" s="1564"/>
      <c r="M213" s="2548"/>
      <c r="N213" s="2675"/>
      <c r="O213" s="2675"/>
      <c r="P213" s="2675"/>
      <c r="Q213" s="2675"/>
      <c r="R213" s="2675"/>
      <c r="S213" s="2675"/>
      <c r="T213" s="2018"/>
      <c r="U213" s="2675"/>
      <c r="V213" s="2018"/>
      <c r="W213" s="2548"/>
      <c r="X213" s="2815"/>
      <c r="Y213" s="2061"/>
      <c r="AA213" s="329"/>
    </row>
    <row r="214" spans="1:29">
      <c r="A214" s="2735"/>
      <c r="B214" s="2675"/>
      <c r="C214" s="2675"/>
      <c r="D214" s="3178"/>
      <c r="E214" s="3178"/>
      <c r="F214" s="2824"/>
      <c r="G214" s="2675"/>
      <c r="H214" s="2675"/>
      <c r="I214" s="2675"/>
      <c r="J214" s="2675"/>
      <c r="K214" s="2675"/>
      <c r="L214" s="1564"/>
      <c r="M214" s="2548"/>
      <c r="N214" s="2675"/>
      <c r="O214" s="2675"/>
      <c r="P214" s="2675"/>
      <c r="Q214" s="2675"/>
      <c r="R214" s="2675"/>
      <c r="S214" s="2675"/>
      <c r="T214" s="2018"/>
      <c r="U214" s="2675"/>
      <c r="V214" s="2018"/>
      <c r="W214" s="2548"/>
      <c r="X214" s="2815"/>
      <c r="Y214" s="2061"/>
      <c r="Z214" s="2161"/>
      <c r="AA214" s="329"/>
    </row>
    <row r="215" spans="1:29">
      <c r="A215" s="2735"/>
      <c r="B215" s="2675"/>
      <c r="C215" s="2675"/>
      <c r="D215" s="3178"/>
      <c r="E215" s="3178"/>
      <c r="F215" s="2824"/>
      <c r="G215" s="2675"/>
      <c r="H215" s="2675"/>
      <c r="I215" s="2675"/>
      <c r="J215" s="2675"/>
      <c r="K215" s="2675"/>
      <c r="L215" s="1564"/>
      <c r="M215" s="2548"/>
      <c r="N215" s="2675"/>
      <c r="O215" s="2675"/>
      <c r="P215" s="2675"/>
      <c r="Q215" s="2675"/>
      <c r="R215" s="2675"/>
      <c r="S215" s="2675"/>
      <c r="T215" s="2018"/>
      <c r="U215" s="2675"/>
      <c r="V215" s="2018"/>
      <c r="W215" s="2548"/>
      <c r="X215" s="2815"/>
      <c r="Y215" s="2061"/>
      <c r="Z215" s="2161"/>
      <c r="AA215" s="329"/>
    </row>
    <row r="216" spans="1:29">
      <c r="A216" s="2735"/>
      <c r="B216" s="2675"/>
      <c r="C216" s="2675"/>
      <c r="D216" s="3178"/>
      <c r="E216" s="3178"/>
      <c r="F216" s="2824"/>
      <c r="G216" s="2675"/>
      <c r="H216" s="2675"/>
      <c r="I216" s="2675"/>
      <c r="J216" s="2675"/>
      <c r="K216" s="2675"/>
      <c r="L216" s="1564"/>
      <c r="M216" s="2548"/>
      <c r="N216" s="2675"/>
      <c r="O216" s="2675"/>
      <c r="P216" s="2675"/>
      <c r="Q216" s="2675"/>
      <c r="R216" s="2675"/>
      <c r="S216" s="2675"/>
      <c r="T216" s="2018"/>
      <c r="U216" s="2675"/>
      <c r="V216" s="2018"/>
      <c r="W216" s="2548"/>
      <c r="X216" s="2815"/>
      <c r="Y216" s="2061"/>
      <c r="Z216" s="2161"/>
      <c r="AA216" s="329"/>
      <c r="AB216" s="1289"/>
      <c r="AC216" s="1289"/>
    </row>
    <row r="217" spans="1:29" s="1289" customFormat="1">
      <c r="A217" s="2735"/>
      <c r="B217" s="2675"/>
      <c r="C217" s="2675"/>
      <c r="D217" s="3178"/>
      <c r="E217" s="3178"/>
      <c r="F217" s="2824"/>
      <c r="G217" s="2675"/>
      <c r="H217" s="2675"/>
      <c r="I217" s="2675"/>
      <c r="J217" s="2675"/>
      <c r="K217" s="2675"/>
      <c r="L217" s="1564"/>
      <c r="M217" s="2548"/>
      <c r="N217" s="2675"/>
      <c r="O217" s="2675"/>
      <c r="P217" s="2675"/>
      <c r="Q217" s="2675"/>
      <c r="R217" s="2675"/>
      <c r="S217" s="2675"/>
      <c r="T217" s="2018"/>
      <c r="U217" s="2675"/>
      <c r="V217" s="2018"/>
      <c r="W217" s="2548"/>
      <c r="X217" s="2815"/>
      <c r="Y217" s="2061"/>
      <c r="Z217" s="2161"/>
      <c r="AA217" s="329"/>
      <c r="AB217" s="264"/>
      <c r="AC217" s="264"/>
    </row>
    <row r="218" spans="1:29">
      <c r="A218" s="2735"/>
      <c r="B218" s="2675"/>
      <c r="C218" s="2675"/>
      <c r="D218" s="3178"/>
      <c r="E218" s="3178"/>
      <c r="F218" s="2824"/>
      <c r="G218" s="2675"/>
      <c r="H218" s="2675"/>
      <c r="I218" s="2675"/>
      <c r="J218" s="2675"/>
      <c r="K218" s="2675"/>
      <c r="L218" s="1564"/>
      <c r="M218" s="2548"/>
      <c r="N218" s="2675"/>
      <c r="O218" s="2675"/>
      <c r="P218" s="2675"/>
      <c r="Q218" s="2675"/>
      <c r="R218" s="2675"/>
      <c r="S218" s="2675"/>
      <c r="T218" s="2018"/>
      <c r="U218" s="2675"/>
      <c r="V218" s="2018"/>
      <c r="W218" s="2548"/>
      <c r="X218" s="2815"/>
      <c r="Y218" s="2061"/>
      <c r="AA218" s="329"/>
    </row>
    <row r="219" spans="1:29" s="1289" customFormat="1">
      <c r="A219" s="2735"/>
      <c r="B219" s="2675"/>
      <c r="C219" s="2675"/>
      <c r="D219" s="3178"/>
      <c r="E219" s="3178"/>
      <c r="F219" s="2824"/>
      <c r="G219" s="2675"/>
      <c r="H219" s="2675"/>
      <c r="I219" s="2675"/>
      <c r="J219" s="2675"/>
      <c r="K219" s="2675"/>
      <c r="L219" s="1564"/>
      <c r="M219" s="2548"/>
      <c r="N219" s="2676"/>
      <c r="O219" s="2676"/>
      <c r="P219" s="2676"/>
      <c r="Q219" s="2676"/>
      <c r="R219" s="2676"/>
      <c r="S219" s="2675"/>
      <c r="T219" s="2018"/>
      <c r="U219" s="2675"/>
      <c r="V219" s="2018"/>
      <c r="W219" s="2548"/>
      <c r="X219" s="2815"/>
      <c r="Y219" s="2061"/>
      <c r="Z219" s="2161"/>
      <c r="AA219" s="329"/>
      <c r="AB219" s="264"/>
      <c r="AC219" s="264"/>
    </row>
    <row r="220" spans="1:29">
      <c r="A220" s="2735"/>
      <c r="B220" s="2675"/>
      <c r="C220" s="2675"/>
      <c r="D220" s="3178"/>
      <c r="E220" s="3178"/>
      <c r="F220" s="2824"/>
      <c r="G220" s="2675"/>
      <c r="H220" s="2826"/>
      <c r="I220" s="2675"/>
      <c r="J220" s="2675"/>
      <c r="K220" s="2675"/>
      <c r="L220" s="1564"/>
      <c r="M220" s="2548"/>
      <c r="N220" s="2676"/>
      <c r="O220" s="2676"/>
      <c r="P220" s="2676"/>
      <c r="Q220" s="2676"/>
      <c r="R220" s="2676"/>
      <c r="S220" s="2675"/>
      <c r="T220" s="2018"/>
      <c r="U220" s="2675"/>
      <c r="V220" s="2018"/>
      <c r="W220" s="2548"/>
      <c r="X220" s="2815"/>
      <c r="Y220" s="2061"/>
      <c r="AA220" s="329"/>
    </row>
    <row r="221" spans="1:29">
      <c r="A221" s="2735"/>
      <c r="B221" s="2675"/>
      <c r="C221" s="2675"/>
      <c r="D221" s="3178"/>
      <c r="E221" s="3178"/>
      <c r="F221" s="2824"/>
      <c r="G221" s="2675"/>
      <c r="H221" s="2675"/>
      <c r="I221" s="2675"/>
      <c r="J221" s="2675"/>
      <c r="K221" s="2675"/>
      <c r="L221" s="1564"/>
      <c r="M221" s="2548"/>
      <c r="N221" s="2825"/>
      <c r="O221" s="2676"/>
      <c r="P221" s="2676"/>
      <c r="Q221" s="2676"/>
      <c r="R221" s="2676"/>
      <c r="S221" s="2675"/>
      <c r="T221" s="2018"/>
      <c r="U221" s="2675"/>
      <c r="V221" s="2018"/>
      <c r="W221" s="2548"/>
      <c r="X221" s="2815"/>
      <c r="Y221" s="2061"/>
      <c r="AA221" s="329"/>
      <c r="AB221" s="1289"/>
      <c r="AC221" s="1289"/>
    </row>
    <row r="222" spans="1:29">
      <c r="A222" s="2735"/>
      <c r="B222" s="2675"/>
      <c r="C222" s="2675"/>
      <c r="D222" s="3178"/>
      <c r="E222" s="3178"/>
      <c r="F222" s="2824"/>
      <c r="G222" s="2675"/>
      <c r="H222" s="2675"/>
      <c r="I222" s="2675"/>
      <c r="J222" s="2675"/>
      <c r="K222" s="2675"/>
      <c r="L222" s="1564"/>
      <c r="M222" s="2548"/>
      <c r="N222" s="2825"/>
      <c r="O222" s="2676"/>
      <c r="P222" s="2676"/>
      <c r="Q222" s="2676"/>
      <c r="R222" s="2676"/>
      <c r="S222" s="2675"/>
      <c r="T222" s="2018"/>
      <c r="U222" s="2675"/>
      <c r="V222" s="2018"/>
      <c r="W222" s="2548"/>
      <c r="X222" s="2815"/>
      <c r="Y222" s="2061"/>
      <c r="AA222" s="329"/>
    </row>
    <row r="223" spans="1:29">
      <c r="A223" s="2735"/>
      <c r="B223" s="2675"/>
      <c r="C223" s="2675"/>
      <c r="D223" s="3178"/>
      <c r="E223" s="3178"/>
      <c r="F223" s="2824"/>
      <c r="G223" s="2675"/>
      <c r="H223" s="2675"/>
      <c r="I223" s="2675"/>
      <c r="J223" s="2675"/>
      <c r="K223" s="2675"/>
      <c r="L223" s="1564"/>
      <c r="M223" s="2548"/>
      <c r="N223" s="2825"/>
      <c r="O223" s="2676"/>
      <c r="P223" s="2676"/>
      <c r="Q223" s="2676"/>
      <c r="R223" s="2676"/>
      <c r="S223" s="2675"/>
      <c r="T223" s="2018"/>
      <c r="U223" s="2675"/>
      <c r="V223" s="2018"/>
      <c r="W223" s="2548"/>
      <c r="X223" s="2815"/>
      <c r="Y223" s="2061"/>
      <c r="Z223" s="329"/>
      <c r="AA223" s="329"/>
      <c r="AB223" s="1289"/>
      <c r="AC223" s="1289"/>
    </row>
    <row r="224" spans="1:29" s="1289" customFormat="1">
      <c r="A224" s="2735"/>
      <c r="B224" s="2675"/>
      <c r="C224" s="2675"/>
      <c r="D224" s="3178"/>
      <c r="E224" s="3178"/>
      <c r="F224" s="2824"/>
      <c r="G224" s="2675"/>
      <c r="H224" s="2675"/>
      <c r="I224" s="2675"/>
      <c r="J224" s="2675"/>
      <c r="K224" s="2675"/>
      <c r="L224" s="1564"/>
      <c r="M224" s="2548"/>
      <c r="N224" s="2676"/>
      <c r="O224" s="2676"/>
      <c r="P224" s="2676"/>
      <c r="Q224" s="2676"/>
      <c r="R224" s="2676"/>
      <c r="S224" s="2675"/>
      <c r="T224" s="2018"/>
      <c r="U224" s="2675"/>
      <c r="V224" s="2018"/>
      <c r="W224" s="2548"/>
      <c r="X224" s="2815"/>
      <c r="Y224" s="2061"/>
      <c r="AA224" s="329"/>
      <c r="AB224" s="264"/>
      <c r="AC224" s="264"/>
    </row>
    <row r="225" spans="1:29">
      <c r="A225" s="2735"/>
      <c r="B225" s="2675"/>
      <c r="C225" s="2675"/>
      <c r="D225" s="3178"/>
      <c r="E225" s="3178"/>
      <c r="F225" s="2824"/>
      <c r="G225" s="2675"/>
      <c r="H225" s="2675"/>
      <c r="I225" s="2675"/>
      <c r="J225" s="2675"/>
      <c r="K225" s="2675"/>
      <c r="L225" s="1564"/>
      <c r="M225" s="2548"/>
      <c r="N225" s="2675"/>
      <c r="O225" s="2675"/>
      <c r="P225" s="2675"/>
      <c r="Q225" s="2675"/>
      <c r="R225" s="2675"/>
      <c r="S225" s="2675"/>
      <c r="T225" s="2018"/>
      <c r="U225" s="2675"/>
      <c r="V225" s="2018"/>
      <c r="W225" s="2548"/>
      <c r="X225" s="2815"/>
      <c r="Y225" s="2061"/>
      <c r="AA225" s="329"/>
    </row>
    <row r="226" spans="1:29">
      <c r="A226" s="2735"/>
      <c r="B226" s="2675"/>
      <c r="C226" s="2675"/>
      <c r="D226" s="3178"/>
      <c r="E226" s="3178"/>
      <c r="F226" s="2824"/>
      <c r="G226" s="2675"/>
      <c r="H226" s="2675"/>
      <c r="I226" s="2675"/>
      <c r="J226" s="2675"/>
      <c r="K226" s="2675"/>
      <c r="L226" s="1564"/>
      <c r="M226" s="2548"/>
      <c r="N226" s="2675"/>
      <c r="O226" s="2675"/>
      <c r="P226" s="2675"/>
      <c r="Q226" s="2675"/>
      <c r="R226" s="2675"/>
      <c r="S226" s="2675"/>
      <c r="T226" s="2018"/>
      <c r="U226" s="2675"/>
      <c r="V226" s="2018"/>
      <c r="W226" s="2548"/>
      <c r="X226" s="2815"/>
      <c r="Y226" s="2061"/>
      <c r="Z226" s="2161"/>
      <c r="AA226" s="329"/>
    </row>
    <row r="227" spans="1:29">
      <c r="A227" s="2735"/>
      <c r="B227" s="2675"/>
      <c r="C227" s="2675"/>
      <c r="D227" s="3178"/>
      <c r="E227" s="3178"/>
      <c r="F227" s="2824"/>
      <c r="G227" s="2675"/>
      <c r="H227" s="2675"/>
      <c r="I227" s="2675"/>
      <c r="J227" s="2675"/>
      <c r="K227" s="2675"/>
      <c r="L227" s="1564"/>
      <c r="M227" s="2548"/>
      <c r="N227" s="2675"/>
      <c r="O227" s="2675"/>
      <c r="P227" s="2675"/>
      <c r="Q227" s="2675"/>
      <c r="R227" s="2675"/>
      <c r="S227" s="2675"/>
      <c r="T227" s="2018"/>
      <c r="U227" s="2675"/>
      <c r="V227" s="2018"/>
      <c r="W227" s="2548"/>
      <c r="X227" s="2815"/>
      <c r="Y227" s="2061"/>
      <c r="Z227" s="2161"/>
      <c r="AA227" s="329"/>
    </row>
    <row r="228" spans="1:29">
      <c r="A228" s="2735"/>
      <c r="B228" s="2675"/>
      <c r="C228" s="2675"/>
      <c r="D228" s="3178"/>
      <c r="E228" s="3178"/>
      <c r="F228" s="2824"/>
      <c r="G228" s="2675"/>
      <c r="H228" s="2675"/>
      <c r="I228" s="2675"/>
      <c r="J228" s="2675"/>
      <c r="K228" s="2675"/>
      <c r="L228" s="1564"/>
      <c r="M228" s="2548"/>
      <c r="N228" s="2675"/>
      <c r="O228" s="2675"/>
      <c r="P228" s="2675"/>
      <c r="Q228" s="2675"/>
      <c r="R228" s="2675"/>
      <c r="S228" s="2675"/>
      <c r="T228" s="2018"/>
      <c r="U228" s="2675"/>
      <c r="V228" s="2018"/>
      <c r="W228" s="2548"/>
      <c r="X228" s="2815"/>
      <c r="Y228" s="2061"/>
      <c r="Z228" s="2161"/>
      <c r="AA228" s="329"/>
      <c r="AB228" s="1289"/>
      <c r="AC228" s="1289"/>
    </row>
    <row r="229" spans="1:29" s="1289" customFormat="1">
      <c r="A229" s="2735"/>
      <c r="B229" s="2675"/>
      <c r="C229" s="2675"/>
      <c r="D229" s="3178"/>
      <c r="E229" s="3178"/>
      <c r="F229" s="2824"/>
      <c r="G229" s="2675"/>
      <c r="H229" s="2675"/>
      <c r="I229" s="2675"/>
      <c r="J229" s="2675"/>
      <c r="K229" s="2675"/>
      <c r="L229" s="1564"/>
      <c r="M229" s="2548"/>
      <c r="N229" s="2675"/>
      <c r="O229" s="2675"/>
      <c r="P229" s="2675"/>
      <c r="Q229" s="2675"/>
      <c r="R229" s="2675"/>
      <c r="S229" s="2675"/>
      <c r="T229" s="2018"/>
      <c r="U229" s="2675"/>
      <c r="V229" s="2018"/>
      <c r="W229" s="2548"/>
      <c r="X229" s="2815"/>
      <c r="Y229" s="2061"/>
      <c r="Z229" s="2161"/>
      <c r="AA229" s="329"/>
      <c r="AB229" s="264"/>
      <c r="AC229" s="264"/>
    </row>
    <row r="230" spans="1:29">
      <c r="A230" s="2735"/>
      <c r="B230" s="2675"/>
      <c r="C230" s="2675"/>
      <c r="D230" s="3178"/>
      <c r="E230" s="3178"/>
      <c r="F230" s="2824"/>
      <c r="G230" s="2675"/>
      <c r="H230" s="2675"/>
      <c r="I230" s="2675"/>
      <c r="J230" s="2675"/>
      <c r="K230" s="2675"/>
      <c r="L230" s="1564"/>
      <c r="M230" s="2548"/>
      <c r="N230" s="2675"/>
      <c r="O230" s="2675"/>
      <c r="P230" s="2675"/>
      <c r="Q230" s="2675"/>
      <c r="R230" s="2675"/>
      <c r="S230" s="2675"/>
      <c r="T230" s="2018"/>
      <c r="U230" s="2675"/>
      <c r="V230" s="2018"/>
      <c r="W230" s="2548"/>
      <c r="X230" s="2815"/>
      <c r="Y230" s="2061"/>
      <c r="AA230" s="329"/>
    </row>
    <row r="231" spans="1:29" s="1289" customFormat="1">
      <c r="A231" s="2735"/>
      <c r="B231" s="2675"/>
      <c r="C231" s="2675"/>
      <c r="D231" s="3178"/>
      <c r="E231" s="3178"/>
      <c r="F231" s="2824"/>
      <c r="G231" s="2675"/>
      <c r="H231" s="2675"/>
      <c r="I231" s="2675"/>
      <c r="J231" s="2675"/>
      <c r="K231" s="2675"/>
      <c r="L231" s="1564"/>
      <c r="M231" s="2548"/>
      <c r="N231" s="2676"/>
      <c r="O231" s="2676"/>
      <c r="P231" s="2676"/>
      <c r="Q231" s="2676"/>
      <c r="R231" s="2676"/>
      <c r="S231" s="2675"/>
      <c r="T231" s="2018"/>
      <c r="U231" s="2675"/>
      <c r="V231" s="2018"/>
      <c r="W231" s="2548"/>
      <c r="X231" s="2815"/>
      <c r="Y231" s="2061"/>
      <c r="Z231" s="2161"/>
      <c r="AA231" s="329"/>
      <c r="AB231" s="264"/>
      <c r="AC231" s="264"/>
    </row>
    <row r="232" spans="1:29">
      <c r="A232" s="2735"/>
      <c r="B232" s="2675"/>
      <c r="C232" s="2675"/>
      <c r="D232" s="3178"/>
      <c r="E232" s="3178"/>
      <c r="F232" s="2824"/>
      <c r="G232" s="2675"/>
      <c r="H232" s="2826"/>
      <c r="I232" s="2675"/>
      <c r="J232" s="2675"/>
      <c r="K232" s="2675"/>
      <c r="L232" s="1564"/>
      <c r="M232" s="2548"/>
      <c r="N232" s="2676"/>
      <c r="O232" s="2676"/>
      <c r="P232" s="2676"/>
      <c r="Q232" s="2676"/>
      <c r="R232" s="2676"/>
      <c r="S232" s="2675"/>
      <c r="T232" s="2018"/>
      <c r="U232" s="2675"/>
      <c r="V232" s="2018"/>
      <c r="W232" s="2548"/>
      <c r="X232" s="2815"/>
      <c r="Y232" s="2061"/>
      <c r="AA232" s="329"/>
    </row>
    <row r="233" spans="1:29">
      <c r="A233" s="2735"/>
      <c r="B233" s="2675"/>
      <c r="C233" s="2675"/>
      <c r="D233" s="3178"/>
      <c r="E233" s="3178"/>
      <c r="F233" s="2824"/>
      <c r="G233" s="2675"/>
      <c r="H233" s="2675"/>
      <c r="I233" s="2675"/>
      <c r="J233" s="2675"/>
      <c r="K233" s="2675"/>
      <c r="L233" s="1564"/>
      <c r="M233" s="2548"/>
      <c r="N233" s="2825"/>
      <c r="O233" s="2676"/>
      <c r="P233" s="2676"/>
      <c r="Q233" s="2676"/>
      <c r="R233" s="2676"/>
      <c r="S233" s="2675"/>
      <c r="T233" s="2018"/>
      <c r="U233" s="2675"/>
      <c r="V233" s="2018"/>
      <c r="W233" s="2548"/>
      <c r="X233" s="2815"/>
      <c r="Y233" s="2061"/>
      <c r="AA233" s="329"/>
      <c r="AB233" s="1289"/>
      <c r="AC233" s="1289"/>
    </row>
    <row r="234" spans="1:29">
      <c r="A234" s="2735"/>
      <c r="B234" s="2675"/>
      <c r="C234" s="2675"/>
      <c r="D234" s="3178"/>
      <c r="E234" s="3178"/>
      <c r="F234" s="2824"/>
      <c r="G234" s="2675"/>
      <c r="H234" s="2675"/>
      <c r="I234" s="2675"/>
      <c r="J234" s="2675"/>
      <c r="K234" s="2675"/>
      <c r="L234" s="1564"/>
      <c r="M234" s="2548"/>
      <c r="N234" s="2825"/>
      <c r="O234" s="2676"/>
      <c r="P234" s="2676"/>
      <c r="Q234" s="2676"/>
      <c r="R234" s="2676"/>
      <c r="S234" s="2675"/>
      <c r="T234" s="2018"/>
      <c r="U234" s="2675"/>
      <c r="V234" s="2018"/>
      <c r="W234" s="2548"/>
      <c r="X234" s="2815"/>
      <c r="Y234" s="2061"/>
      <c r="AA234" s="329"/>
    </row>
    <row r="235" spans="1:29">
      <c r="A235" s="2735"/>
      <c r="B235" s="2675"/>
      <c r="C235" s="2675"/>
      <c r="D235" s="3178"/>
      <c r="E235" s="3178"/>
      <c r="F235" s="2824"/>
      <c r="G235" s="2675"/>
      <c r="H235" s="2675"/>
      <c r="I235" s="2675"/>
      <c r="J235" s="2675"/>
      <c r="K235" s="2675"/>
      <c r="L235" s="1564"/>
      <c r="M235" s="2548"/>
      <c r="N235" s="2825"/>
      <c r="O235" s="2676"/>
      <c r="P235" s="2676"/>
      <c r="Q235" s="2676"/>
      <c r="R235" s="2676"/>
      <c r="S235" s="2675"/>
      <c r="T235" s="2018"/>
      <c r="U235" s="2675"/>
      <c r="V235" s="2018"/>
      <c r="W235" s="2548"/>
      <c r="X235" s="2815"/>
      <c r="Y235" s="2061"/>
      <c r="Z235" s="329"/>
      <c r="AA235" s="329"/>
      <c r="AB235" s="1289"/>
      <c r="AC235" s="1289"/>
    </row>
    <row r="236" spans="1:29" s="1289" customFormat="1">
      <c r="A236" s="2735"/>
      <c r="B236" s="2675"/>
      <c r="C236" s="2675"/>
      <c r="D236" s="3178"/>
      <c r="E236" s="3178"/>
      <c r="F236" s="2824"/>
      <c r="G236" s="2675"/>
      <c r="H236" s="2675"/>
      <c r="I236" s="2675"/>
      <c r="J236" s="2675"/>
      <c r="K236" s="2675"/>
      <c r="L236" s="1564"/>
      <c r="M236" s="2548"/>
      <c r="N236" s="2676"/>
      <c r="O236" s="2676"/>
      <c r="P236" s="2676"/>
      <c r="Q236" s="2676"/>
      <c r="R236" s="2676"/>
      <c r="S236" s="2675"/>
      <c r="T236" s="2018"/>
      <c r="U236" s="2675"/>
      <c r="V236" s="2018"/>
      <c r="W236" s="2548"/>
      <c r="X236" s="2815"/>
      <c r="Y236" s="2061"/>
      <c r="AA236" s="329"/>
      <c r="AB236" s="264"/>
      <c r="AC236" s="264"/>
    </row>
    <row r="237" spans="1:29">
      <c r="A237" s="2735"/>
      <c r="B237" s="2675"/>
      <c r="C237" s="2675"/>
      <c r="D237" s="3178"/>
      <c r="E237" s="3178"/>
      <c r="F237" s="2824"/>
      <c r="G237" s="2675"/>
      <c r="H237" s="2675"/>
      <c r="I237" s="2675"/>
      <c r="J237" s="2675"/>
      <c r="K237" s="2675"/>
      <c r="L237" s="1564"/>
      <c r="M237" s="2548"/>
      <c r="N237" s="2675"/>
      <c r="O237" s="2675"/>
      <c r="P237" s="2675"/>
      <c r="Q237" s="2675"/>
      <c r="R237" s="2675"/>
      <c r="S237" s="2675"/>
      <c r="T237" s="2018"/>
      <c r="U237" s="2675"/>
      <c r="V237" s="2018"/>
      <c r="W237" s="2548"/>
      <c r="X237" s="2815"/>
      <c r="Y237" s="2061"/>
      <c r="AA237" s="329"/>
    </row>
    <row r="238" spans="1:29">
      <c r="A238" s="2735"/>
      <c r="B238" s="2675"/>
      <c r="C238" s="2675"/>
      <c r="D238" s="3178"/>
      <c r="E238" s="3178"/>
      <c r="F238" s="2824"/>
      <c r="G238" s="2675"/>
      <c r="H238" s="2675"/>
      <c r="I238" s="2675"/>
      <c r="J238" s="2675"/>
      <c r="K238" s="2675"/>
      <c r="L238" s="1564"/>
      <c r="M238" s="2548"/>
      <c r="N238" s="2675"/>
      <c r="O238" s="2675"/>
      <c r="P238" s="2675"/>
      <c r="Q238" s="2675"/>
      <c r="R238" s="2675"/>
      <c r="S238" s="2675"/>
      <c r="T238" s="2018"/>
      <c r="U238" s="2675"/>
      <c r="V238" s="2018"/>
      <c r="W238" s="2548"/>
      <c r="X238" s="2815"/>
      <c r="Y238" s="2061"/>
      <c r="Z238" s="2161"/>
      <c r="AA238" s="329"/>
    </row>
    <row r="239" spans="1:29">
      <c r="A239" s="2735"/>
      <c r="B239" s="2675"/>
      <c r="C239" s="2675"/>
      <c r="D239" s="3178"/>
      <c r="E239" s="3178"/>
      <c r="F239" s="2824"/>
      <c r="G239" s="2675"/>
      <c r="H239" s="2675"/>
      <c r="I239" s="2675"/>
      <c r="J239" s="2675"/>
      <c r="K239" s="2675"/>
      <c r="L239" s="1564"/>
      <c r="M239" s="2548"/>
      <c r="N239" s="2675"/>
      <c r="O239" s="2675"/>
      <c r="P239" s="2675"/>
      <c r="Q239" s="2675"/>
      <c r="R239" s="2675"/>
      <c r="S239" s="2675"/>
      <c r="T239" s="2018"/>
      <c r="U239" s="2675"/>
      <c r="V239" s="2018"/>
      <c r="W239" s="2548"/>
      <c r="X239" s="2815"/>
      <c r="Y239" s="2061"/>
      <c r="Z239" s="2161"/>
      <c r="AA239" s="329"/>
    </row>
    <row r="240" spans="1:29">
      <c r="A240" s="2735"/>
      <c r="B240" s="2675"/>
      <c r="C240" s="2675"/>
      <c r="D240" s="3178"/>
      <c r="E240" s="3178"/>
      <c r="F240" s="2824"/>
      <c r="G240" s="2675"/>
      <c r="H240" s="2675"/>
      <c r="I240" s="2675"/>
      <c r="J240" s="2675"/>
      <c r="K240" s="2675"/>
      <c r="L240" s="1564"/>
      <c r="M240" s="2548"/>
      <c r="N240" s="2675"/>
      <c r="O240" s="2675"/>
      <c r="P240" s="2675"/>
      <c r="Q240" s="2675"/>
      <c r="R240" s="2675"/>
      <c r="S240" s="2675"/>
      <c r="T240" s="2018"/>
      <c r="U240" s="2675"/>
      <c r="V240" s="2018"/>
      <c r="W240" s="2548"/>
      <c r="X240" s="2815"/>
      <c r="Y240" s="2061"/>
      <c r="Z240" s="2161"/>
      <c r="AA240" s="329"/>
      <c r="AB240" s="1289"/>
      <c r="AC240" s="1289"/>
    </row>
    <row r="241" spans="1:29" s="1289" customFormat="1">
      <c r="A241" s="2735"/>
      <c r="B241" s="2675"/>
      <c r="C241" s="2675"/>
      <c r="D241" s="3178"/>
      <c r="E241" s="3178"/>
      <c r="F241" s="2824"/>
      <c r="G241" s="2675"/>
      <c r="H241" s="2675"/>
      <c r="I241" s="2675"/>
      <c r="J241" s="2675"/>
      <c r="K241" s="2675"/>
      <c r="L241" s="1564"/>
      <c r="M241" s="2548"/>
      <c r="N241" s="2675"/>
      <c r="O241" s="2675"/>
      <c r="P241" s="2675"/>
      <c r="Q241" s="2675"/>
      <c r="R241" s="2675"/>
      <c r="S241" s="2675"/>
      <c r="T241" s="2018"/>
      <c r="U241" s="2675"/>
      <c r="V241" s="2018"/>
      <c r="W241" s="2548"/>
      <c r="X241" s="2815"/>
      <c r="Y241" s="2061"/>
      <c r="Z241" s="2161"/>
      <c r="AA241" s="329"/>
      <c r="AB241" s="264"/>
      <c r="AC241" s="264"/>
    </row>
    <row r="242" spans="1:29">
      <c r="A242" s="2735"/>
      <c r="B242" s="2675"/>
      <c r="C242" s="2675"/>
      <c r="D242" s="3178"/>
      <c r="E242" s="3178"/>
      <c r="F242" s="2824"/>
      <c r="G242" s="2675"/>
      <c r="H242" s="2675"/>
      <c r="I242" s="2675"/>
      <c r="J242" s="2675"/>
      <c r="K242" s="2675"/>
      <c r="L242" s="1564"/>
      <c r="M242" s="2548"/>
      <c r="N242" s="2675"/>
      <c r="O242" s="2675"/>
      <c r="P242" s="2675"/>
      <c r="Q242" s="2675"/>
      <c r="R242" s="2675"/>
      <c r="S242" s="2675"/>
      <c r="T242" s="2018"/>
      <c r="U242" s="2675"/>
      <c r="V242" s="2018"/>
      <c r="W242" s="2548"/>
      <c r="X242" s="2815"/>
      <c r="Y242" s="2061"/>
      <c r="AA242" s="329"/>
    </row>
    <row r="243" spans="1:29" s="1289" customFormat="1">
      <c r="A243" s="2735"/>
      <c r="B243" s="2675"/>
      <c r="C243" s="2675"/>
      <c r="D243" s="3178"/>
      <c r="E243" s="3178"/>
      <c r="F243" s="2824"/>
      <c r="G243" s="2675"/>
      <c r="H243" s="2675"/>
      <c r="I243" s="2675"/>
      <c r="J243" s="2675"/>
      <c r="K243" s="2675"/>
      <c r="L243" s="1564"/>
      <c r="M243" s="2548"/>
      <c r="N243" s="2676"/>
      <c r="O243" s="2676"/>
      <c r="P243" s="2676"/>
      <c r="Q243" s="2676"/>
      <c r="R243" s="2676"/>
      <c r="S243" s="2675"/>
      <c r="T243" s="2018"/>
      <c r="U243" s="2675"/>
      <c r="V243" s="2018"/>
      <c r="W243" s="2548"/>
      <c r="X243" s="2815"/>
      <c r="Y243" s="2061"/>
      <c r="Z243" s="2161"/>
      <c r="AA243" s="329"/>
      <c r="AB243" s="264"/>
      <c r="AC243" s="264"/>
    </row>
    <row r="244" spans="1:29">
      <c r="A244" s="2735"/>
      <c r="B244" s="2675"/>
      <c r="C244" s="2675"/>
      <c r="D244" s="3178"/>
      <c r="E244" s="3178"/>
      <c r="F244" s="2824"/>
      <c r="G244" s="2675"/>
      <c r="H244" s="2826"/>
      <c r="I244" s="2675"/>
      <c r="J244" s="2675"/>
      <c r="K244" s="2675"/>
      <c r="L244" s="1564"/>
      <c r="M244" s="2548"/>
      <c r="N244" s="2676"/>
      <c r="O244" s="2676"/>
      <c r="P244" s="2676"/>
      <c r="Q244" s="2676"/>
      <c r="R244" s="2676"/>
      <c r="S244" s="2675"/>
      <c r="T244" s="2018"/>
      <c r="U244" s="2675"/>
      <c r="V244" s="2018"/>
      <c r="W244" s="2548"/>
      <c r="X244" s="2815"/>
      <c r="Y244" s="2061"/>
      <c r="AA244" s="329"/>
    </row>
    <row r="245" spans="1:29">
      <c r="A245" s="2735"/>
      <c r="B245" s="2675"/>
      <c r="C245" s="2675"/>
      <c r="D245" s="3178"/>
      <c r="E245" s="3178"/>
      <c r="F245" s="2824"/>
      <c r="G245" s="2675"/>
      <c r="H245" s="2675"/>
      <c r="I245" s="2675"/>
      <c r="J245" s="2675"/>
      <c r="K245" s="2675"/>
      <c r="L245" s="1564"/>
      <c r="M245" s="2548"/>
      <c r="N245" s="2825"/>
      <c r="O245" s="2676"/>
      <c r="P245" s="2676"/>
      <c r="Q245" s="2676"/>
      <c r="R245" s="2676"/>
      <c r="S245" s="2675"/>
      <c r="T245" s="2018"/>
      <c r="U245" s="2675"/>
      <c r="V245" s="2018"/>
      <c r="W245" s="2548"/>
      <c r="X245" s="2815"/>
      <c r="Y245" s="2061"/>
      <c r="AA245" s="329"/>
      <c r="AB245" s="1289"/>
      <c r="AC245" s="1289"/>
    </row>
    <row r="246" spans="1:29">
      <c r="A246" s="2735"/>
      <c r="B246" s="2675"/>
      <c r="C246" s="2675"/>
      <c r="D246" s="3178"/>
      <c r="E246" s="3178"/>
      <c r="F246" s="2824"/>
      <c r="G246" s="2675"/>
      <c r="H246" s="2675"/>
      <c r="I246" s="2675"/>
      <c r="J246" s="2675"/>
      <c r="K246" s="2675"/>
      <c r="L246" s="1564"/>
      <c r="M246" s="2548"/>
      <c r="N246" s="2825"/>
      <c r="O246" s="2676"/>
      <c r="P246" s="2676"/>
      <c r="Q246" s="2676"/>
      <c r="R246" s="2676"/>
      <c r="S246" s="2675"/>
      <c r="T246" s="2018"/>
      <c r="U246" s="2675"/>
      <c r="V246" s="2018"/>
      <c r="W246" s="2548"/>
      <c r="X246" s="2815"/>
      <c r="Y246" s="2061"/>
      <c r="AA246" s="329"/>
    </row>
    <row r="247" spans="1:29">
      <c r="A247" s="2735"/>
      <c r="B247" s="2675"/>
      <c r="C247" s="2675"/>
      <c r="D247" s="3178"/>
      <c r="E247" s="3178"/>
      <c r="F247" s="2824"/>
      <c r="G247" s="2675"/>
      <c r="H247" s="2675"/>
      <c r="I247" s="2675"/>
      <c r="J247" s="2675"/>
      <c r="K247" s="2675"/>
      <c r="L247" s="1564"/>
      <c r="M247" s="2548"/>
      <c r="N247" s="2825"/>
      <c r="O247" s="2676"/>
      <c r="P247" s="2676"/>
      <c r="Q247" s="2676"/>
      <c r="R247" s="2676"/>
      <c r="S247" s="2675"/>
      <c r="T247" s="2018"/>
      <c r="U247" s="2675"/>
      <c r="V247" s="2018"/>
      <c r="W247" s="2548"/>
      <c r="X247" s="2815"/>
      <c r="Y247" s="2061"/>
      <c r="Z247" s="329"/>
      <c r="AA247" s="329"/>
      <c r="AB247" s="1289"/>
      <c r="AC247" s="1289"/>
    </row>
    <row r="248" spans="1:29" s="1289" customFormat="1">
      <c r="A248" s="2735"/>
      <c r="B248" s="2675"/>
      <c r="C248" s="2675"/>
      <c r="D248" s="3178"/>
      <c r="E248" s="3178"/>
      <c r="F248" s="2824"/>
      <c r="G248" s="2675"/>
      <c r="H248" s="2675"/>
      <c r="I248" s="2675"/>
      <c r="J248" s="2675"/>
      <c r="K248" s="2675"/>
      <c r="L248" s="1564"/>
      <c r="M248" s="2548"/>
      <c r="N248" s="2676"/>
      <c r="O248" s="2676"/>
      <c r="P248" s="2676"/>
      <c r="Q248" s="2676"/>
      <c r="R248" s="2676"/>
      <c r="S248" s="2675"/>
      <c r="T248" s="2018"/>
      <c r="U248" s="2675"/>
      <c r="V248" s="2018"/>
      <c r="W248" s="2548"/>
      <c r="X248" s="2815"/>
      <c r="Y248" s="2061"/>
      <c r="AA248" s="329"/>
      <c r="AB248" s="264"/>
      <c r="AC248" s="264"/>
    </row>
    <row r="249" spans="1:29">
      <c r="A249" s="2735"/>
      <c r="B249" s="2675"/>
      <c r="C249" s="2675"/>
      <c r="D249" s="3178"/>
      <c r="E249" s="3178"/>
      <c r="F249" s="2824"/>
      <c r="G249" s="2675"/>
      <c r="H249" s="2675"/>
      <c r="I249" s="2675"/>
      <c r="J249" s="2675"/>
      <c r="K249" s="2675"/>
      <c r="L249" s="1564"/>
      <c r="M249" s="2548"/>
      <c r="N249" s="2675"/>
      <c r="O249" s="2675"/>
      <c r="P249" s="2675"/>
      <c r="Q249" s="2675"/>
      <c r="R249" s="2675"/>
      <c r="S249" s="2675"/>
      <c r="T249" s="2018"/>
      <c r="U249" s="2675"/>
      <c r="V249" s="2018"/>
      <c r="W249" s="2548"/>
      <c r="X249" s="2815"/>
      <c r="Y249" s="2061"/>
      <c r="AA249" s="329"/>
    </row>
    <row r="250" spans="1:29">
      <c r="A250" s="2735"/>
      <c r="B250" s="2675"/>
      <c r="C250" s="2675"/>
      <c r="D250" s="3178"/>
      <c r="E250" s="3178"/>
      <c r="F250" s="2824"/>
      <c r="G250" s="2675"/>
      <c r="H250" s="2675"/>
      <c r="I250" s="2675"/>
      <c r="J250" s="2675"/>
      <c r="K250" s="2675"/>
      <c r="L250" s="1564"/>
      <c r="M250" s="2548"/>
      <c r="N250" s="2675"/>
      <c r="O250" s="2675"/>
      <c r="P250" s="2675"/>
      <c r="Q250" s="2675"/>
      <c r="R250" s="2675"/>
      <c r="S250" s="2675"/>
      <c r="T250" s="2018"/>
      <c r="U250" s="2675"/>
      <c r="V250" s="2018"/>
      <c r="W250" s="2548"/>
      <c r="X250" s="2815"/>
      <c r="Y250" s="2061"/>
      <c r="Z250" s="2161"/>
      <c r="AA250" s="329"/>
    </row>
    <row r="251" spans="1:29">
      <c r="A251" s="2735"/>
      <c r="B251" s="2675"/>
      <c r="C251" s="2675"/>
      <c r="D251" s="3178"/>
      <c r="E251" s="3178"/>
      <c r="F251" s="2824"/>
      <c r="G251" s="2675"/>
      <c r="H251" s="2675"/>
      <c r="I251" s="2675"/>
      <c r="J251" s="2675"/>
      <c r="K251" s="2675"/>
      <c r="L251" s="1564"/>
      <c r="M251" s="2548"/>
      <c r="N251" s="2675"/>
      <c r="O251" s="2675"/>
      <c r="P251" s="2675"/>
      <c r="Q251" s="2675"/>
      <c r="R251" s="2675"/>
      <c r="S251" s="2675"/>
      <c r="T251" s="2018"/>
      <c r="U251" s="2675"/>
      <c r="V251" s="2018"/>
      <c r="W251" s="2548"/>
      <c r="X251" s="2815"/>
      <c r="Y251" s="2061"/>
      <c r="Z251" s="2161"/>
      <c r="AA251" s="329"/>
    </row>
    <row r="252" spans="1:29">
      <c r="A252" s="2735"/>
      <c r="B252" s="2675"/>
      <c r="C252" s="2675"/>
      <c r="D252" s="3178"/>
      <c r="E252" s="3178"/>
      <c r="F252" s="2824"/>
      <c r="G252" s="2675"/>
      <c r="H252" s="2675"/>
      <c r="I252" s="2675"/>
      <c r="J252" s="2675"/>
      <c r="K252" s="2675"/>
      <c r="L252" s="1564"/>
      <c r="M252" s="2548"/>
      <c r="N252" s="2675"/>
      <c r="O252" s="2675"/>
      <c r="P252" s="2675"/>
      <c r="Q252" s="2675"/>
      <c r="R252" s="2675"/>
      <c r="S252" s="2675"/>
      <c r="T252" s="2018"/>
      <c r="U252" s="2675"/>
      <c r="V252" s="2018"/>
      <c r="W252" s="2548"/>
      <c r="X252" s="2815"/>
      <c r="Y252" s="2061"/>
      <c r="Z252" s="2161"/>
      <c r="AA252" s="329"/>
      <c r="AB252" s="1289"/>
      <c r="AC252" s="1289"/>
    </row>
    <row r="253" spans="1:29" s="1289" customFormat="1">
      <c r="A253" s="2735"/>
      <c r="B253" s="2675"/>
      <c r="C253" s="2675"/>
      <c r="D253" s="3178"/>
      <c r="E253" s="3178"/>
      <c r="F253" s="2824"/>
      <c r="G253" s="2675"/>
      <c r="H253" s="2675"/>
      <c r="I253" s="2675"/>
      <c r="J253" s="2675"/>
      <c r="K253" s="2675"/>
      <c r="L253" s="1564"/>
      <c r="M253" s="2548"/>
      <c r="N253" s="2675"/>
      <c r="O253" s="2675"/>
      <c r="P253" s="2675"/>
      <c r="Q253" s="2675"/>
      <c r="R253" s="2675"/>
      <c r="S253" s="2675"/>
      <c r="T253" s="2018"/>
      <c r="U253" s="2675"/>
      <c r="V253" s="2018"/>
      <c r="W253" s="2548"/>
      <c r="X253" s="2815"/>
      <c r="Y253" s="2061"/>
      <c r="Z253" s="2161"/>
      <c r="AA253" s="329"/>
      <c r="AB253" s="264"/>
      <c r="AC253" s="264"/>
    </row>
    <row r="254" spans="1:29">
      <c r="A254" s="2735"/>
      <c r="B254" s="2675"/>
      <c r="C254" s="2675"/>
      <c r="D254" s="3178"/>
      <c r="E254" s="3178"/>
      <c r="F254" s="2824"/>
      <c r="G254" s="2675"/>
      <c r="H254" s="2675"/>
      <c r="I254" s="2675"/>
      <c r="J254" s="2675"/>
      <c r="K254" s="2675"/>
      <c r="L254" s="1564"/>
      <c r="M254" s="2548"/>
      <c r="N254" s="2675"/>
      <c r="O254" s="2675"/>
      <c r="P254" s="2675"/>
      <c r="Q254" s="2675"/>
      <c r="R254" s="2675"/>
      <c r="S254" s="2675"/>
      <c r="T254" s="2018"/>
      <c r="U254" s="2675"/>
      <c r="V254" s="2018"/>
      <c r="W254" s="2548"/>
      <c r="X254" s="2815"/>
      <c r="Y254" s="2061"/>
      <c r="AA254" s="329"/>
    </row>
    <row r="255" spans="1:29" s="1289" customFormat="1">
      <c r="A255" s="2735"/>
      <c r="B255" s="2675"/>
      <c r="C255" s="2675"/>
      <c r="D255" s="3178"/>
      <c r="E255" s="3178"/>
      <c r="F255" s="2824"/>
      <c r="G255" s="2675"/>
      <c r="H255" s="2675"/>
      <c r="I255" s="2675"/>
      <c r="J255" s="2675"/>
      <c r="K255" s="2675"/>
      <c r="L255" s="1564"/>
      <c r="M255" s="2548"/>
      <c r="N255" s="2675"/>
      <c r="O255" s="2675"/>
      <c r="P255" s="2675"/>
      <c r="Q255" s="2675"/>
      <c r="R255" s="2675"/>
      <c r="S255" s="2675"/>
      <c r="T255" s="2018"/>
      <c r="U255" s="2675"/>
      <c r="V255" s="2018"/>
      <c r="W255" s="2548"/>
      <c r="X255" s="2815"/>
      <c r="Y255" s="2061"/>
      <c r="Z255" s="2161"/>
      <c r="AA255" s="329"/>
      <c r="AB255" s="264"/>
      <c r="AC255" s="264"/>
    </row>
    <row r="256" spans="1:29">
      <c r="A256" s="2735"/>
      <c r="B256" s="2675"/>
      <c r="C256" s="2675"/>
      <c r="D256" s="3178"/>
      <c r="E256" s="3178"/>
      <c r="F256" s="2824"/>
      <c r="G256" s="2675"/>
      <c r="H256" s="2675"/>
      <c r="I256" s="2675"/>
      <c r="J256" s="2675"/>
      <c r="K256" s="2675"/>
      <c r="L256" s="1564"/>
      <c r="M256" s="2548"/>
      <c r="N256" s="2675"/>
      <c r="O256" s="2675"/>
      <c r="P256" s="2675"/>
      <c r="Q256" s="2675"/>
      <c r="R256" s="2675"/>
      <c r="S256" s="2675"/>
      <c r="T256" s="2018"/>
      <c r="U256" s="2675"/>
      <c r="V256" s="2018"/>
      <c r="W256" s="2548"/>
      <c r="X256" s="2815"/>
      <c r="Y256" s="2061"/>
      <c r="AA256" s="329"/>
    </row>
    <row r="257" spans="1:29">
      <c r="A257" s="2735"/>
      <c r="B257" s="2675"/>
      <c r="C257" s="2675"/>
      <c r="D257" s="3178"/>
      <c r="E257" s="3178"/>
      <c r="F257" s="2824"/>
      <c r="G257" s="2675"/>
      <c r="H257" s="2675"/>
      <c r="I257" s="2675"/>
      <c r="J257" s="2675"/>
      <c r="K257" s="2675"/>
      <c r="L257" s="1564"/>
      <c r="M257" s="2548"/>
      <c r="N257" s="2827"/>
      <c r="O257" s="2675"/>
      <c r="P257" s="2675"/>
      <c r="Q257" s="2675"/>
      <c r="R257" s="2675"/>
      <c r="S257" s="2675"/>
      <c r="T257" s="2018"/>
      <c r="U257" s="2675"/>
      <c r="V257" s="2018"/>
      <c r="W257" s="2548"/>
      <c r="X257" s="2815"/>
      <c r="Y257" s="2061"/>
      <c r="AA257" s="329"/>
      <c r="AB257" s="1289"/>
      <c r="AC257" s="1289"/>
    </row>
    <row r="258" spans="1:29">
      <c r="A258" s="2735"/>
      <c r="B258" s="2675"/>
      <c r="C258" s="2675"/>
      <c r="D258" s="3178"/>
      <c r="E258" s="3178"/>
      <c r="F258" s="2824"/>
      <c r="G258" s="2675"/>
      <c r="H258" s="2675"/>
      <c r="I258" s="2675"/>
      <c r="J258" s="2675"/>
      <c r="K258" s="2675"/>
      <c r="L258" s="1564"/>
      <c r="M258" s="2548"/>
      <c r="N258" s="2827"/>
      <c r="O258" s="2675"/>
      <c r="P258" s="2675"/>
      <c r="Q258" s="2675"/>
      <c r="R258" s="2675"/>
      <c r="S258" s="2675"/>
      <c r="T258" s="2018"/>
      <c r="U258" s="2675"/>
      <c r="V258" s="2018"/>
      <c r="W258" s="2548"/>
      <c r="X258" s="2815"/>
      <c r="Y258" s="2061"/>
      <c r="AA258" s="329"/>
    </row>
    <row r="259" spans="1:29">
      <c r="A259" s="2735"/>
      <c r="B259" s="2675"/>
      <c r="C259" s="2675"/>
      <c r="D259" s="3178"/>
      <c r="E259" s="3178"/>
      <c r="F259" s="2824"/>
      <c r="G259" s="2675"/>
      <c r="H259" s="2675"/>
      <c r="I259" s="2675"/>
      <c r="J259" s="2675"/>
      <c r="K259" s="2675"/>
      <c r="L259" s="1564"/>
      <c r="M259" s="2548"/>
      <c r="N259" s="2827"/>
      <c r="O259" s="2675"/>
      <c r="P259" s="2675"/>
      <c r="Q259" s="2675"/>
      <c r="R259" s="2675"/>
      <c r="S259" s="2675"/>
      <c r="T259" s="2018"/>
      <c r="U259" s="2675"/>
      <c r="V259" s="2018"/>
      <c r="W259" s="2548"/>
      <c r="X259" s="2815"/>
      <c r="Y259" s="2061"/>
      <c r="Z259" s="329"/>
      <c r="AA259" s="329"/>
      <c r="AB259" s="1289"/>
      <c r="AC259" s="1289"/>
    </row>
    <row r="260" spans="1:29" s="1289" customFormat="1">
      <c r="A260" s="2735"/>
      <c r="B260" s="2675"/>
      <c r="C260" s="2675"/>
      <c r="D260" s="3178"/>
      <c r="E260" s="3178"/>
      <c r="F260" s="2824"/>
      <c r="G260" s="2675"/>
      <c r="H260" s="2675"/>
      <c r="I260" s="2675"/>
      <c r="J260" s="2675"/>
      <c r="K260" s="2675"/>
      <c r="L260" s="1564"/>
      <c r="M260" s="2548"/>
      <c r="N260" s="2675"/>
      <c r="O260" s="2675"/>
      <c r="P260" s="2675"/>
      <c r="Q260" s="2675"/>
      <c r="R260" s="2675"/>
      <c r="S260" s="2675"/>
      <c r="T260" s="2018"/>
      <c r="U260" s="2675"/>
      <c r="V260" s="2018"/>
      <c r="W260" s="2548"/>
      <c r="X260" s="2815"/>
      <c r="Y260" s="2061"/>
      <c r="AA260" s="329"/>
      <c r="AB260" s="264"/>
      <c r="AC260" s="264"/>
    </row>
    <row r="261" spans="1:29">
      <c r="A261" s="2735"/>
      <c r="B261" s="2675"/>
      <c r="C261" s="2675"/>
      <c r="D261" s="3178"/>
      <c r="E261" s="3178"/>
      <c r="F261" s="2824"/>
      <c r="G261" s="2675"/>
      <c r="H261" s="2675"/>
      <c r="I261" s="2675"/>
      <c r="J261" s="2675"/>
      <c r="K261" s="2675"/>
      <c r="L261" s="1564"/>
      <c r="M261" s="2548"/>
      <c r="N261" s="2675"/>
      <c r="O261" s="2675"/>
      <c r="P261" s="2675"/>
      <c r="Q261" s="2675"/>
      <c r="R261" s="2675"/>
      <c r="S261" s="2675"/>
      <c r="T261" s="2018"/>
      <c r="U261" s="2675"/>
      <c r="V261" s="2018"/>
      <c r="W261" s="2548"/>
      <c r="X261" s="2815"/>
      <c r="Y261" s="2061"/>
      <c r="AA261" s="329"/>
    </row>
    <row r="262" spans="1:29">
      <c r="A262" s="2735"/>
      <c r="B262" s="2675"/>
      <c r="C262" s="2675"/>
      <c r="D262" s="3178"/>
      <c r="E262" s="3178"/>
      <c r="F262" s="2824"/>
      <c r="G262" s="2675"/>
      <c r="H262" s="2675"/>
      <c r="I262" s="2675"/>
      <c r="J262" s="2675"/>
      <c r="K262" s="2675"/>
      <c r="L262" s="1564"/>
      <c r="M262" s="2548"/>
      <c r="N262" s="2675"/>
      <c r="O262" s="2675"/>
      <c r="P262" s="2675"/>
      <c r="Q262" s="2675"/>
      <c r="R262" s="2675"/>
      <c r="S262" s="2675"/>
      <c r="T262" s="2018"/>
      <c r="U262" s="2675"/>
      <c r="V262" s="2018"/>
      <c r="W262" s="2548"/>
      <c r="X262" s="2815"/>
      <c r="Y262" s="2061"/>
      <c r="Z262" s="2161"/>
      <c r="AA262" s="329"/>
    </row>
    <row r="263" spans="1:29">
      <c r="A263" s="2735"/>
      <c r="B263" s="2675"/>
      <c r="C263" s="2675"/>
      <c r="D263" s="3178"/>
      <c r="E263" s="3178"/>
      <c r="F263" s="2824"/>
      <c r="G263" s="2675"/>
      <c r="H263" s="2675"/>
      <c r="I263" s="2675"/>
      <c r="J263" s="2675"/>
      <c r="K263" s="2675"/>
      <c r="L263" s="1564"/>
      <c r="M263" s="2548"/>
      <c r="N263" s="2675"/>
      <c r="O263" s="2675"/>
      <c r="P263" s="2675"/>
      <c r="Q263" s="2675"/>
      <c r="R263" s="2675"/>
      <c r="S263" s="2675"/>
      <c r="T263" s="2018"/>
      <c r="U263" s="2675"/>
      <c r="V263" s="2018"/>
      <c r="W263" s="2548"/>
      <c r="X263" s="2815"/>
      <c r="Y263" s="2061"/>
      <c r="Z263" s="2161"/>
      <c r="AA263" s="329"/>
    </row>
    <row r="264" spans="1:29">
      <c r="A264" s="2735"/>
      <c r="B264" s="2675"/>
      <c r="C264" s="2675"/>
      <c r="D264" s="3178"/>
      <c r="E264" s="3178"/>
      <c r="F264" s="2824"/>
      <c r="G264" s="2675"/>
      <c r="H264" s="2675"/>
      <c r="I264" s="2675"/>
      <c r="J264" s="2675"/>
      <c r="K264" s="2675"/>
      <c r="L264" s="1564"/>
      <c r="M264" s="2548"/>
      <c r="N264" s="2675"/>
      <c r="O264" s="2675"/>
      <c r="P264" s="2675"/>
      <c r="Q264" s="2675"/>
      <c r="R264" s="2675"/>
      <c r="S264" s="2675"/>
      <c r="T264" s="2018"/>
      <c r="U264" s="2675"/>
      <c r="V264" s="2018"/>
      <c r="W264" s="2548"/>
      <c r="X264" s="2815"/>
      <c r="Y264" s="2061"/>
      <c r="Z264" s="2161"/>
      <c r="AA264" s="329"/>
      <c r="AB264" s="1289"/>
      <c r="AC264" s="1289"/>
    </row>
    <row r="265" spans="1:29" s="1289" customFormat="1">
      <c r="A265" s="2735"/>
      <c r="B265" s="2675"/>
      <c r="C265" s="2675"/>
      <c r="D265" s="3178"/>
      <c r="E265" s="3178"/>
      <c r="F265" s="2824"/>
      <c r="G265" s="2675"/>
      <c r="H265" s="2675"/>
      <c r="I265" s="2675"/>
      <c r="J265" s="2675"/>
      <c r="K265" s="2675"/>
      <c r="L265" s="1564"/>
      <c r="M265" s="2548"/>
      <c r="N265" s="2675"/>
      <c r="O265" s="2675"/>
      <c r="P265" s="2675"/>
      <c r="Q265" s="2675"/>
      <c r="R265" s="2675"/>
      <c r="S265" s="2675"/>
      <c r="T265" s="2018"/>
      <c r="U265" s="2675"/>
      <c r="V265" s="2018"/>
      <c r="W265" s="2548"/>
      <c r="X265" s="2815"/>
      <c r="Y265" s="2061"/>
      <c r="Z265" s="2161"/>
      <c r="AA265" s="329"/>
      <c r="AB265" s="264"/>
      <c r="AC265" s="264"/>
    </row>
    <row r="266" spans="1:29">
      <c r="A266" s="2735"/>
      <c r="B266" s="2675"/>
      <c r="C266" s="2675"/>
      <c r="D266" s="3178"/>
      <c r="E266" s="3178"/>
      <c r="F266" s="2824"/>
      <c r="G266" s="2675"/>
      <c r="H266" s="2675"/>
      <c r="I266" s="2675"/>
      <c r="J266" s="2675"/>
      <c r="K266" s="2675"/>
      <c r="L266" s="1564"/>
      <c r="M266" s="2548"/>
      <c r="N266" s="2675"/>
      <c r="O266" s="2675"/>
      <c r="P266" s="2675"/>
      <c r="Q266" s="2675"/>
      <c r="R266" s="2675"/>
      <c r="S266" s="2675"/>
      <c r="T266" s="2018"/>
      <c r="U266" s="2675"/>
      <c r="V266" s="2018"/>
      <c r="W266" s="2548"/>
      <c r="X266" s="2815"/>
      <c r="Y266" s="2061"/>
      <c r="AA266" s="329"/>
    </row>
    <row r="267" spans="1:29" s="1289" customFormat="1">
      <c r="A267" s="2735"/>
      <c r="B267" s="2675"/>
      <c r="C267" s="2675"/>
      <c r="D267" s="3178"/>
      <c r="E267" s="3178"/>
      <c r="F267" s="2824"/>
      <c r="G267" s="2675"/>
      <c r="H267" s="2675"/>
      <c r="I267" s="2675"/>
      <c r="J267" s="2675"/>
      <c r="K267" s="2675"/>
      <c r="L267" s="1564"/>
      <c r="M267" s="2548"/>
      <c r="N267" s="2675"/>
      <c r="O267" s="2675"/>
      <c r="P267" s="2675"/>
      <c r="Q267" s="2675"/>
      <c r="R267" s="2675"/>
      <c r="S267" s="2675"/>
      <c r="T267" s="2018"/>
      <c r="U267" s="2675"/>
      <c r="V267" s="2018"/>
      <c r="W267" s="2548"/>
      <c r="X267" s="2815"/>
      <c r="Y267" s="2061"/>
      <c r="Z267" s="2161"/>
      <c r="AA267" s="329"/>
      <c r="AB267" s="264"/>
      <c r="AC267" s="264"/>
    </row>
    <row r="268" spans="1:29">
      <c r="A268" s="2735"/>
      <c r="B268" s="2675"/>
      <c r="C268" s="2675"/>
      <c r="D268" s="3178"/>
      <c r="E268" s="3178"/>
      <c r="F268" s="2824"/>
      <c r="G268" s="2675"/>
      <c r="H268" s="2675"/>
      <c r="I268" s="2675"/>
      <c r="J268" s="2675"/>
      <c r="K268" s="2675"/>
      <c r="L268" s="1564"/>
      <c r="M268" s="2548"/>
      <c r="N268" s="2675"/>
      <c r="O268" s="2675"/>
      <c r="P268" s="2675"/>
      <c r="Q268" s="2675"/>
      <c r="R268" s="2675"/>
      <c r="S268" s="2675"/>
      <c r="T268" s="2018"/>
      <c r="U268" s="2675"/>
      <c r="V268" s="2018"/>
      <c r="W268" s="2548"/>
      <c r="X268" s="2815"/>
      <c r="Y268" s="2061"/>
      <c r="AA268" s="329"/>
    </row>
    <row r="269" spans="1:29">
      <c r="A269" s="2735"/>
      <c r="B269" s="2675"/>
      <c r="C269" s="2675"/>
      <c r="D269" s="3178"/>
      <c r="E269" s="3178"/>
      <c r="F269" s="2824"/>
      <c r="G269" s="2675"/>
      <c r="H269" s="2675"/>
      <c r="I269" s="2675"/>
      <c r="J269" s="2675"/>
      <c r="K269" s="2675"/>
      <c r="L269" s="1564"/>
      <c r="M269" s="2548"/>
      <c r="N269" s="2827"/>
      <c r="O269" s="2675"/>
      <c r="P269" s="2675"/>
      <c r="Q269" s="2675"/>
      <c r="R269" s="2675"/>
      <c r="S269" s="2675"/>
      <c r="T269" s="2018"/>
      <c r="U269" s="2675"/>
      <c r="V269" s="2018"/>
      <c r="W269" s="2548"/>
      <c r="X269" s="2815"/>
      <c r="Y269" s="2061"/>
      <c r="AA269" s="329"/>
      <c r="AB269" s="1289"/>
      <c r="AC269" s="1289"/>
    </row>
    <row r="270" spans="1:29">
      <c r="A270" s="2735"/>
      <c r="B270" s="2675"/>
      <c r="C270" s="2675"/>
      <c r="D270" s="3178"/>
      <c r="E270" s="3178"/>
      <c r="F270" s="2824"/>
      <c r="G270" s="2675"/>
      <c r="H270" s="2675"/>
      <c r="I270" s="2675"/>
      <c r="J270" s="2675"/>
      <c r="K270" s="2675"/>
      <c r="L270" s="1564"/>
      <c r="M270" s="2548"/>
      <c r="N270" s="2827"/>
      <c r="O270" s="2675"/>
      <c r="P270" s="2675"/>
      <c r="Q270" s="2675"/>
      <c r="R270" s="2675"/>
      <c r="S270" s="2675"/>
      <c r="T270" s="2018"/>
      <c r="U270" s="2675"/>
      <c r="V270" s="2018"/>
      <c r="W270" s="2548"/>
      <c r="X270" s="2815"/>
      <c r="Y270" s="2061"/>
      <c r="AA270" s="329"/>
    </row>
    <row r="271" spans="1:29">
      <c r="A271" s="2735"/>
      <c r="B271" s="2675"/>
      <c r="C271" s="2675"/>
      <c r="D271" s="3178"/>
      <c r="E271" s="3178"/>
      <c r="F271" s="2824"/>
      <c r="G271" s="2675"/>
      <c r="H271" s="2675"/>
      <c r="I271" s="2675"/>
      <c r="J271" s="2675"/>
      <c r="K271" s="2675"/>
      <c r="L271" s="1564"/>
      <c r="M271" s="2548"/>
      <c r="N271" s="2827"/>
      <c r="O271" s="2675"/>
      <c r="P271" s="2675"/>
      <c r="Q271" s="2675"/>
      <c r="R271" s="2675"/>
      <c r="S271" s="2675"/>
      <c r="T271" s="2018"/>
      <c r="U271" s="2675"/>
      <c r="V271" s="2018"/>
      <c r="W271" s="2548"/>
      <c r="X271" s="2815"/>
      <c r="Y271" s="2061"/>
      <c r="Z271" s="329"/>
      <c r="AA271" s="329"/>
      <c r="AB271" s="1289"/>
      <c r="AC271" s="1289"/>
    </row>
    <row r="272" spans="1:29" s="1289" customFormat="1">
      <c r="A272" s="2735"/>
      <c r="B272" s="2675"/>
      <c r="C272" s="2675"/>
      <c r="D272" s="3178"/>
      <c r="E272" s="3178"/>
      <c r="F272" s="2824"/>
      <c r="G272" s="2675"/>
      <c r="H272" s="2675"/>
      <c r="I272" s="2675"/>
      <c r="J272" s="2675"/>
      <c r="K272" s="2675"/>
      <c r="L272" s="1564"/>
      <c r="M272" s="2548"/>
      <c r="N272" s="2675"/>
      <c r="O272" s="2675"/>
      <c r="P272" s="2675"/>
      <c r="Q272" s="2675"/>
      <c r="R272" s="2675"/>
      <c r="S272" s="2675"/>
      <c r="T272" s="2018"/>
      <c r="U272" s="2675"/>
      <c r="V272" s="2018"/>
      <c r="W272" s="2548"/>
      <c r="X272" s="2815"/>
      <c r="Y272" s="2061"/>
      <c r="AA272" s="329"/>
      <c r="AB272" s="264"/>
      <c r="AC272" s="264"/>
    </row>
    <row r="273" spans="1:29">
      <c r="A273" s="2735"/>
      <c r="B273" s="2675"/>
      <c r="C273" s="2675"/>
      <c r="D273" s="3178"/>
      <c r="E273" s="3178"/>
      <c r="F273" s="2824"/>
      <c r="G273" s="2675"/>
      <c r="H273" s="2675"/>
      <c r="I273" s="2675"/>
      <c r="J273" s="2675"/>
      <c r="K273" s="2675"/>
      <c r="L273" s="1564"/>
      <c r="M273" s="2548"/>
      <c r="N273" s="2675"/>
      <c r="O273" s="2675"/>
      <c r="P273" s="2675"/>
      <c r="Q273" s="2675"/>
      <c r="R273" s="2675"/>
      <c r="S273" s="2675"/>
      <c r="T273" s="2018"/>
      <c r="U273" s="2675"/>
      <c r="V273" s="2018"/>
      <c r="W273" s="2548"/>
      <c r="X273" s="2815"/>
      <c r="Y273" s="2061"/>
      <c r="AA273" s="329"/>
    </row>
    <row r="274" spans="1:29">
      <c r="A274" s="2735"/>
      <c r="B274" s="2675"/>
      <c r="C274" s="2675"/>
      <c r="D274" s="3178"/>
      <c r="E274" s="3178"/>
      <c r="F274" s="2824"/>
      <c r="G274" s="2675"/>
      <c r="H274" s="2675"/>
      <c r="I274" s="2675"/>
      <c r="J274" s="2675"/>
      <c r="K274" s="2675"/>
      <c r="L274" s="1564"/>
      <c r="M274" s="2548"/>
      <c r="N274" s="2675"/>
      <c r="O274" s="2675"/>
      <c r="P274" s="2675"/>
      <c r="Q274" s="2675"/>
      <c r="R274" s="2675"/>
      <c r="S274" s="2675"/>
      <c r="T274" s="2018"/>
      <c r="U274" s="2675"/>
      <c r="V274" s="2018"/>
      <c r="W274" s="2548"/>
      <c r="X274" s="2815"/>
      <c r="Y274" s="2061"/>
      <c r="Z274" s="2161"/>
      <c r="AA274" s="329"/>
    </row>
    <row r="275" spans="1:29">
      <c r="A275" s="2735"/>
      <c r="B275" s="2675"/>
      <c r="C275" s="2675"/>
      <c r="D275" s="3178"/>
      <c r="E275" s="3178"/>
      <c r="F275" s="2824"/>
      <c r="G275" s="2675"/>
      <c r="H275" s="2675"/>
      <c r="I275" s="2675"/>
      <c r="J275" s="2675"/>
      <c r="K275" s="2675"/>
      <c r="L275" s="1564"/>
      <c r="M275" s="2548"/>
      <c r="N275" s="2675"/>
      <c r="O275" s="2675"/>
      <c r="P275" s="2675"/>
      <c r="Q275" s="2675"/>
      <c r="R275" s="2675"/>
      <c r="S275" s="2675"/>
      <c r="T275" s="2675"/>
      <c r="U275" s="2675"/>
      <c r="V275" s="2675"/>
      <c r="W275" s="2548"/>
      <c r="X275" s="2815"/>
      <c r="Y275" s="2061"/>
      <c r="Z275" s="2161"/>
      <c r="AA275" s="329"/>
    </row>
    <row r="276" spans="1:29">
      <c r="A276" s="2735"/>
      <c r="B276" s="2675"/>
      <c r="C276" s="2675"/>
      <c r="D276" s="3178"/>
      <c r="E276" s="3178"/>
      <c r="F276" s="2824"/>
      <c r="G276" s="2675"/>
      <c r="H276" s="2675"/>
      <c r="I276" s="2675"/>
      <c r="J276" s="2675"/>
      <c r="K276" s="2675"/>
      <c r="L276" s="1564"/>
      <c r="M276" s="2548"/>
      <c r="N276" s="2675"/>
      <c r="O276" s="2675"/>
      <c r="P276" s="2675"/>
      <c r="Q276" s="2675"/>
      <c r="R276" s="2675"/>
      <c r="S276" s="2675"/>
      <c r="T276" s="2675"/>
      <c r="U276" s="2675"/>
      <c r="V276" s="2675"/>
      <c r="W276" s="2548"/>
      <c r="X276" s="2815"/>
      <c r="Y276" s="2061"/>
      <c r="Z276" s="2161"/>
      <c r="AA276" s="329"/>
      <c r="AB276" s="1289"/>
      <c r="AC276" s="1289"/>
    </row>
    <row r="277" spans="1:29" s="1289" customFormat="1">
      <c r="A277" s="2735"/>
      <c r="B277" s="2675"/>
      <c r="C277" s="2675"/>
      <c r="D277" s="3178"/>
      <c r="E277" s="3178"/>
      <c r="F277" s="2824"/>
      <c r="G277" s="2675"/>
      <c r="H277" s="2675"/>
      <c r="I277" s="2675"/>
      <c r="J277" s="2675"/>
      <c r="K277" s="2675"/>
      <c r="L277" s="1564"/>
      <c r="M277" s="2548"/>
      <c r="N277" s="2675"/>
      <c r="O277" s="2675"/>
      <c r="P277" s="2675"/>
      <c r="Q277" s="2675"/>
      <c r="R277" s="2675"/>
      <c r="S277" s="2675"/>
      <c r="T277" s="2675"/>
      <c r="U277" s="2675"/>
      <c r="V277" s="2675"/>
      <c r="W277" s="2548"/>
      <c r="X277" s="2815"/>
      <c r="Y277" s="2061"/>
      <c r="Z277" s="2161"/>
      <c r="AA277" s="329"/>
      <c r="AB277" s="264"/>
      <c r="AC277" s="264"/>
    </row>
    <row r="278" spans="1:29">
      <c r="A278" s="2735"/>
      <c r="B278" s="2675"/>
      <c r="C278" s="2675"/>
      <c r="D278" s="3178"/>
      <c r="E278" s="3178"/>
      <c r="F278" s="2824"/>
      <c r="G278" s="2675"/>
      <c r="H278" s="2675"/>
      <c r="I278" s="2675"/>
      <c r="J278" s="2675"/>
      <c r="K278" s="2675"/>
      <c r="L278" s="1564"/>
      <c r="M278" s="2548"/>
      <c r="N278" s="2675"/>
      <c r="O278" s="2675"/>
      <c r="P278" s="2675"/>
      <c r="Q278" s="2675"/>
      <c r="R278" s="2675"/>
      <c r="S278" s="2675"/>
      <c r="T278" s="2675"/>
      <c r="U278" s="2675"/>
      <c r="V278" s="2675"/>
      <c r="W278" s="2548"/>
      <c r="X278" s="2815"/>
      <c r="Y278" s="2061"/>
      <c r="Z278" s="2161"/>
    </row>
    <row r="279" spans="1:29" s="1289" customFormat="1">
      <c r="A279" s="2735"/>
      <c r="B279" s="2675"/>
      <c r="C279" s="2675"/>
      <c r="D279" s="3178"/>
      <c r="E279" s="3178"/>
      <c r="F279" s="2824"/>
      <c r="G279" s="2675"/>
      <c r="H279" s="2675"/>
      <c r="I279" s="2675"/>
      <c r="J279" s="2675"/>
      <c r="K279" s="2675"/>
      <c r="L279" s="1564"/>
      <c r="M279" s="2548"/>
      <c r="N279" s="2675"/>
      <c r="O279" s="2675"/>
      <c r="P279" s="2675"/>
      <c r="Q279" s="2675"/>
      <c r="R279" s="2675"/>
      <c r="S279" s="2675"/>
      <c r="T279" s="2675"/>
      <c r="U279" s="2675"/>
      <c r="V279" s="2675"/>
      <c r="W279" s="2548"/>
      <c r="X279" s="2815"/>
      <c r="Y279" s="2061"/>
      <c r="Z279" s="2161"/>
      <c r="AA279" s="264"/>
      <c r="AB279" s="264"/>
      <c r="AC279" s="264"/>
    </row>
    <row r="280" spans="1:29">
      <c r="A280" s="2735"/>
      <c r="B280" s="2675"/>
      <c r="C280" s="2675"/>
      <c r="D280" s="3178"/>
      <c r="E280" s="3178"/>
      <c r="F280" s="2824"/>
      <c r="G280" s="2675"/>
      <c r="H280" s="2675"/>
      <c r="I280" s="2675"/>
      <c r="J280" s="2675"/>
      <c r="K280" s="2675"/>
      <c r="L280" s="1564"/>
      <c r="M280" s="2548"/>
      <c r="N280" s="2675"/>
      <c r="O280" s="2675"/>
      <c r="P280" s="2675"/>
      <c r="Q280" s="2675"/>
      <c r="R280" s="2675"/>
      <c r="S280" s="2675"/>
      <c r="T280" s="2675"/>
      <c r="U280" s="2675"/>
      <c r="V280" s="2675"/>
      <c r="W280" s="2548"/>
      <c r="X280" s="2815"/>
      <c r="Y280" s="2061"/>
      <c r="Z280" s="2161"/>
    </row>
    <row r="281" spans="1:29">
      <c r="A281" s="2735"/>
      <c r="B281" s="2675"/>
      <c r="C281" s="2675"/>
      <c r="D281" s="3178"/>
      <c r="E281" s="3178"/>
      <c r="F281" s="2824"/>
      <c r="G281" s="2675"/>
      <c r="H281" s="2675"/>
      <c r="I281" s="2675"/>
      <c r="J281" s="2675"/>
      <c r="K281" s="2675"/>
      <c r="L281" s="1564"/>
      <c r="M281" s="2548"/>
      <c r="N281" s="2827"/>
      <c r="O281" s="2675"/>
      <c r="P281" s="2675"/>
      <c r="Q281" s="2675"/>
      <c r="R281" s="2675"/>
      <c r="S281" s="2675"/>
      <c r="T281" s="2675"/>
      <c r="U281" s="2675"/>
      <c r="V281" s="2675"/>
      <c r="W281" s="2548"/>
      <c r="X281" s="2815"/>
      <c r="Y281" s="2061"/>
      <c r="Z281" s="2161"/>
      <c r="AA281" s="1289"/>
      <c r="AB281" s="1289"/>
      <c r="AC281" s="1289"/>
    </row>
    <row r="282" spans="1:29">
      <c r="A282" s="2735"/>
      <c r="B282" s="2675"/>
      <c r="C282" s="2675"/>
      <c r="D282" s="3178"/>
      <c r="E282" s="3178"/>
      <c r="F282" s="2824"/>
      <c r="G282" s="2675"/>
      <c r="H282" s="2675"/>
      <c r="I282" s="2675"/>
      <c r="J282" s="2675"/>
      <c r="K282" s="2675"/>
      <c r="L282" s="1564"/>
      <c r="M282" s="2548"/>
      <c r="N282" s="2827"/>
      <c r="O282" s="2675"/>
      <c r="P282" s="2675"/>
      <c r="Q282" s="2675"/>
      <c r="R282" s="2675"/>
      <c r="S282" s="2675"/>
      <c r="T282" s="2675"/>
      <c r="U282" s="2675"/>
      <c r="V282" s="2675"/>
      <c r="W282" s="2548"/>
      <c r="X282" s="2815"/>
      <c r="Y282" s="2061"/>
      <c r="Z282" s="2161"/>
    </row>
    <row r="283" spans="1:29">
      <c r="A283" s="2735"/>
      <c r="B283" s="2675"/>
      <c r="C283" s="2675"/>
      <c r="D283" s="3178"/>
      <c r="E283" s="3178"/>
      <c r="F283" s="2824"/>
      <c r="G283" s="2675"/>
      <c r="H283" s="2675"/>
      <c r="I283" s="2675"/>
      <c r="J283" s="2675"/>
      <c r="K283" s="2675"/>
      <c r="L283" s="1564"/>
      <c r="M283" s="2548"/>
      <c r="N283" s="2827"/>
      <c r="O283" s="2675"/>
      <c r="P283" s="2675"/>
      <c r="Q283" s="2675"/>
      <c r="R283" s="2675"/>
      <c r="S283" s="2675"/>
      <c r="T283" s="2675"/>
      <c r="U283" s="2675"/>
      <c r="V283" s="2675"/>
      <c r="W283" s="2548"/>
      <c r="X283" s="2815"/>
      <c r="Y283" s="2061"/>
      <c r="Z283" s="2161"/>
      <c r="AA283" s="1289"/>
      <c r="AB283" s="1289"/>
      <c r="AC283" s="1289"/>
    </row>
    <row r="284" spans="1:29" s="1289" customFormat="1">
      <c r="A284" s="2735"/>
      <c r="B284" s="2675"/>
      <c r="C284" s="2675"/>
      <c r="D284" s="3178"/>
      <c r="E284" s="3178"/>
      <c r="F284" s="2824"/>
      <c r="G284" s="2675"/>
      <c r="H284" s="2675"/>
      <c r="I284" s="2675"/>
      <c r="J284" s="2675"/>
      <c r="K284" s="2675"/>
      <c r="L284" s="1564"/>
      <c r="M284" s="2548"/>
      <c r="N284" s="2675"/>
      <c r="O284" s="2675"/>
      <c r="P284" s="2675"/>
      <c r="Q284" s="2675"/>
      <c r="R284" s="2675"/>
      <c r="S284" s="2675"/>
      <c r="T284" s="2675"/>
      <c r="U284" s="2675"/>
      <c r="V284" s="2675"/>
      <c r="W284" s="2548"/>
      <c r="X284" s="2815"/>
      <c r="Y284" s="2061"/>
      <c r="Z284" s="2161"/>
      <c r="AA284" s="329"/>
      <c r="AB284" s="264"/>
      <c r="AC284" s="264"/>
    </row>
    <row r="285" spans="1:29">
      <c r="A285" s="2735"/>
      <c r="B285" s="2675"/>
      <c r="C285" s="2675"/>
      <c r="D285" s="3178"/>
      <c r="E285" s="3178"/>
      <c r="F285" s="2824"/>
      <c r="G285" s="2675"/>
      <c r="H285" s="2675"/>
      <c r="I285" s="2675"/>
      <c r="J285" s="2675"/>
      <c r="K285" s="2675"/>
      <c r="L285" s="1564"/>
      <c r="M285" s="2548"/>
      <c r="N285" s="2675"/>
      <c r="O285" s="2675"/>
      <c r="P285" s="2675"/>
      <c r="Q285" s="2675"/>
      <c r="R285" s="2675"/>
      <c r="S285" s="2675"/>
      <c r="T285" s="2675"/>
      <c r="U285" s="2675"/>
      <c r="V285" s="2675"/>
      <c r="W285" s="2548"/>
      <c r="X285" s="2815"/>
      <c r="Y285" s="2061"/>
      <c r="Z285" s="2161"/>
      <c r="AA285" s="329"/>
    </row>
    <row r="286" spans="1:29">
      <c r="A286" s="2735"/>
      <c r="B286" s="2675"/>
      <c r="C286" s="2675"/>
      <c r="D286" s="3178"/>
      <c r="E286" s="3178"/>
      <c r="F286" s="2824"/>
      <c r="G286" s="2675"/>
      <c r="H286" s="2675"/>
      <c r="I286" s="2675"/>
      <c r="J286" s="2675"/>
      <c r="K286" s="2675"/>
      <c r="L286" s="1564"/>
      <c r="M286" s="2548"/>
      <c r="N286" s="2675"/>
      <c r="O286" s="2675"/>
      <c r="P286" s="2675"/>
      <c r="Q286" s="2675"/>
      <c r="R286" s="2675"/>
      <c r="S286" s="2675"/>
      <c r="T286" s="2675"/>
      <c r="U286" s="2675"/>
      <c r="V286" s="2675"/>
      <c r="W286" s="2548"/>
      <c r="X286" s="2815"/>
      <c r="Y286" s="2061"/>
      <c r="Z286" s="2161"/>
    </row>
    <row r="287" spans="1:29">
      <c r="A287" s="2735"/>
      <c r="B287" s="2675"/>
      <c r="C287" s="2675"/>
      <c r="D287" s="3178"/>
      <c r="E287" s="3178"/>
      <c r="F287" s="2824"/>
      <c r="G287" s="2675"/>
      <c r="H287" s="2675"/>
      <c r="I287" s="2675"/>
      <c r="J287" s="2675"/>
      <c r="K287" s="2675"/>
      <c r="L287" s="1564"/>
      <c r="M287" s="2548"/>
      <c r="N287" s="2675"/>
      <c r="O287" s="2675"/>
      <c r="P287" s="2675"/>
      <c r="Q287" s="2675"/>
      <c r="R287" s="2675"/>
      <c r="S287" s="2675"/>
      <c r="T287" s="2675"/>
      <c r="U287" s="2675"/>
      <c r="V287" s="2675"/>
      <c r="W287" s="2548"/>
      <c r="X287" s="2815"/>
      <c r="Y287" s="2061"/>
      <c r="Z287" s="2161"/>
    </row>
    <row r="288" spans="1:29">
      <c r="A288" s="2735"/>
      <c r="B288" s="2675"/>
      <c r="C288" s="2675"/>
      <c r="D288" s="3178"/>
      <c r="E288" s="3178"/>
      <c r="F288" s="2824"/>
      <c r="G288" s="2675"/>
      <c r="H288" s="2675"/>
      <c r="I288" s="2675"/>
      <c r="J288" s="2675"/>
      <c r="K288" s="2675"/>
      <c r="L288" s="1564"/>
      <c r="M288" s="2548"/>
      <c r="N288" s="2675"/>
      <c r="O288" s="2675"/>
      <c r="P288" s="2675"/>
      <c r="Q288" s="2675"/>
      <c r="R288" s="2675"/>
      <c r="S288" s="2675"/>
      <c r="T288" s="2675"/>
      <c r="U288" s="2675"/>
      <c r="V288" s="2675"/>
      <c r="W288" s="2548"/>
      <c r="X288" s="2815"/>
      <c r="Y288" s="2061"/>
      <c r="Z288" s="2161"/>
      <c r="AA288" s="1289"/>
      <c r="AB288" s="1289"/>
      <c r="AC288" s="1289"/>
    </row>
    <row r="289" spans="1:29" s="1289" customFormat="1">
      <c r="A289" s="2735"/>
      <c r="B289" s="2675"/>
      <c r="C289" s="2675"/>
      <c r="D289" s="3178"/>
      <c r="E289" s="3178"/>
      <c r="F289" s="2824"/>
      <c r="G289" s="2675"/>
      <c r="H289" s="2675"/>
      <c r="I289" s="2675"/>
      <c r="J289" s="2675"/>
      <c r="K289" s="2675"/>
      <c r="L289" s="1564"/>
      <c r="M289" s="2548"/>
      <c r="N289" s="2675"/>
      <c r="O289" s="2675"/>
      <c r="P289" s="2675"/>
      <c r="Q289" s="2675"/>
      <c r="R289" s="2675"/>
      <c r="S289" s="2675"/>
      <c r="T289" s="2675"/>
      <c r="U289" s="2675"/>
      <c r="V289" s="2675"/>
      <c r="W289" s="2548"/>
      <c r="X289" s="2815"/>
      <c r="Y289" s="2061"/>
      <c r="Z289" s="2161"/>
      <c r="AA289" s="264"/>
      <c r="AB289" s="264"/>
      <c r="AC289" s="264"/>
    </row>
    <row r="290" spans="1:29">
      <c r="A290" s="2735"/>
      <c r="B290" s="2675"/>
      <c r="C290" s="2675"/>
      <c r="D290" s="3178"/>
      <c r="E290" s="3178"/>
      <c r="F290" s="2824"/>
      <c r="G290" s="2675"/>
      <c r="H290" s="2675"/>
      <c r="I290" s="2675"/>
      <c r="J290" s="2675"/>
      <c r="K290" s="2675"/>
      <c r="L290" s="1564"/>
      <c r="M290" s="2548"/>
      <c r="N290" s="2675"/>
      <c r="O290" s="2675"/>
      <c r="P290" s="2675"/>
      <c r="Q290" s="2675"/>
      <c r="R290" s="2675"/>
      <c r="S290" s="2675"/>
      <c r="T290" s="2675"/>
      <c r="U290" s="2675"/>
      <c r="V290" s="2675"/>
      <c r="W290" s="2548"/>
      <c r="X290" s="2815"/>
      <c r="Y290" s="2061"/>
    </row>
    <row r="291" spans="1:29" s="1289" customFormat="1">
      <c r="A291" s="2735"/>
      <c r="B291" s="2675"/>
      <c r="C291" s="2675"/>
      <c r="D291" s="3178"/>
      <c r="E291" s="3178"/>
      <c r="F291" s="2824"/>
      <c r="G291" s="2675"/>
      <c r="H291" s="2675"/>
      <c r="I291" s="2675"/>
      <c r="J291" s="2675"/>
      <c r="K291" s="2675"/>
      <c r="L291" s="1564"/>
      <c r="M291" s="2548"/>
      <c r="N291" s="2675"/>
      <c r="O291" s="2675"/>
      <c r="P291" s="2675"/>
      <c r="Q291" s="2675"/>
      <c r="R291" s="2675"/>
      <c r="S291" s="2675"/>
      <c r="T291" s="2675"/>
      <c r="U291" s="2675"/>
      <c r="V291" s="2675"/>
      <c r="W291" s="2548"/>
      <c r="X291" s="2815"/>
      <c r="Y291" s="2061"/>
      <c r="Z291" s="2161"/>
      <c r="AA291" s="264"/>
      <c r="AB291" s="264"/>
      <c r="AC291" s="264"/>
    </row>
    <row r="292" spans="1:29">
      <c r="A292" s="2735"/>
      <c r="B292" s="2675"/>
      <c r="C292" s="2675"/>
      <c r="D292" s="3178"/>
      <c r="E292" s="3178"/>
      <c r="F292" s="2824"/>
      <c r="G292" s="2675"/>
      <c r="H292" s="2675"/>
      <c r="I292" s="2675"/>
      <c r="J292" s="2675"/>
      <c r="K292" s="2675"/>
      <c r="L292" s="1564"/>
      <c r="M292" s="2548"/>
      <c r="N292" s="2675"/>
      <c r="O292" s="2675"/>
      <c r="P292" s="2675"/>
      <c r="Q292" s="2675"/>
      <c r="R292" s="2675"/>
      <c r="S292" s="2675"/>
      <c r="T292" s="2675"/>
      <c r="U292" s="2675"/>
      <c r="V292" s="2675"/>
      <c r="W292" s="2548"/>
      <c r="X292" s="2815"/>
      <c r="Y292" s="2061"/>
    </row>
    <row r="293" spans="1:29">
      <c r="A293" s="2735"/>
      <c r="B293" s="2675"/>
      <c r="C293" s="2675"/>
      <c r="D293" s="3178"/>
      <c r="E293" s="3178"/>
      <c r="F293" s="2824"/>
      <c r="G293" s="2675"/>
      <c r="H293" s="2675"/>
      <c r="I293" s="2675"/>
      <c r="J293" s="2675"/>
      <c r="K293" s="2675"/>
      <c r="L293" s="1564"/>
      <c r="M293" s="2548"/>
      <c r="N293" s="2827"/>
      <c r="O293" s="2675"/>
      <c r="P293" s="2675"/>
      <c r="Q293" s="2675"/>
      <c r="R293" s="2675"/>
      <c r="S293" s="2675"/>
      <c r="T293" s="2675"/>
      <c r="U293" s="2675"/>
      <c r="V293" s="2675"/>
      <c r="W293" s="2548"/>
      <c r="X293" s="2815"/>
      <c r="Y293" s="2061"/>
      <c r="AA293" s="1289"/>
      <c r="AB293" s="1289"/>
      <c r="AC293" s="1289"/>
    </row>
    <row r="294" spans="1:29">
      <c r="A294" s="2735"/>
      <c r="B294" s="2675"/>
      <c r="C294" s="2675"/>
      <c r="D294" s="3178"/>
      <c r="E294" s="3178"/>
      <c r="F294" s="2824"/>
      <c r="G294" s="2675"/>
      <c r="H294" s="2675"/>
      <c r="I294" s="2675"/>
      <c r="J294" s="2675"/>
      <c r="K294" s="2675"/>
      <c r="L294" s="1564"/>
      <c r="M294" s="2548"/>
      <c r="N294" s="2827"/>
      <c r="O294" s="2675"/>
      <c r="P294" s="2675"/>
      <c r="Q294" s="2675"/>
      <c r="R294" s="2675"/>
      <c r="S294" s="2675"/>
      <c r="T294" s="2675"/>
      <c r="U294" s="2675"/>
      <c r="V294" s="2675"/>
      <c r="W294" s="2548"/>
      <c r="X294" s="2815"/>
      <c r="Y294" s="2061"/>
    </row>
    <row r="295" spans="1:29">
      <c r="A295" s="2735"/>
      <c r="B295" s="2675"/>
      <c r="C295" s="2675"/>
      <c r="D295" s="3178"/>
      <c r="E295" s="3178"/>
      <c r="F295" s="2824"/>
      <c r="G295" s="2675"/>
      <c r="H295" s="2675"/>
      <c r="I295" s="2675"/>
      <c r="J295" s="2675"/>
      <c r="K295" s="2675"/>
      <c r="L295" s="1564"/>
      <c r="M295" s="2548"/>
      <c r="N295" s="2827"/>
      <c r="O295" s="2675"/>
      <c r="P295" s="2675"/>
      <c r="Q295" s="2675"/>
      <c r="R295" s="2675"/>
      <c r="S295" s="2675"/>
      <c r="T295" s="2675"/>
      <c r="U295" s="2675"/>
      <c r="V295" s="2675"/>
      <c r="W295" s="2548"/>
      <c r="X295" s="2815"/>
      <c r="Y295" s="2061"/>
      <c r="AA295" s="1289"/>
      <c r="AB295" s="1289"/>
      <c r="AC295" s="1289"/>
    </row>
    <row r="296" spans="1:29" s="1289" customFormat="1">
      <c r="A296" s="2735"/>
      <c r="B296" s="2675"/>
      <c r="C296" s="2675"/>
      <c r="D296" s="3178"/>
      <c r="E296" s="3178"/>
      <c r="F296" s="2824"/>
      <c r="G296" s="2675"/>
      <c r="H296" s="2675"/>
      <c r="I296" s="2675"/>
      <c r="J296" s="2675"/>
      <c r="K296" s="2675"/>
      <c r="L296" s="1564"/>
      <c r="M296" s="2548"/>
      <c r="N296" s="2675"/>
      <c r="O296" s="2675"/>
      <c r="P296" s="2675"/>
      <c r="Q296" s="2675"/>
      <c r="R296" s="2675"/>
      <c r="S296" s="2675"/>
      <c r="T296" s="2675"/>
      <c r="U296" s="2675"/>
      <c r="V296" s="2675"/>
      <c r="W296" s="2548"/>
      <c r="X296" s="2815"/>
      <c r="Y296" s="2061"/>
      <c r="AA296" s="329"/>
      <c r="AB296" s="264"/>
      <c r="AC296" s="264"/>
    </row>
    <row r="297" spans="1:29">
      <c r="A297" s="2735"/>
      <c r="B297" s="2675"/>
      <c r="C297" s="2675"/>
      <c r="D297" s="3178"/>
      <c r="E297" s="3178"/>
      <c r="F297" s="2824"/>
      <c r="G297" s="2675"/>
      <c r="H297" s="2675"/>
      <c r="I297" s="2675"/>
      <c r="J297" s="2675"/>
      <c r="K297" s="2675"/>
      <c r="L297" s="1564"/>
      <c r="M297" s="2548"/>
      <c r="N297" s="2675"/>
      <c r="O297" s="2675"/>
      <c r="P297" s="2675"/>
      <c r="Q297" s="2675"/>
      <c r="R297" s="2675"/>
      <c r="S297" s="2675"/>
      <c r="T297" s="2675"/>
      <c r="U297" s="2675"/>
      <c r="V297" s="2675"/>
      <c r="W297" s="2548"/>
      <c r="X297" s="2815"/>
      <c r="Y297" s="2061"/>
      <c r="AA297" s="329"/>
    </row>
    <row r="298" spans="1:29">
      <c r="A298" s="2735"/>
      <c r="B298" s="2675"/>
      <c r="C298" s="2675"/>
      <c r="D298" s="3178"/>
      <c r="E298" s="3178"/>
      <c r="F298" s="2824"/>
      <c r="G298" s="2675"/>
      <c r="H298" s="2675"/>
      <c r="I298" s="2675"/>
      <c r="J298" s="2675"/>
      <c r="K298" s="2675"/>
      <c r="L298" s="1564"/>
      <c r="M298" s="2548"/>
      <c r="N298" s="2675"/>
      <c r="O298" s="2675"/>
      <c r="P298" s="2675"/>
      <c r="Q298" s="2675"/>
      <c r="R298" s="2675"/>
      <c r="S298" s="2675"/>
      <c r="T298" s="2675"/>
      <c r="U298" s="2675"/>
      <c r="V298" s="2675"/>
      <c r="W298" s="2548"/>
      <c r="X298" s="2815"/>
      <c r="Y298" s="2061"/>
    </row>
    <row r="299" spans="1:29">
      <c r="A299" s="2735"/>
      <c r="B299" s="2675"/>
      <c r="C299" s="2675"/>
      <c r="D299" s="3178"/>
      <c r="E299" s="3178"/>
      <c r="F299" s="2824"/>
      <c r="G299" s="2675"/>
      <c r="H299" s="2675"/>
      <c r="I299" s="2675"/>
      <c r="J299" s="2675"/>
      <c r="K299" s="2675"/>
      <c r="L299" s="1564"/>
      <c r="M299" s="2548"/>
      <c r="N299" s="2675"/>
      <c r="O299" s="2675"/>
      <c r="P299" s="2675"/>
      <c r="Q299" s="2675"/>
      <c r="R299" s="2675"/>
      <c r="S299" s="2675"/>
      <c r="T299" s="2675"/>
      <c r="U299" s="2675"/>
      <c r="V299" s="2675"/>
      <c r="W299" s="2548"/>
      <c r="X299" s="2815"/>
      <c r="Y299" s="2061"/>
    </row>
    <row r="300" spans="1:29">
      <c r="A300" s="2735"/>
      <c r="B300" s="2675"/>
      <c r="C300" s="2675"/>
      <c r="D300" s="3178"/>
      <c r="E300" s="3178"/>
      <c r="F300" s="2824"/>
      <c r="G300" s="2675"/>
      <c r="H300" s="2675"/>
      <c r="I300" s="2675"/>
      <c r="J300" s="2675"/>
      <c r="K300" s="2675"/>
      <c r="L300" s="1564"/>
      <c r="M300" s="2548"/>
      <c r="N300" s="2675"/>
      <c r="O300" s="2675"/>
      <c r="P300" s="2675"/>
      <c r="Q300" s="2675"/>
      <c r="R300" s="2675"/>
      <c r="S300" s="2675"/>
      <c r="T300" s="2675"/>
      <c r="U300" s="2675"/>
      <c r="V300" s="2675"/>
      <c r="W300" s="2548"/>
      <c r="X300" s="2815"/>
      <c r="Y300" s="2061"/>
      <c r="AA300" s="1289"/>
      <c r="AB300" s="1289"/>
      <c r="AC300" s="1289"/>
    </row>
    <row r="301" spans="1:29" s="1289" customFormat="1">
      <c r="A301" s="2735"/>
      <c r="B301" s="2675"/>
      <c r="C301" s="2675"/>
      <c r="D301" s="3178"/>
      <c r="E301" s="3178"/>
      <c r="F301" s="2824"/>
      <c r="G301" s="2675"/>
      <c r="H301" s="2675"/>
      <c r="I301" s="2675"/>
      <c r="J301" s="2675"/>
      <c r="K301" s="2675"/>
      <c r="L301" s="1564"/>
      <c r="M301" s="2548"/>
      <c r="N301" s="2675"/>
      <c r="O301" s="2675"/>
      <c r="P301" s="2675"/>
      <c r="Q301" s="2675"/>
      <c r="R301" s="2675"/>
      <c r="S301" s="2675"/>
      <c r="T301" s="2675"/>
      <c r="U301" s="2675"/>
      <c r="V301" s="2675"/>
      <c r="W301" s="2548"/>
      <c r="X301" s="2815"/>
      <c r="Y301" s="2061"/>
      <c r="AA301" s="264"/>
      <c r="AB301" s="264"/>
      <c r="AC301" s="264"/>
    </row>
    <row r="302" spans="1:29">
      <c r="A302" s="2735"/>
      <c r="B302" s="2675"/>
      <c r="C302" s="2675"/>
      <c r="D302" s="3178"/>
      <c r="E302" s="3178"/>
      <c r="F302" s="2824"/>
      <c r="G302" s="2675"/>
      <c r="H302" s="2675"/>
      <c r="I302" s="2675"/>
      <c r="J302" s="2675"/>
      <c r="K302" s="2675"/>
      <c r="L302" s="1564"/>
      <c r="M302" s="2548"/>
      <c r="N302" s="2675"/>
      <c r="O302" s="2675"/>
      <c r="P302" s="2675"/>
      <c r="Q302" s="2675"/>
      <c r="R302" s="2675"/>
      <c r="S302" s="2675"/>
      <c r="T302" s="2675"/>
      <c r="U302" s="2675"/>
      <c r="V302" s="2675"/>
      <c r="W302" s="2548"/>
      <c r="X302" s="2815"/>
      <c r="Y302" s="2061"/>
    </row>
    <row r="303" spans="1:29" s="1289" customFormat="1">
      <c r="A303" s="326"/>
      <c r="B303" s="2675"/>
      <c r="C303" s="2675"/>
      <c r="D303" s="3178"/>
      <c r="E303" s="3178"/>
      <c r="F303" s="2824"/>
      <c r="G303" s="2675"/>
      <c r="H303" s="2675"/>
      <c r="I303" s="2675"/>
      <c r="J303" s="2675"/>
      <c r="K303" s="2675"/>
      <c r="L303" s="1564"/>
      <c r="M303" s="2548"/>
      <c r="N303" s="2675"/>
      <c r="O303" s="2675"/>
      <c r="P303" s="2675"/>
      <c r="Q303" s="2675"/>
      <c r="R303" s="2675"/>
      <c r="S303" s="2675"/>
      <c r="T303" s="2675"/>
      <c r="U303" s="2675"/>
      <c r="V303" s="2675"/>
      <c r="W303" s="2548"/>
      <c r="X303" s="1666"/>
      <c r="Y303" s="2061"/>
      <c r="AA303" s="264"/>
      <c r="AB303" s="264"/>
      <c r="AC303" s="264"/>
    </row>
    <row r="304" spans="1:29">
      <c r="A304" s="2735"/>
      <c r="B304" s="2675"/>
      <c r="C304" s="2675"/>
      <c r="D304" s="3178"/>
      <c r="E304" s="3178"/>
      <c r="F304" s="2824"/>
      <c r="G304" s="2675"/>
      <c r="H304" s="2675"/>
      <c r="I304" s="2675"/>
      <c r="J304" s="2675"/>
      <c r="K304" s="2675"/>
      <c r="L304" s="1564"/>
      <c r="M304" s="2548"/>
      <c r="N304" s="2675"/>
      <c r="O304" s="2675"/>
      <c r="P304" s="2675"/>
      <c r="Q304" s="2675"/>
      <c r="R304" s="2675"/>
      <c r="S304" s="2675"/>
      <c r="T304" s="2675"/>
      <c r="U304" s="2675"/>
      <c r="V304" s="2675"/>
      <c r="W304" s="2548"/>
      <c r="X304" s="1666"/>
      <c r="Y304" s="2061"/>
    </row>
    <row r="305" spans="1:29">
      <c r="A305" s="2735"/>
      <c r="B305" s="2675"/>
      <c r="C305" s="2675"/>
      <c r="D305" s="3178"/>
      <c r="E305" s="3178"/>
      <c r="F305" s="2824"/>
      <c r="G305" s="2675"/>
      <c r="H305" s="2675"/>
      <c r="I305" s="2675"/>
      <c r="J305" s="2675"/>
      <c r="K305" s="2675"/>
      <c r="L305" s="1564"/>
      <c r="M305" s="2548"/>
      <c r="N305" s="2675"/>
      <c r="O305" s="2675"/>
      <c r="P305" s="2675"/>
      <c r="Q305" s="2675"/>
      <c r="R305" s="2675"/>
      <c r="S305" s="2675"/>
      <c r="T305" s="2675"/>
      <c r="U305" s="2675"/>
      <c r="V305" s="2675"/>
      <c r="W305" s="2548"/>
      <c r="X305" s="1666"/>
      <c r="Y305" s="2061"/>
    </row>
    <row r="306" spans="1:29">
      <c r="A306" s="2735"/>
      <c r="B306" s="2675"/>
      <c r="C306" s="2675"/>
      <c r="D306" s="3178"/>
      <c r="E306" s="3178"/>
      <c r="F306" s="2824"/>
      <c r="G306" s="2675"/>
      <c r="H306" s="2675"/>
      <c r="I306" s="2675"/>
      <c r="J306" s="2675"/>
      <c r="K306" s="2675"/>
      <c r="L306" s="1564"/>
      <c r="M306" s="2548"/>
      <c r="N306" s="2675"/>
      <c r="O306" s="2675"/>
      <c r="P306" s="2675"/>
      <c r="Q306" s="2675"/>
      <c r="R306" s="2675"/>
      <c r="S306" s="2675"/>
      <c r="T306" s="2675"/>
      <c r="U306" s="2675"/>
      <c r="V306" s="2675"/>
      <c r="W306" s="2548"/>
      <c r="X306" s="2061"/>
      <c r="Y306" s="2061"/>
    </row>
    <row r="307" spans="1:29">
      <c r="A307" s="2735"/>
      <c r="B307" s="2675"/>
      <c r="C307" s="2675"/>
      <c r="D307" s="3178"/>
      <c r="E307" s="3178"/>
      <c r="F307" s="2824"/>
      <c r="G307" s="2675"/>
      <c r="H307" s="2675"/>
      <c r="I307" s="2675"/>
      <c r="J307" s="2675"/>
      <c r="K307" s="2675"/>
      <c r="L307" s="1564"/>
      <c r="M307" s="2548"/>
      <c r="N307" s="2675"/>
      <c r="O307" s="2675"/>
      <c r="P307" s="2675"/>
      <c r="Q307" s="2675"/>
      <c r="R307" s="2675"/>
      <c r="S307" s="2675"/>
      <c r="T307" s="2675"/>
      <c r="U307" s="2675"/>
      <c r="V307" s="2675"/>
      <c r="W307" s="2548"/>
      <c r="X307" s="2061"/>
      <c r="Y307" s="2061"/>
    </row>
    <row r="308" spans="1:29" s="1289" customFormat="1">
      <c r="A308" s="2735"/>
      <c r="B308" s="2675"/>
      <c r="C308" s="2675"/>
      <c r="D308" s="3178"/>
      <c r="E308" s="3178"/>
      <c r="F308" s="2824"/>
      <c r="G308" s="2675"/>
      <c r="H308" s="2675"/>
      <c r="I308" s="2675"/>
      <c r="J308" s="2675"/>
      <c r="K308" s="2675"/>
      <c r="L308" s="1564"/>
      <c r="M308" s="2548"/>
      <c r="N308" s="2675"/>
      <c r="O308" s="2675"/>
      <c r="P308" s="2675"/>
      <c r="Q308" s="2675"/>
      <c r="R308" s="2675"/>
      <c r="S308" s="2675"/>
      <c r="T308" s="2675"/>
      <c r="U308" s="2675"/>
      <c r="V308" s="2675"/>
      <c r="W308" s="2548"/>
      <c r="X308" s="2061"/>
      <c r="Y308" s="2061"/>
    </row>
    <row r="309" spans="1:29">
      <c r="A309" s="2735"/>
      <c r="B309" s="2675"/>
      <c r="C309" s="2675"/>
      <c r="D309" s="3178"/>
      <c r="E309" s="3178"/>
      <c r="F309" s="2824"/>
      <c r="G309" s="2675"/>
      <c r="H309" s="2675"/>
      <c r="I309" s="2675"/>
      <c r="J309" s="2675"/>
      <c r="K309" s="2675"/>
      <c r="L309" s="1564"/>
      <c r="M309" s="2548"/>
      <c r="N309" s="2675"/>
      <c r="O309" s="2675"/>
      <c r="P309" s="2675"/>
      <c r="Q309" s="2675"/>
      <c r="R309" s="2675"/>
      <c r="S309" s="2675"/>
      <c r="T309" s="2675"/>
      <c r="U309" s="2675"/>
      <c r="V309" s="2675"/>
      <c r="W309" s="2548"/>
      <c r="X309" s="2061"/>
      <c r="Y309" s="2061"/>
      <c r="AA309" s="1289"/>
      <c r="AB309" s="1289"/>
      <c r="AC309" s="1289"/>
    </row>
    <row r="310" spans="1:29" ht="18" customHeight="1">
      <c r="A310" s="2735"/>
      <c r="B310" s="2675"/>
      <c r="C310" s="2675"/>
      <c r="D310" s="3178"/>
      <c r="E310" s="3178"/>
      <c r="F310" s="2824"/>
      <c r="G310" s="2675"/>
      <c r="H310" s="2675"/>
      <c r="I310" s="2675"/>
      <c r="J310" s="2675"/>
      <c r="K310" s="2675"/>
      <c r="L310" s="1564"/>
      <c r="M310" s="2548"/>
      <c r="N310" s="2675"/>
      <c r="O310" s="2675"/>
      <c r="P310" s="2675"/>
      <c r="Q310" s="2675"/>
      <c r="R310" s="2675"/>
      <c r="S310" s="2675"/>
      <c r="T310" s="2675"/>
      <c r="U310" s="2675"/>
      <c r="V310" s="2675"/>
      <c r="W310" s="2548"/>
      <c r="X310" s="2061"/>
      <c r="Y310" s="2061"/>
    </row>
    <row r="311" spans="1:29" ht="18" customHeight="1">
      <c r="A311" s="2735"/>
      <c r="B311" s="2675"/>
      <c r="C311" s="2675"/>
      <c r="D311" s="3178"/>
      <c r="E311" s="3178"/>
      <c r="F311" s="2824"/>
      <c r="G311" s="2675"/>
      <c r="H311" s="2675"/>
      <c r="I311" s="2675"/>
      <c r="J311" s="2675"/>
      <c r="K311" s="2675"/>
      <c r="L311" s="1564"/>
      <c r="M311" s="2548"/>
      <c r="N311" s="2675"/>
      <c r="O311" s="2675"/>
      <c r="P311" s="2675"/>
      <c r="Q311" s="2675"/>
      <c r="R311" s="2675"/>
      <c r="S311" s="2675"/>
      <c r="T311" s="2675"/>
      <c r="U311" s="2675"/>
      <c r="V311" s="2675"/>
      <c r="W311" s="2548"/>
      <c r="X311" s="2061"/>
      <c r="Y311" s="2061"/>
    </row>
    <row r="312" spans="1:29">
      <c r="A312" s="2735"/>
      <c r="B312" s="2675"/>
      <c r="C312" s="2675"/>
      <c r="D312" s="3178"/>
      <c r="E312" s="3178"/>
      <c r="F312" s="2824"/>
      <c r="G312" s="2675"/>
      <c r="H312" s="2675"/>
      <c r="I312" s="2675"/>
      <c r="J312" s="2675"/>
      <c r="K312" s="2675"/>
      <c r="L312" s="1564"/>
      <c r="M312" s="2548"/>
      <c r="N312" s="2675"/>
      <c r="O312" s="2675"/>
      <c r="P312" s="2675"/>
      <c r="Q312" s="2675"/>
      <c r="R312" s="2675"/>
      <c r="S312" s="2675"/>
      <c r="T312" s="2675"/>
      <c r="U312" s="2675"/>
      <c r="V312" s="2675"/>
      <c r="W312" s="2548"/>
      <c r="X312" s="2061"/>
      <c r="Y312" s="2061"/>
    </row>
    <row r="313" spans="1:29">
      <c r="A313" s="2735"/>
      <c r="B313" s="2675"/>
      <c r="C313" s="2675"/>
      <c r="D313" s="3178"/>
      <c r="E313" s="3178"/>
      <c r="F313" s="2824"/>
      <c r="G313" s="2675"/>
      <c r="H313" s="2675"/>
      <c r="I313" s="2675"/>
      <c r="J313" s="2675"/>
      <c r="K313" s="2675"/>
      <c r="L313" s="1564"/>
      <c r="M313" s="2548"/>
      <c r="N313" s="2675"/>
      <c r="O313" s="2675"/>
      <c r="P313" s="2675"/>
      <c r="Q313" s="2675"/>
      <c r="R313" s="2675"/>
      <c r="S313" s="2675"/>
      <c r="T313" s="2675"/>
      <c r="U313" s="2675"/>
      <c r="V313" s="2675"/>
      <c r="W313" s="2548"/>
      <c r="X313" s="2061"/>
      <c r="Y313" s="2061"/>
    </row>
    <row r="314" spans="1:29">
      <c r="A314" s="2735"/>
      <c r="B314" s="2675"/>
      <c r="C314" s="2675"/>
      <c r="D314" s="3178"/>
      <c r="E314" s="3178"/>
      <c r="F314" s="2824"/>
      <c r="G314" s="2675"/>
      <c r="H314" s="2675"/>
      <c r="I314" s="2675"/>
      <c r="J314" s="2675"/>
      <c r="K314" s="2675"/>
      <c r="L314" s="1564"/>
      <c r="M314" s="2548"/>
      <c r="N314" s="2675"/>
      <c r="O314" s="2675"/>
      <c r="P314" s="2675"/>
      <c r="Q314" s="2675"/>
      <c r="R314" s="2675"/>
      <c r="S314" s="2675"/>
      <c r="T314" s="2675"/>
      <c r="U314" s="2675"/>
      <c r="V314" s="2675"/>
      <c r="W314" s="2548"/>
      <c r="X314" s="2061"/>
      <c r="Y314" s="2061"/>
    </row>
    <row r="315" spans="1:29">
      <c r="A315" s="3180"/>
      <c r="B315" s="3180"/>
      <c r="C315" s="3180"/>
      <c r="D315" s="3179"/>
      <c r="E315" s="3179"/>
      <c r="F315" s="3177"/>
      <c r="G315" s="2677"/>
      <c r="H315" s="2677"/>
      <c r="I315" s="2677"/>
      <c r="J315" s="2677"/>
      <c r="K315" s="2677"/>
      <c r="L315" s="2677"/>
      <c r="M315" s="3180"/>
      <c r="N315" s="3180"/>
      <c r="O315" s="3180"/>
      <c r="P315" s="3180"/>
      <c r="Q315" s="3180"/>
      <c r="R315" s="3179"/>
      <c r="S315" s="3179"/>
      <c r="T315" s="3179"/>
      <c r="U315" s="3179"/>
      <c r="V315" s="2018"/>
      <c r="W315" s="3180"/>
      <c r="X315" s="3180"/>
      <c r="Y315" s="3180"/>
    </row>
    <row r="316" spans="1:29" s="1289" customFormat="1">
      <c r="A316" s="3180"/>
      <c r="B316" s="3181"/>
      <c r="C316" s="3181"/>
      <c r="D316" s="3177"/>
      <c r="E316" s="3177"/>
      <c r="F316" s="3181"/>
      <c r="G316" s="2018"/>
      <c r="H316" s="2018"/>
      <c r="I316" s="2018"/>
      <c r="J316" s="2018"/>
      <c r="K316" s="2018"/>
      <c r="L316" s="2018"/>
      <c r="M316" s="2018"/>
      <c r="N316" s="2018"/>
      <c r="O316" s="2018"/>
      <c r="P316" s="2018"/>
      <c r="Q316" s="2018"/>
      <c r="R316" s="3180"/>
      <c r="S316" s="3180"/>
      <c r="T316" s="3180"/>
      <c r="U316" s="3180"/>
      <c r="V316" s="1666"/>
      <c r="W316" s="3181"/>
      <c r="X316" s="3181"/>
      <c r="Y316" s="3180"/>
      <c r="AA316" s="578"/>
      <c r="AB316" s="578"/>
      <c r="AC316" s="578"/>
    </row>
    <row r="317" spans="1:29" s="1289" customFormat="1">
      <c r="A317" s="326"/>
      <c r="B317" s="2678"/>
      <c r="C317" s="2678"/>
      <c r="D317" s="3182"/>
      <c r="E317" s="3182"/>
      <c r="F317" s="2678"/>
      <c r="G317" s="2678"/>
      <c r="H317" s="2678"/>
      <c r="I317" s="2678"/>
      <c r="J317" s="2678"/>
      <c r="K317" s="2678"/>
      <c r="L317" s="2678"/>
      <c r="M317" s="2678"/>
      <c r="N317" s="2678"/>
      <c r="O317" s="2678"/>
      <c r="P317" s="2678"/>
      <c r="Q317" s="2678"/>
      <c r="R317" s="3182"/>
      <c r="S317" s="3181"/>
      <c r="T317" s="3182"/>
      <c r="U317" s="3181"/>
      <c r="V317" s="2678"/>
      <c r="W317" s="3176"/>
      <c r="X317" s="3176"/>
      <c r="Y317" s="2061"/>
      <c r="AA317" s="578"/>
      <c r="AB317" s="578"/>
      <c r="AC317" s="578"/>
    </row>
    <row r="318" spans="1:29">
      <c r="A318" s="2735"/>
      <c r="B318" s="2678"/>
      <c r="C318" s="2678"/>
      <c r="D318" s="3182"/>
      <c r="E318" s="3182"/>
      <c r="F318" s="2678"/>
      <c r="G318" s="2678"/>
      <c r="H318" s="2678"/>
      <c r="I318" s="2678"/>
      <c r="J318" s="2678"/>
      <c r="K318" s="2678"/>
      <c r="L318" s="2678"/>
      <c r="M318" s="2678"/>
      <c r="N318" s="2678"/>
      <c r="O318" s="2678"/>
      <c r="P318" s="2678"/>
      <c r="Q318" s="2678"/>
      <c r="R318" s="3182"/>
      <c r="S318" s="3181"/>
      <c r="T318" s="3182"/>
      <c r="U318" s="3181"/>
      <c r="V318" s="2678"/>
      <c r="W318" s="3176"/>
      <c r="X318" s="3176"/>
      <c r="Y318" s="2061"/>
      <c r="AA318" s="2552"/>
      <c r="AB318" s="265"/>
      <c r="AC318" s="265"/>
    </row>
    <row r="319" spans="1:29">
      <c r="A319" s="2735"/>
      <c r="B319" s="2678"/>
      <c r="C319" s="2678"/>
      <c r="D319" s="3182"/>
      <c r="E319" s="3182"/>
      <c r="F319" s="2678"/>
      <c r="G319" s="2678"/>
      <c r="H319" s="2678"/>
      <c r="I319" s="2678"/>
      <c r="J319" s="2678"/>
      <c r="K319" s="2678"/>
      <c r="L319" s="2678"/>
      <c r="M319" s="2678"/>
      <c r="N319" s="2678"/>
      <c r="O319" s="2678"/>
      <c r="P319" s="2678"/>
      <c r="Q319" s="2678"/>
      <c r="R319" s="3182"/>
      <c r="S319" s="3181"/>
      <c r="T319" s="3182"/>
      <c r="U319" s="3182"/>
      <c r="V319" s="2678"/>
      <c r="W319" s="3176"/>
      <c r="X319" s="3176"/>
      <c r="Y319" s="2061"/>
      <c r="AA319" s="2548"/>
      <c r="AB319" s="326"/>
      <c r="AC319" s="326"/>
    </row>
    <row r="320" spans="1:29">
      <c r="A320" s="326"/>
      <c r="B320" s="2675"/>
      <c r="C320" s="2675"/>
      <c r="D320" s="3178"/>
      <c r="E320" s="3178"/>
      <c r="F320" s="2824"/>
      <c r="G320" s="2675"/>
      <c r="H320" s="2675"/>
      <c r="I320" s="2675"/>
      <c r="J320" s="2675"/>
      <c r="K320" s="2675"/>
      <c r="L320" s="1564"/>
      <c r="M320" s="2548"/>
      <c r="N320" s="2675"/>
      <c r="O320" s="2675"/>
      <c r="P320" s="2675"/>
      <c r="Q320" s="2675"/>
      <c r="R320" s="2675"/>
      <c r="S320" s="2675"/>
      <c r="T320" s="2675"/>
      <c r="U320" s="2675"/>
      <c r="V320" s="2675"/>
      <c r="W320" s="2548"/>
      <c r="X320" s="1666"/>
      <c r="Y320" s="2061"/>
      <c r="AA320" s="2548"/>
      <c r="AB320" s="326"/>
      <c r="AC320" s="326"/>
    </row>
    <row r="321" spans="1:29">
      <c r="A321" s="326"/>
      <c r="B321" s="2675"/>
      <c r="C321" s="2675"/>
      <c r="D321" s="3178"/>
      <c r="E321" s="3178"/>
      <c r="F321" s="2824"/>
      <c r="G321" s="2675"/>
      <c r="H321" s="2675"/>
      <c r="I321" s="2675"/>
      <c r="J321" s="2675"/>
      <c r="K321" s="2675"/>
      <c r="L321" s="1564"/>
      <c r="M321" s="2548"/>
      <c r="N321" s="2675"/>
      <c r="O321" s="2675"/>
      <c r="P321" s="2675"/>
      <c r="Q321" s="2675"/>
      <c r="R321" s="2675"/>
      <c r="S321" s="2675"/>
      <c r="T321" s="2675"/>
      <c r="U321" s="2675"/>
      <c r="V321" s="2675"/>
      <c r="W321" s="2548"/>
      <c r="X321" s="1666"/>
      <c r="Y321" s="2061"/>
      <c r="AA321" s="2548"/>
      <c r="AB321" s="326"/>
      <c r="AC321" s="326"/>
    </row>
    <row r="322" spans="1:29">
      <c r="A322" s="326"/>
      <c r="B322" s="2675"/>
      <c r="C322" s="2675"/>
      <c r="D322" s="3178"/>
      <c r="E322" s="3178"/>
      <c r="F322" s="2824"/>
      <c r="G322" s="2675"/>
      <c r="H322" s="2675"/>
      <c r="I322" s="2675"/>
      <c r="J322" s="2675"/>
      <c r="K322" s="2675"/>
      <c r="L322" s="1564"/>
      <c r="M322" s="2548"/>
      <c r="N322" s="2675"/>
      <c r="O322" s="2675"/>
      <c r="P322" s="2675"/>
      <c r="Q322" s="2675"/>
      <c r="R322" s="2675"/>
      <c r="S322" s="2675"/>
      <c r="T322" s="2675"/>
      <c r="U322" s="2675"/>
      <c r="V322" s="2675"/>
      <c r="W322" s="2548"/>
      <c r="X322" s="1666"/>
      <c r="Y322" s="2061"/>
      <c r="AA322" s="2548"/>
      <c r="AB322" s="326"/>
      <c r="AC322" s="326"/>
    </row>
    <row r="323" spans="1:29">
      <c r="A323" s="326"/>
      <c r="B323" s="2675"/>
      <c r="C323" s="2675"/>
      <c r="D323" s="3178"/>
      <c r="E323" s="3178"/>
      <c r="F323" s="2824"/>
      <c r="G323" s="2675"/>
      <c r="H323" s="2675"/>
      <c r="I323" s="2675"/>
      <c r="J323" s="2675"/>
      <c r="K323" s="2675"/>
      <c r="L323" s="1564"/>
      <c r="M323" s="2548"/>
      <c r="N323" s="2675"/>
      <c r="O323" s="2675"/>
      <c r="P323" s="2675"/>
      <c r="Q323" s="2675"/>
      <c r="R323" s="2675"/>
      <c r="S323" s="2675"/>
      <c r="T323" s="2675"/>
      <c r="U323" s="2675"/>
      <c r="V323" s="2675"/>
      <c r="W323" s="2548"/>
      <c r="X323" s="1666"/>
      <c r="Y323" s="2061"/>
      <c r="AA323" s="2548"/>
      <c r="AB323" s="326"/>
      <c r="AC323" s="326"/>
    </row>
    <row r="324" spans="1:29" s="578" customFormat="1" ht="18" customHeight="1">
      <c r="A324" s="326"/>
      <c r="B324" s="2675"/>
      <c r="C324" s="2675"/>
      <c r="D324" s="3178"/>
      <c r="E324" s="3178"/>
      <c r="F324" s="2824"/>
      <c r="G324" s="2675"/>
      <c r="H324" s="2675"/>
      <c r="I324" s="2675"/>
      <c r="J324" s="2675"/>
      <c r="K324" s="2675"/>
      <c r="L324" s="1564"/>
      <c r="M324" s="2548"/>
      <c r="N324" s="2675"/>
      <c r="O324" s="2675"/>
      <c r="P324" s="2675"/>
      <c r="Q324" s="2675"/>
      <c r="R324" s="2675"/>
      <c r="S324" s="2675"/>
      <c r="T324" s="2675"/>
      <c r="U324" s="2675"/>
      <c r="V324" s="2675"/>
      <c r="W324" s="2548"/>
      <c r="X324" s="1666"/>
      <c r="Y324" s="2061"/>
      <c r="AA324" s="2548"/>
      <c r="AB324" s="326"/>
      <c r="AC324" s="326"/>
    </row>
    <row r="325" spans="1:29" s="578" customFormat="1" ht="18" customHeight="1">
      <c r="A325" s="326"/>
      <c r="B325" s="2675"/>
      <c r="C325" s="2675"/>
      <c r="D325" s="3178"/>
      <c r="E325" s="3178"/>
      <c r="F325" s="2824"/>
      <c r="G325" s="2675"/>
      <c r="H325" s="2675"/>
      <c r="I325" s="2675"/>
      <c r="J325" s="2675"/>
      <c r="K325" s="2675"/>
      <c r="L325" s="1564"/>
      <c r="M325" s="2548"/>
      <c r="N325" s="2675"/>
      <c r="O325" s="2675"/>
      <c r="P325" s="2675"/>
      <c r="Q325" s="2675"/>
      <c r="R325" s="2675"/>
      <c r="S325" s="2675"/>
      <c r="T325" s="2675"/>
      <c r="U325" s="2675"/>
      <c r="V325" s="2675"/>
      <c r="W325" s="2548"/>
      <c r="X325" s="1666"/>
      <c r="Y325" s="2061"/>
      <c r="AA325" s="2548"/>
      <c r="AB325" s="326"/>
      <c r="AC325" s="326"/>
    </row>
    <row r="326" spans="1:29" s="265" customFormat="1">
      <c r="A326" s="326"/>
      <c r="B326" s="2675"/>
      <c r="C326" s="2675"/>
      <c r="D326" s="3178"/>
      <c r="E326" s="3178"/>
      <c r="F326" s="2824"/>
      <c r="G326" s="2675"/>
      <c r="H326" s="2675"/>
      <c r="I326" s="2675"/>
      <c r="J326" s="2675"/>
      <c r="K326" s="2675"/>
      <c r="L326" s="1564"/>
      <c r="M326" s="2548"/>
      <c r="N326" s="2675"/>
      <c r="O326" s="2675"/>
      <c r="P326" s="2675"/>
      <c r="Q326" s="2675"/>
      <c r="R326" s="2675"/>
      <c r="S326" s="2675"/>
      <c r="T326" s="2675"/>
      <c r="U326" s="2675"/>
      <c r="V326" s="2675"/>
      <c r="W326" s="2548"/>
      <c r="X326" s="1666"/>
      <c r="Y326" s="2061"/>
      <c r="Z326" s="2679"/>
      <c r="AA326" s="2548"/>
      <c r="AB326" s="326"/>
      <c r="AC326" s="326"/>
    </row>
    <row r="327" spans="1:29" s="326" customFormat="1">
      <c r="B327" s="2675"/>
      <c r="C327" s="2675"/>
      <c r="D327" s="3178"/>
      <c r="E327" s="3178"/>
      <c r="F327" s="2824"/>
      <c r="G327" s="2675"/>
      <c r="H327" s="2675"/>
      <c r="I327" s="2675"/>
      <c r="J327" s="2675"/>
      <c r="K327" s="2675"/>
      <c r="L327" s="1564"/>
      <c r="M327" s="2548"/>
      <c r="N327" s="2675"/>
      <c r="O327" s="2675"/>
      <c r="P327" s="2675"/>
      <c r="Q327" s="2675"/>
      <c r="R327" s="2675"/>
      <c r="S327" s="2675"/>
      <c r="T327" s="2675"/>
      <c r="U327" s="2675"/>
      <c r="V327" s="2675"/>
      <c r="W327" s="2548"/>
      <c r="X327" s="1666"/>
      <c r="Y327" s="2061"/>
      <c r="Z327" s="2075"/>
      <c r="AA327" s="2548"/>
    </row>
    <row r="328" spans="1:29" s="326" customFormat="1">
      <c r="B328" s="2675"/>
      <c r="C328" s="2675"/>
      <c r="D328" s="3178"/>
      <c r="E328" s="3178"/>
      <c r="F328" s="2824"/>
      <c r="G328" s="2675"/>
      <c r="H328" s="2675"/>
      <c r="I328" s="2675"/>
      <c r="J328" s="2675"/>
      <c r="K328" s="2675"/>
      <c r="L328" s="1564"/>
      <c r="M328" s="2548"/>
      <c r="N328" s="2675"/>
      <c r="O328" s="2675"/>
      <c r="P328" s="2675"/>
      <c r="Q328" s="2675"/>
      <c r="R328" s="2675"/>
      <c r="S328" s="2675"/>
      <c r="T328" s="2675"/>
      <c r="U328" s="2675"/>
      <c r="V328" s="2675"/>
      <c r="W328" s="2548"/>
      <c r="X328" s="1666"/>
      <c r="Y328" s="2061"/>
      <c r="Z328" s="2075"/>
      <c r="AA328" s="2548"/>
    </row>
    <row r="329" spans="1:29" s="326" customFormat="1" ht="13.5">
      <c r="A329" s="3180"/>
      <c r="B329" s="3180"/>
      <c r="C329" s="3180"/>
      <c r="D329" s="3179"/>
      <c r="E329" s="3179"/>
      <c r="F329" s="3177"/>
      <c r="G329" s="2677"/>
      <c r="H329" s="2677"/>
      <c r="I329" s="2677"/>
      <c r="J329" s="2677"/>
      <c r="K329" s="2677"/>
      <c r="L329" s="2677"/>
      <c r="M329" s="3180"/>
      <c r="N329" s="3180"/>
      <c r="O329" s="3180"/>
      <c r="P329" s="3180"/>
      <c r="Q329" s="3180"/>
      <c r="R329" s="3179"/>
      <c r="S329" s="3179"/>
      <c r="T329" s="3179"/>
      <c r="U329" s="3179"/>
      <c r="V329" s="2018"/>
      <c r="W329" s="3180"/>
      <c r="X329" s="3180"/>
      <c r="Y329" s="3180"/>
      <c r="Z329" s="2075"/>
      <c r="AA329" s="2552"/>
      <c r="AB329" s="265"/>
      <c r="AC329" s="265"/>
    </row>
    <row r="330" spans="1:29" s="326" customFormat="1">
      <c r="A330" s="3180"/>
      <c r="B330" s="3181"/>
      <c r="C330" s="3181"/>
      <c r="D330" s="3177"/>
      <c r="E330" s="3177"/>
      <c r="F330" s="3181"/>
      <c r="G330" s="2018"/>
      <c r="H330" s="2018"/>
      <c r="I330" s="2018"/>
      <c r="J330" s="2018"/>
      <c r="K330" s="2018"/>
      <c r="L330" s="2018"/>
      <c r="M330" s="2018"/>
      <c r="N330" s="2018"/>
      <c r="O330" s="2018"/>
      <c r="P330" s="2018"/>
      <c r="Q330" s="2018"/>
      <c r="R330" s="3180"/>
      <c r="S330" s="3180"/>
      <c r="T330" s="3180"/>
      <c r="U330" s="3180"/>
      <c r="V330" s="1666"/>
      <c r="W330" s="3181"/>
      <c r="X330" s="3181"/>
      <c r="Y330" s="3180"/>
      <c r="Z330" s="2075"/>
      <c r="AA330" s="264"/>
      <c r="AB330" s="264"/>
      <c r="AC330" s="264"/>
    </row>
    <row r="331" spans="1:29" s="326" customFormat="1">
      <c r="B331" s="3182"/>
      <c r="C331" s="3182"/>
      <c r="D331" s="3182"/>
      <c r="E331" s="3182"/>
      <c r="F331" s="2678"/>
      <c r="G331" s="2678"/>
      <c r="H331" s="2678"/>
      <c r="I331" s="2678"/>
      <c r="J331" s="2678"/>
      <c r="K331" s="2678"/>
      <c r="L331" s="2678"/>
      <c r="M331" s="2678"/>
      <c r="N331" s="2678"/>
      <c r="O331" s="2678"/>
      <c r="P331" s="2678"/>
      <c r="Q331" s="2678"/>
      <c r="R331" s="3182"/>
      <c r="S331" s="3181"/>
      <c r="T331" s="3182"/>
      <c r="U331" s="3181"/>
      <c r="V331" s="2678"/>
      <c r="W331" s="3176"/>
      <c r="X331" s="3176"/>
      <c r="Y331" s="2061"/>
      <c r="Z331" s="2075"/>
      <c r="AA331" s="264"/>
      <c r="AB331" s="264"/>
      <c r="AC331" s="264"/>
    </row>
    <row r="332" spans="1:29" s="326" customFormat="1">
      <c r="A332" s="2735"/>
      <c r="B332" s="3182"/>
      <c r="C332" s="3182"/>
      <c r="D332" s="3182"/>
      <c r="E332" s="3182"/>
      <c r="F332" s="2678"/>
      <c r="G332" s="2678"/>
      <c r="H332" s="2678"/>
      <c r="I332" s="2678"/>
      <c r="J332" s="2678"/>
      <c r="K332" s="2678"/>
      <c r="L332" s="2678"/>
      <c r="M332" s="2678"/>
      <c r="N332" s="2678"/>
      <c r="O332" s="2678"/>
      <c r="P332" s="2678"/>
      <c r="Q332" s="2678"/>
      <c r="R332" s="3182"/>
      <c r="S332" s="3181"/>
      <c r="T332" s="3182"/>
      <c r="U332" s="3181"/>
      <c r="V332" s="2678"/>
      <c r="W332" s="3176"/>
      <c r="X332" s="3176"/>
      <c r="Y332" s="2061"/>
      <c r="Z332" s="2075"/>
      <c r="AA332" s="264"/>
      <c r="AB332" s="264"/>
      <c r="AC332" s="264"/>
    </row>
    <row r="333" spans="1:29" s="326" customFormat="1">
      <c r="A333" s="2735"/>
      <c r="B333" s="3182"/>
      <c r="C333" s="3182"/>
      <c r="D333" s="3182"/>
      <c r="E333" s="3182"/>
      <c r="F333" s="2678"/>
      <c r="G333" s="2678"/>
      <c r="H333" s="2678"/>
      <c r="I333" s="2678"/>
      <c r="J333" s="2678"/>
      <c r="K333" s="2678"/>
      <c r="L333" s="2678"/>
      <c r="M333" s="2678"/>
      <c r="N333" s="2678"/>
      <c r="O333" s="2678"/>
      <c r="P333" s="2678"/>
      <c r="Q333" s="2678"/>
      <c r="R333" s="3182"/>
      <c r="S333" s="3181"/>
      <c r="T333" s="3182"/>
      <c r="U333" s="3182"/>
      <c r="V333" s="2678"/>
      <c r="W333" s="3176"/>
      <c r="X333" s="3176"/>
      <c r="Y333" s="2061"/>
      <c r="Z333" s="2075"/>
      <c r="AA333" s="264"/>
      <c r="AB333" s="264"/>
      <c r="AC333" s="264"/>
    </row>
    <row r="334" spans="1:29" s="326" customFormat="1">
      <c r="A334" s="2735"/>
      <c r="B334" s="3182"/>
      <c r="C334" s="3182"/>
      <c r="D334" s="3182"/>
      <c r="E334" s="3182"/>
      <c r="F334" s="2678"/>
      <c r="G334" s="2678"/>
      <c r="H334" s="2678"/>
      <c r="I334" s="2678"/>
      <c r="J334" s="2678"/>
      <c r="K334" s="2678"/>
      <c r="L334" s="2678"/>
      <c r="M334" s="2678"/>
      <c r="N334" s="2678"/>
      <c r="O334" s="2678"/>
      <c r="P334" s="2678"/>
      <c r="Q334" s="2678"/>
      <c r="R334" s="3182"/>
      <c r="S334" s="3181"/>
      <c r="T334" s="3182"/>
      <c r="U334" s="3182"/>
      <c r="V334" s="2678"/>
      <c r="W334" s="3176"/>
      <c r="X334" s="3176"/>
      <c r="Y334" s="2061"/>
      <c r="Z334" s="2075"/>
      <c r="AA334" s="264"/>
      <c r="AB334" s="264"/>
      <c r="AC334" s="264"/>
    </row>
    <row r="335" spans="1:29" s="326" customFormat="1">
      <c r="A335" s="2735"/>
      <c r="B335" s="3182"/>
      <c r="C335" s="3182"/>
      <c r="D335" s="3182"/>
      <c r="E335" s="3182"/>
      <c r="F335" s="2678"/>
      <c r="G335" s="2678"/>
      <c r="H335" s="2678"/>
      <c r="I335" s="2678"/>
      <c r="J335" s="2678"/>
      <c r="K335" s="2678"/>
      <c r="L335" s="2678"/>
      <c r="M335" s="2678"/>
      <c r="N335" s="2678"/>
      <c r="O335" s="2678"/>
      <c r="P335" s="2678"/>
      <c r="Q335" s="2678"/>
      <c r="R335" s="3182"/>
      <c r="S335" s="3181"/>
      <c r="T335" s="3182"/>
      <c r="U335" s="3182"/>
      <c r="V335" s="2678"/>
      <c r="W335" s="3176"/>
      <c r="X335" s="3176"/>
      <c r="Y335" s="2061"/>
      <c r="Z335" s="2075"/>
      <c r="AA335" s="264"/>
      <c r="AB335" s="264"/>
      <c r="AC335" s="264"/>
    </row>
    <row r="336" spans="1:29" s="326" customFormat="1">
      <c r="A336" s="2735"/>
      <c r="B336" s="3182"/>
      <c r="C336" s="3182"/>
      <c r="D336" s="3182"/>
      <c r="E336" s="3182"/>
      <c r="F336" s="2678"/>
      <c r="G336" s="2678"/>
      <c r="H336" s="2678"/>
      <c r="I336" s="2678"/>
      <c r="J336" s="2678"/>
      <c r="K336" s="2678"/>
      <c r="L336" s="2678"/>
      <c r="M336" s="2678"/>
      <c r="N336" s="2678"/>
      <c r="O336" s="2678"/>
      <c r="P336" s="2678"/>
      <c r="Q336" s="2678"/>
      <c r="R336" s="3182"/>
      <c r="S336" s="3181"/>
      <c r="T336" s="3182"/>
      <c r="U336" s="3182"/>
      <c r="V336" s="2678"/>
      <c r="W336" s="3176"/>
      <c r="X336" s="3176"/>
      <c r="Y336" s="2061"/>
      <c r="Z336" s="2075"/>
      <c r="AA336" s="264"/>
      <c r="AB336" s="264"/>
      <c r="AC336" s="264"/>
    </row>
    <row r="337" spans="1:29" s="265" customFormat="1">
      <c r="A337" s="2735"/>
      <c r="B337" s="3182"/>
      <c r="C337" s="3182"/>
      <c r="D337" s="3182"/>
      <c r="E337" s="3182"/>
      <c r="F337" s="2678"/>
      <c r="G337" s="2678"/>
      <c r="H337" s="2678"/>
      <c r="I337" s="2678"/>
      <c r="J337" s="2678"/>
      <c r="K337" s="2678"/>
      <c r="L337" s="2678"/>
      <c r="M337" s="2678"/>
      <c r="N337" s="2678"/>
      <c r="O337" s="2678"/>
      <c r="P337" s="2678"/>
      <c r="Q337" s="2678"/>
      <c r="R337" s="3182"/>
      <c r="S337" s="3181"/>
      <c r="T337" s="3182"/>
      <c r="U337" s="3182"/>
      <c r="V337" s="2678"/>
      <c r="W337" s="3176"/>
      <c r="X337" s="3176"/>
      <c r="Y337" s="2061"/>
      <c r="Z337" s="2679"/>
      <c r="AA337" s="264"/>
      <c r="AB337" s="264"/>
      <c r="AC337" s="264"/>
    </row>
    <row r="338" spans="1:29">
      <c r="A338" s="2735"/>
      <c r="B338" s="3182"/>
      <c r="C338" s="3182"/>
      <c r="D338" s="3182"/>
      <c r="E338" s="3182"/>
      <c r="F338" s="2678"/>
      <c r="G338" s="2678"/>
      <c r="H338" s="2678"/>
      <c r="I338" s="2678"/>
      <c r="J338" s="2678"/>
      <c r="K338" s="2678"/>
      <c r="L338" s="2678"/>
      <c r="M338" s="2678"/>
      <c r="N338" s="2678"/>
      <c r="O338" s="2678"/>
      <c r="P338" s="2678"/>
      <c r="Q338" s="2678"/>
      <c r="R338" s="3182"/>
      <c r="S338" s="3181"/>
      <c r="T338" s="3182"/>
      <c r="U338" s="3182"/>
      <c r="V338" s="2678"/>
      <c r="W338" s="3176"/>
      <c r="X338" s="3176"/>
      <c r="Y338" s="2061"/>
    </row>
    <row r="339" spans="1:29">
      <c r="A339" s="2735"/>
      <c r="B339" s="3182"/>
      <c r="C339" s="3182"/>
      <c r="D339" s="3182"/>
      <c r="E339" s="3182"/>
      <c r="F339" s="2678"/>
      <c r="G339" s="2678"/>
      <c r="H339" s="2678"/>
      <c r="I339" s="2678"/>
      <c r="J339" s="2678"/>
      <c r="K339" s="2678"/>
      <c r="L339" s="2678"/>
      <c r="M339" s="2678"/>
      <c r="N339" s="2678"/>
      <c r="O339" s="2678"/>
      <c r="P339" s="2678"/>
      <c r="Q339" s="2678"/>
      <c r="R339" s="3182"/>
      <c r="S339" s="3181"/>
      <c r="T339" s="3182"/>
      <c r="U339" s="3182"/>
      <c r="V339" s="2678"/>
      <c r="W339" s="3176"/>
      <c r="X339" s="3176"/>
      <c r="Y339" s="2061"/>
    </row>
    <row r="340" spans="1:29">
      <c r="A340" s="2735"/>
      <c r="B340" s="3182"/>
      <c r="C340" s="3182"/>
      <c r="D340" s="3182"/>
      <c r="E340" s="3182"/>
      <c r="F340" s="2678"/>
      <c r="G340" s="2678"/>
      <c r="H340" s="2678"/>
      <c r="I340" s="2678"/>
      <c r="J340" s="2678"/>
      <c r="K340" s="2678"/>
      <c r="L340" s="2678"/>
      <c r="M340" s="2678"/>
      <c r="N340" s="2678"/>
      <c r="O340" s="2678"/>
      <c r="P340" s="2678"/>
      <c r="Q340" s="2678"/>
      <c r="R340" s="3182"/>
      <c r="S340" s="3181"/>
      <c r="T340" s="3182"/>
      <c r="U340" s="3182"/>
      <c r="V340" s="2678"/>
      <c r="W340" s="3176"/>
      <c r="X340" s="3176"/>
      <c r="Y340" s="2061"/>
    </row>
    <row r="341" spans="1:29">
      <c r="A341" s="2735"/>
      <c r="B341" s="3182"/>
      <c r="C341" s="3182"/>
      <c r="D341" s="3182"/>
      <c r="E341" s="3182"/>
      <c r="F341" s="2678"/>
      <c r="G341" s="2678"/>
      <c r="H341" s="2678"/>
      <c r="I341" s="2678"/>
      <c r="J341" s="2678"/>
      <c r="K341" s="2678"/>
      <c r="L341" s="2678"/>
      <c r="M341" s="2678"/>
      <c r="N341" s="2678"/>
      <c r="O341" s="2678"/>
      <c r="P341" s="2678"/>
      <c r="Q341" s="2678"/>
      <c r="R341" s="3182"/>
      <c r="S341" s="3181"/>
      <c r="T341" s="3182"/>
      <c r="U341" s="3182"/>
      <c r="V341" s="2678"/>
      <c r="W341" s="3176"/>
      <c r="X341" s="3176"/>
      <c r="Y341" s="2061"/>
    </row>
    <row r="342" spans="1:29">
      <c r="A342" s="2735"/>
      <c r="B342" s="3182"/>
      <c r="C342" s="3182"/>
      <c r="D342" s="3182"/>
      <c r="E342" s="3182"/>
      <c r="F342" s="2678"/>
      <c r="G342" s="2678"/>
      <c r="H342" s="2678"/>
      <c r="I342" s="2678"/>
      <c r="J342" s="2678"/>
      <c r="K342" s="2678"/>
      <c r="L342" s="2678"/>
      <c r="M342" s="2678"/>
      <c r="N342" s="2678"/>
      <c r="O342" s="2678"/>
      <c r="P342" s="2678"/>
      <c r="Q342" s="2678"/>
      <c r="R342" s="3182"/>
      <c r="S342" s="3181"/>
      <c r="T342" s="3182"/>
      <c r="U342" s="3182"/>
      <c r="V342" s="2678"/>
      <c r="W342" s="3176"/>
      <c r="X342" s="3176"/>
      <c r="Y342" s="2061"/>
    </row>
  </sheetData>
  <mergeCells count="274">
    <mergeCell ref="B341:C341"/>
    <mergeCell ref="D341:E341"/>
    <mergeCell ref="R341:S341"/>
    <mergeCell ref="T341:U341"/>
    <mergeCell ref="W341:X341"/>
    <mergeCell ref="B342:C342"/>
    <mergeCell ref="D342:E342"/>
    <mergeCell ref="R342:S342"/>
    <mergeCell ref="T342:U342"/>
    <mergeCell ref="W342:X342"/>
    <mergeCell ref="B339:C339"/>
    <mergeCell ref="D339:E339"/>
    <mergeCell ref="R339:S339"/>
    <mergeCell ref="T339:U339"/>
    <mergeCell ref="W339:X339"/>
    <mergeCell ref="B340:C340"/>
    <mergeCell ref="D340:E340"/>
    <mergeCell ref="R340:S340"/>
    <mergeCell ref="T340:U340"/>
    <mergeCell ref="W340:X340"/>
    <mergeCell ref="B337:C337"/>
    <mergeCell ref="D337:E337"/>
    <mergeCell ref="R337:S337"/>
    <mergeCell ref="T337:U337"/>
    <mergeCell ref="W337:X337"/>
    <mergeCell ref="B338:C338"/>
    <mergeCell ref="D338:E338"/>
    <mergeCell ref="R338:S338"/>
    <mergeCell ref="T338:U338"/>
    <mergeCell ref="W338:X338"/>
    <mergeCell ref="B335:C335"/>
    <mergeCell ref="D335:E335"/>
    <mergeCell ref="R335:S335"/>
    <mergeCell ref="T335:U335"/>
    <mergeCell ref="W335:X335"/>
    <mergeCell ref="B336:C336"/>
    <mergeCell ref="D336:E336"/>
    <mergeCell ref="R336:S336"/>
    <mergeCell ref="T336:U336"/>
    <mergeCell ref="W336:X336"/>
    <mergeCell ref="B333:C333"/>
    <mergeCell ref="D333:E333"/>
    <mergeCell ref="R333:S333"/>
    <mergeCell ref="T333:U333"/>
    <mergeCell ref="W333:X333"/>
    <mergeCell ref="B334:C334"/>
    <mergeCell ref="D334:E334"/>
    <mergeCell ref="R334:S334"/>
    <mergeCell ref="T334:U334"/>
    <mergeCell ref="W334:X334"/>
    <mergeCell ref="B331:C331"/>
    <mergeCell ref="D331:E331"/>
    <mergeCell ref="R331:S331"/>
    <mergeCell ref="T331:U331"/>
    <mergeCell ref="W331:X331"/>
    <mergeCell ref="B332:C332"/>
    <mergeCell ref="D332:E332"/>
    <mergeCell ref="R332:S332"/>
    <mergeCell ref="T332:U332"/>
    <mergeCell ref="W332:X332"/>
    <mergeCell ref="R329:S329"/>
    <mergeCell ref="T329:U329"/>
    <mergeCell ref="W329:X330"/>
    <mergeCell ref="Y329:Y330"/>
    <mergeCell ref="D330:E330"/>
    <mergeCell ref="R330:S330"/>
    <mergeCell ref="T330:U330"/>
    <mergeCell ref="D328:E328"/>
    <mergeCell ref="A329:A330"/>
    <mergeCell ref="B329:C330"/>
    <mergeCell ref="D329:E329"/>
    <mergeCell ref="F329:F330"/>
    <mergeCell ref="M329:Q329"/>
    <mergeCell ref="D322:E322"/>
    <mergeCell ref="D323:E323"/>
    <mergeCell ref="D324:E324"/>
    <mergeCell ref="D325:E325"/>
    <mergeCell ref="D326:E326"/>
    <mergeCell ref="D327:E327"/>
    <mergeCell ref="D319:E319"/>
    <mergeCell ref="R319:S319"/>
    <mergeCell ref="T319:U319"/>
    <mergeCell ref="W319:X319"/>
    <mergeCell ref="D320:E320"/>
    <mergeCell ref="D321:E321"/>
    <mergeCell ref="D317:E317"/>
    <mergeCell ref="R317:S317"/>
    <mergeCell ref="T317:U317"/>
    <mergeCell ref="W317:X317"/>
    <mergeCell ref="D318:E318"/>
    <mergeCell ref="R318:S318"/>
    <mergeCell ref="T318:U318"/>
    <mergeCell ref="W318:X318"/>
    <mergeCell ref="R315:S315"/>
    <mergeCell ref="T315:U315"/>
    <mergeCell ref="W315:X316"/>
    <mergeCell ref="Y315:Y316"/>
    <mergeCell ref="D316:E316"/>
    <mergeCell ref="R316:S316"/>
    <mergeCell ref="T316:U316"/>
    <mergeCell ref="A315:A316"/>
    <mergeCell ref="B315:B316"/>
    <mergeCell ref="C315:C316"/>
    <mergeCell ref="D315:E315"/>
    <mergeCell ref="F315:F316"/>
    <mergeCell ref="M315:Q315"/>
    <mergeCell ref="D309:E309"/>
    <mergeCell ref="D310:E310"/>
    <mergeCell ref="D311:E311"/>
    <mergeCell ref="D312:E312"/>
    <mergeCell ref="D313:E313"/>
    <mergeCell ref="D314:E314"/>
    <mergeCell ref="D303:E303"/>
    <mergeCell ref="D304:E304"/>
    <mergeCell ref="D305:E305"/>
    <mergeCell ref="D306:E306"/>
    <mergeCell ref="D307:E307"/>
    <mergeCell ref="D308:E308"/>
    <mergeCell ref="D297:E297"/>
    <mergeCell ref="D298:E298"/>
    <mergeCell ref="D299:E299"/>
    <mergeCell ref="D300:E300"/>
    <mergeCell ref="D301:E301"/>
    <mergeCell ref="D302:E302"/>
    <mergeCell ref="D291:E291"/>
    <mergeCell ref="D292:E292"/>
    <mergeCell ref="D293:E293"/>
    <mergeCell ref="D294:E294"/>
    <mergeCell ref="D295:E295"/>
    <mergeCell ref="D296:E296"/>
    <mergeCell ref="D285:E285"/>
    <mergeCell ref="D286:E286"/>
    <mergeCell ref="D287:E287"/>
    <mergeCell ref="D288:E288"/>
    <mergeCell ref="D289:E289"/>
    <mergeCell ref="D290:E290"/>
    <mergeCell ref="D279:E279"/>
    <mergeCell ref="D280:E280"/>
    <mergeCell ref="D281:E281"/>
    <mergeCell ref="D282:E282"/>
    <mergeCell ref="D283:E283"/>
    <mergeCell ref="D284:E284"/>
    <mergeCell ref="D273:E273"/>
    <mergeCell ref="D274:E274"/>
    <mergeCell ref="D275:E275"/>
    <mergeCell ref="D276:E276"/>
    <mergeCell ref="D277:E277"/>
    <mergeCell ref="D278:E278"/>
    <mergeCell ref="D267:E267"/>
    <mergeCell ref="D268:E268"/>
    <mergeCell ref="D269:E269"/>
    <mergeCell ref="D270:E270"/>
    <mergeCell ref="D271:E271"/>
    <mergeCell ref="D272:E272"/>
    <mergeCell ref="D261:E261"/>
    <mergeCell ref="D262:E262"/>
    <mergeCell ref="D263:E263"/>
    <mergeCell ref="D264:E264"/>
    <mergeCell ref="D265:E265"/>
    <mergeCell ref="D266:E266"/>
    <mergeCell ref="D255:E255"/>
    <mergeCell ref="D256:E256"/>
    <mergeCell ref="D257:E257"/>
    <mergeCell ref="D258:E258"/>
    <mergeCell ref="D259:E259"/>
    <mergeCell ref="D260:E260"/>
    <mergeCell ref="D249:E249"/>
    <mergeCell ref="D250:E250"/>
    <mergeCell ref="D251:E251"/>
    <mergeCell ref="D252:E252"/>
    <mergeCell ref="D253:E253"/>
    <mergeCell ref="D254:E254"/>
    <mergeCell ref="D243:E243"/>
    <mergeCell ref="D244:E244"/>
    <mergeCell ref="D245:E245"/>
    <mergeCell ref="D246:E246"/>
    <mergeCell ref="D247:E247"/>
    <mergeCell ref="D248:E248"/>
    <mergeCell ref="D237:E237"/>
    <mergeCell ref="D238:E238"/>
    <mergeCell ref="D239:E239"/>
    <mergeCell ref="D240:E240"/>
    <mergeCell ref="D241:E241"/>
    <mergeCell ref="D242:E242"/>
    <mergeCell ref="D231:E231"/>
    <mergeCell ref="D232:E232"/>
    <mergeCell ref="D233:E233"/>
    <mergeCell ref="D234:E234"/>
    <mergeCell ref="D235:E235"/>
    <mergeCell ref="D236:E236"/>
    <mergeCell ref="D225:E225"/>
    <mergeCell ref="D226:E226"/>
    <mergeCell ref="D227:E227"/>
    <mergeCell ref="D228:E228"/>
    <mergeCell ref="D229:E229"/>
    <mergeCell ref="D230:E230"/>
    <mergeCell ref="D219:E219"/>
    <mergeCell ref="D220:E220"/>
    <mergeCell ref="D221:E221"/>
    <mergeCell ref="D222:E222"/>
    <mergeCell ref="D223:E223"/>
    <mergeCell ref="D224:E224"/>
    <mergeCell ref="D213:E213"/>
    <mergeCell ref="D214:E214"/>
    <mergeCell ref="D215:E215"/>
    <mergeCell ref="D216:E216"/>
    <mergeCell ref="D217:E217"/>
    <mergeCell ref="D218:E218"/>
    <mergeCell ref="D207:E207"/>
    <mergeCell ref="D208:E208"/>
    <mergeCell ref="D209:E209"/>
    <mergeCell ref="D210:E210"/>
    <mergeCell ref="D211:E211"/>
    <mergeCell ref="D212:E212"/>
    <mergeCell ref="D201:E201"/>
    <mergeCell ref="D202:E202"/>
    <mergeCell ref="D203:E203"/>
    <mergeCell ref="D204:E204"/>
    <mergeCell ref="D205:E205"/>
    <mergeCell ref="D206:E206"/>
    <mergeCell ref="D195:E195"/>
    <mergeCell ref="D196:E196"/>
    <mergeCell ref="D197:E197"/>
    <mergeCell ref="D198:E198"/>
    <mergeCell ref="D199:E199"/>
    <mergeCell ref="D200:E200"/>
    <mergeCell ref="D189:E189"/>
    <mergeCell ref="D190:E190"/>
    <mergeCell ref="D191:E191"/>
    <mergeCell ref="D192:E192"/>
    <mergeCell ref="D193:E193"/>
    <mergeCell ref="D194:E194"/>
    <mergeCell ref="D183:E183"/>
    <mergeCell ref="D184:E184"/>
    <mergeCell ref="D185:E185"/>
    <mergeCell ref="D186:E186"/>
    <mergeCell ref="D187:E187"/>
    <mergeCell ref="D188:E188"/>
    <mergeCell ref="D177:E177"/>
    <mergeCell ref="D178:E178"/>
    <mergeCell ref="D179:E179"/>
    <mergeCell ref="D180:E180"/>
    <mergeCell ref="D181:E181"/>
    <mergeCell ref="D182:E182"/>
    <mergeCell ref="D171:E171"/>
    <mergeCell ref="D172:E172"/>
    <mergeCell ref="D173:E173"/>
    <mergeCell ref="D174:E174"/>
    <mergeCell ref="D175:E175"/>
    <mergeCell ref="D176:E176"/>
    <mergeCell ref="D163:E163"/>
    <mergeCell ref="D164:E164"/>
    <mergeCell ref="D165:E165"/>
    <mergeCell ref="D166:E166"/>
    <mergeCell ref="D167:E167"/>
    <mergeCell ref="D168:E168"/>
    <mergeCell ref="N54:U54"/>
    <mergeCell ref="X54:Y54"/>
    <mergeCell ref="D159:E159"/>
    <mergeCell ref="D160:E160"/>
    <mergeCell ref="D161:E161"/>
    <mergeCell ref="D162:E162"/>
    <mergeCell ref="A35:G35"/>
    <mergeCell ref="A36:G36"/>
    <mergeCell ref="A37:G37"/>
    <mergeCell ref="M38:N38"/>
    <mergeCell ref="N39:U39"/>
    <mergeCell ref="X39:Y39"/>
    <mergeCell ref="A4:A5"/>
    <mergeCell ref="N4:U4"/>
    <mergeCell ref="W4:W5"/>
    <mergeCell ref="X4:Y4"/>
    <mergeCell ref="A33:G33"/>
    <mergeCell ref="A34:G34"/>
  </mergeCells>
  <phoneticPr fontId="2" type="noConversion"/>
  <printOptions horizontalCentered="1"/>
  <pageMargins left="1.0629921259842521" right="1.0629921259842521" top="1.1811023622047245" bottom="0.78740157480314965" header="0" footer="0"/>
  <pageSetup paperSize="9" scale="84" firstPageNumber="80" orientation="portrait" useFirstPageNumber="1" r:id="rId1"/>
  <headerFooter differentOddEven="1" scaleWithDoc="0" alignWithMargins="0"/>
  <rowBreaks count="1" manualBreakCount="1">
    <brk id="37" max="26" man="1"/>
  </rowBreaks>
  <colBreaks count="1" manualBreakCount="1">
    <brk id="12" max="36" man="1"/>
  </colBreak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4"/>
  <sheetViews>
    <sheetView view="pageBreakPreview" zoomScaleNormal="100" zoomScaleSheetLayoutView="100" workbookViewId="0"/>
  </sheetViews>
  <sheetFormatPr defaultColWidth="10" defaultRowHeight="16.5"/>
  <cols>
    <col min="1" max="16384" width="10" style="1941"/>
  </cols>
  <sheetData>
    <row r="4" spans="2:2" ht="33.75">
      <c r="B4" s="2680" t="s">
        <v>3</v>
      </c>
    </row>
  </sheetData>
  <phoneticPr fontId="2" type="noConversion"/>
  <printOptions horizontalCentered="1"/>
  <pageMargins left="1.0629921259842521" right="1.0629921259842521" top="1.3779527559055118" bottom="1.5748031496062993" header="0.51181102362204722" footer="1.4173228346456694"/>
  <pageSetup paperSize="9" scale="90" firstPageNumber="38" orientation="portrait" useFirstPageNumber="1" r:id="rId1"/>
  <headerFooter differentOddEven="1"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view="pageBreakPreview" zoomScale="86" zoomScaleNormal="100" zoomScaleSheetLayoutView="86" workbookViewId="0"/>
  </sheetViews>
  <sheetFormatPr defaultColWidth="9" defaultRowHeight="16.5"/>
  <cols>
    <col min="1" max="1" width="8.625" style="49" customWidth="1"/>
    <col min="2" max="14" width="6.125" style="49" customWidth="1"/>
    <col min="15" max="15" width="6.875" style="49" customWidth="1"/>
    <col min="16" max="16384" width="9" style="49"/>
  </cols>
  <sheetData>
    <row r="1" spans="1:15" ht="38.25" customHeight="1"/>
    <row r="2" spans="1:15" ht="38.25" customHeight="1">
      <c r="A2" s="101" t="s">
        <v>38</v>
      </c>
    </row>
    <row r="3" spans="1:15" ht="18" customHeight="1">
      <c r="A3" s="52" t="s">
        <v>39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15" ht="21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3" t="s">
        <v>34</v>
      </c>
      <c r="O4" s="53"/>
    </row>
    <row r="5" spans="1:15" ht="20.100000000000001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</row>
    <row r="6" spans="1:15" ht="20.100000000000001" customHeight="1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1:15" ht="20.100000000000001" customHeight="1">
      <c r="A7" s="54"/>
      <c r="B7" s="54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</row>
    <row r="8" spans="1:15" ht="20.100000000000001" customHeight="1">
      <c r="A8" s="54"/>
      <c r="B8" s="54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</row>
    <row r="9" spans="1:15" ht="20.100000000000001" customHeight="1">
      <c r="A9" s="54"/>
      <c r="B9" s="54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</row>
    <row r="10" spans="1:15" ht="20.100000000000001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</row>
    <row r="11" spans="1:15" ht="20.100000000000001" customHeight="1">
      <c r="A11" s="54"/>
      <c r="B11" s="54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</row>
    <row r="12" spans="1:15" ht="20.100000000000001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</row>
    <row r="13" spans="1:15" ht="20.100000000000001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</row>
    <row r="14" spans="1:15" ht="20.100000000000001" customHeight="1">
      <c r="A14" s="54"/>
      <c r="B14" s="54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</row>
    <row r="15" spans="1:15" ht="20.100000000000001" customHeight="1">
      <c r="A15" s="54"/>
      <c r="B15" s="5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</row>
    <row r="16" spans="1:15" ht="20.100000000000001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</row>
    <row r="17" spans="1:16" ht="20.100000000000001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 spans="1:16" ht="20.100000000000001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</row>
    <row r="19" spans="1:16" ht="18" customHeight="1">
      <c r="A19" s="54"/>
      <c r="B19" s="54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1:16" ht="15.95" customHeight="1">
      <c r="A20" s="77" t="s">
        <v>8</v>
      </c>
      <c r="B20" s="78">
        <v>2022.03</v>
      </c>
      <c r="C20" s="78">
        <v>2022.04</v>
      </c>
      <c r="D20" s="78">
        <v>2022.05</v>
      </c>
      <c r="E20" s="78">
        <v>2022.06</v>
      </c>
      <c r="F20" s="78">
        <v>2022.07</v>
      </c>
      <c r="G20" s="102">
        <v>2022.08</v>
      </c>
      <c r="H20" s="78">
        <v>2022.09</v>
      </c>
      <c r="I20" s="78">
        <v>2022.1</v>
      </c>
      <c r="J20" s="78">
        <v>2022.11</v>
      </c>
      <c r="K20" s="78">
        <v>2022.12</v>
      </c>
      <c r="L20" s="256">
        <v>2023.01</v>
      </c>
      <c r="M20" s="241">
        <v>2023.02</v>
      </c>
      <c r="N20" s="104">
        <v>2023.03</v>
      </c>
      <c r="O20" s="58"/>
      <c r="P20" s="208"/>
    </row>
    <row r="21" spans="1:16" ht="15.95" customHeight="1">
      <c r="A21" s="80" t="s">
        <v>35</v>
      </c>
      <c r="B21" s="81">
        <v>49659.152999999998</v>
      </c>
      <c r="C21" s="81">
        <v>44858.87</v>
      </c>
      <c r="D21" s="81">
        <v>46180.83</v>
      </c>
      <c r="E21" s="81">
        <v>47586.860999999997</v>
      </c>
      <c r="F21" s="81">
        <v>55027.406000000003</v>
      </c>
      <c r="G21" s="81">
        <v>53963.962</v>
      </c>
      <c r="H21" s="81">
        <v>46308.31</v>
      </c>
      <c r="I21" s="81">
        <v>45741.659</v>
      </c>
      <c r="J21" s="81">
        <v>46223.019</v>
      </c>
      <c r="K21" s="81">
        <v>55570.491999999998</v>
      </c>
      <c r="L21" s="242">
        <v>54115.968999999997</v>
      </c>
      <c r="M21" s="242">
        <v>47712.3</v>
      </c>
      <c r="N21" s="105">
        <v>47933.086000000003</v>
      </c>
      <c r="O21" s="106"/>
      <c r="P21" s="208"/>
    </row>
    <row r="22" spans="1:16" ht="15.95" customHeight="1">
      <c r="A22" s="83" t="s">
        <v>28</v>
      </c>
      <c r="B22" s="32">
        <v>5.226</v>
      </c>
      <c r="C22" s="32">
        <v>2.7989999999999999</v>
      </c>
      <c r="D22" s="32">
        <v>4.2350000000000003</v>
      </c>
      <c r="E22" s="32">
        <v>3.9279999999999999</v>
      </c>
      <c r="F22" s="32">
        <v>1.63</v>
      </c>
      <c r="G22" s="32">
        <v>4.1859999999999999</v>
      </c>
      <c r="H22" s="32">
        <v>1.978</v>
      </c>
      <c r="I22" s="32">
        <v>-0.879</v>
      </c>
      <c r="J22" s="32">
        <v>-1.413</v>
      </c>
      <c r="K22" s="32">
        <v>4.1159999999999997</v>
      </c>
      <c r="L22" s="243">
        <v>-1.234</v>
      </c>
      <c r="M22" s="243">
        <v>-1.599</v>
      </c>
      <c r="N22" s="107">
        <v>-3.476</v>
      </c>
      <c r="O22" s="2681"/>
      <c r="P22" s="208"/>
    </row>
    <row r="23" spans="1:16" ht="15.95" customHeight="1">
      <c r="A23" s="86" t="s">
        <v>22</v>
      </c>
      <c r="B23" s="34">
        <v>13866.525</v>
      </c>
      <c r="C23" s="34">
        <v>13385.162</v>
      </c>
      <c r="D23" s="34">
        <v>14609.832</v>
      </c>
      <c r="E23" s="34">
        <v>14725.941000000001</v>
      </c>
      <c r="F23" s="34">
        <v>15354.808999999999</v>
      </c>
      <c r="G23" s="34">
        <v>16308.977999999999</v>
      </c>
      <c r="H23" s="34">
        <v>14093.576999999999</v>
      </c>
      <c r="I23" s="34">
        <v>14381.733</v>
      </c>
      <c r="J23" s="34">
        <v>14005.635</v>
      </c>
      <c r="K23" s="34">
        <v>15228.671</v>
      </c>
      <c r="L23" s="244">
        <v>15655.43</v>
      </c>
      <c r="M23" s="244">
        <v>13606.454</v>
      </c>
      <c r="N23" s="108">
        <v>15197.784</v>
      </c>
      <c r="O23" s="2681"/>
      <c r="P23" s="208"/>
    </row>
    <row r="24" spans="1:16" ht="15.95" customHeight="1">
      <c r="A24" s="88" t="s">
        <v>28</v>
      </c>
      <c r="B24" s="37">
        <v>0.48399999999999999</v>
      </c>
      <c r="C24" s="37">
        <v>6.65</v>
      </c>
      <c r="D24" s="37">
        <v>14.494</v>
      </c>
      <c r="E24" s="37">
        <v>30.155000000000001</v>
      </c>
      <c r="F24" s="37">
        <v>24.802</v>
      </c>
      <c r="G24" s="37">
        <v>27.616</v>
      </c>
      <c r="H24" s="37">
        <v>15.782999999999999</v>
      </c>
      <c r="I24" s="37">
        <v>6.8310000000000004</v>
      </c>
      <c r="J24" s="37">
        <v>3.2309999999999999</v>
      </c>
      <c r="K24" s="37">
        <v>-7.8819999999999997</v>
      </c>
      <c r="L24" s="245">
        <v>-2.7810000000000001</v>
      </c>
      <c r="M24" s="245">
        <v>-2.7410000000000001</v>
      </c>
      <c r="N24" s="109">
        <v>9.6010000000000009</v>
      </c>
      <c r="O24" s="2681"/>
      <c r="P24" s="208"/>
    </row>
    <row r="25" spans="1:16" ht="15.95" customHeight="1">
      <c r="A25" s="90" t="s">
        <v>23</v>
      </c>
      <c r="B25" s="40">
        <v>14007</v>
      </c>
      <c r="C25" s="40">
        <v>13289.175999999999</v>
      </c>
      <c r="D25" s="40">
        <v>13550.710999999999</v>
      </c>
      <c r="E25" s="40">
        <v>15549.347</v>
      </c>
      <c r="F25" s="40">
        <v>19672.031999999999</v>
      </c>
      <c r="G25" s="40">
        <v>18929.547999999999</v>
      </c>
      <c r="H25" s="40">
        <v>15561.079</v>
      </c>
      <c r="I25" s="40">
        <v>14493.83</v>
      </c>
      <c r="J25" s="40">
        <v>14992.512000000001</v>
      </c>
      <c r="K25" s="40">
        <v>18907.697</v>
      </c>
      <c r="L25" s="246">
        <v>17960.655999999999</v>
      </c>
      <c r="M25" s="246">
        <v>15689.642</v>
      </c>
      <c r="N25" s="110">
        <v>12665.615</v>
      </c>
      <c r="O25" s="2681"/>
      <c r="P25" s="208"/>
    </row>
    <row r="26" spans="1:16" ht="15.95" customHeight="1">
      <c r="A26" s="88" t="s">
        <v>28</v>
      </c>
      <c r="B26" s="37">
        <v>6.0030000000000001</v>
      </c>
      <c r="C26" s="37">
        <v>3.3239999999999998</v>
      </c>
      <c r="D26" s="37">
        <v>-6.6189999999999998</v>
      </c>
      <c r="E26" s="37">
        <v>-6.7720000000000002</v>
      </c>
      <c r="F26" s="37">
        <v>-8.02</v>
      </c>
      <c r="G26" s="37">
        <v>-9.2530000000000001</v>
      </c>
      <c r="H26" s="37">
        <v>-4.9850000000000003</v>
      </c>
      <c r="I26" s="37">
        <v>-5.87</v>
      </c>
      <c r="J26" s="37">
        <v>-7.5540000000000003</v>
      </c>
      <c r="K26" s="37">
        <v>3.8809999999999998</v>
      </c>
      <c r="L26" s="245">
        <v>-2.1909999999999998</v>
      </c>
      <c r="M26" s="245">
        <v>-1.419</v>
      </c>
      <c r="N26" s="109">
        <v>-9.577</v>
      </c>
      <c r="O26" s="2681"/>
      <c r="P26" s="208"/>
    </row>
    <row r="27" spans="1:16" ht="15.95" customHeight="1">
      <c r="A27" s="90" t="s">
        <v>24</v>
      </c>
      <c r="B27" s="40">
        <v>16658.325000000001</v>
      </c>
      <c r="C27" s="40">
        <v>12795.393</v>
      </c>
      <c r="D27" s="40">
        <v>12150.319</v>
      </c>
      <c r="E27" s="40">
        <v>12510.147999999999</v>
      </c>
      <c r="F27" s="40">
        <v>14812.130999999999</v>
      </c>
      <c r="G27" s="40">
        <v>13227.235000000001</v>
      </c>
      <c r="H27" s="40">
        <v>11410.437</v>
      </c>
      <c r="I27" s="40">
        <v>11544.333000000001</v>
      </c>
      <c r="J27" s="40">
        <v>12721.563</v>
      </c>
      <c r="K27" s="40">
        <v>16873.896000000001</v>
      </c>
      <c r="L27" s="246">
        <v>15480.014999999999</v>
      </c>
      <c r="M27" s="246">
        <v>13747.77</v>
      </c>
      <c r="N27" s="110">
        <v>14200.718000000001</v>
      </c>
      <c r="O27" s="2681"/>
      <c r="P27" s="208"/>
    </row>
    <row r="28" spans="1:16" ht="15.95" customHeight="1">
      <c r="A28" s="88" t="s">
        <v>28</v>
      </c>
      <c r="B28" s="37">
        <v>6.27</v>
      </c>
      <c r="C28" s="37">
        <v>-4.8780000000000001</v>
      </c>
      <c r="D28" s="37">
        <v>-0.34300000000000003</v>
      </c>
      <c r="E28" s="37">
        <v>-6.1589999999999998</v>
      </c>
      <c r="F28" s="37">
        <v>-5.3159999999999998</v>
      </c>
      <c r="G28" s="37">
        <v>-4.085</v>
      </c>
      <c r="H28" s="37">
        <v>-9.4239999999999995</v>
      </c>
      <c r="I28" s="37">
        <v>-11.23</v>
      </c>
      <c r="J28" s="37">
        <v>-3.5190000000000001</v>
      </c>
      <c r="K28" s="37">
        <v>17.209</v>
      </c>
      <c r="L28" s="245">
        <v>1.4950000000000001</v>
      </c>
      <c r="M28" s="245">
        <v>0.94599999999999995</v>
      </c>
      <c r="N28" s="109">
        <v>-14.753</v>
      </c>
      <c r="O28" s="2681"/>
      <c r="P28" s="208"/>
    </row>
    <row r="29" spans="1:16" ht="15.95" customHeight="1">
      <c r="A29" s="90" t="s">
        <v>25</v>
      </c>
      <c r="B29" s="40">
        <v>4371.6149999999998</v>
      </c>
      <c r="C29" s="40">
        <v>4760.9709999999995</v>
      </c>
      <c r="D29" s="40">
        <v>5279.8890000000001</v>
      </c>
      <c r="E29" s="40">
        <v>4202.7759999999998</v>
      </c>
      <c r="F29" s="40">
        <v>4591.0590000000002</v>
      </c>
      <c r="G29" s="40">
        <v>4838.0039999999999</v>
      </c>
      <c r="H29" s="40">
        <v>4619.8639999999996</v>
      </c>
      <c r="I29" s="40">
        <v>4613.6009999999997</v>
      </c>
      <c r="J29" s="40">
        <v>3853.8389999999999</v>
      </c>
      <c r="K29" s="40">
        <v>3849.61</v>
      </c>
      <c r="L29" s="246">
        <v>4254.1769999999997</v>
      </c>
      <c r="M29" s="246">
        <v>3984.3580000000002</v>
      </c>
      <c r="N29" s="110">
        <v>5043.0230000000001</v>
      </c>
      <c r="O29" s="2681"/>
      <c r="P29" s="208"/>
    </row>
    <row r="30" spans="1:16" ht="15.95" customHeight="1">
      <c r="A30" s="88" t="s">
        <v>28</v>
      </c>
      <c r="B30" s="37">
        <v>17.8</v>
      </c>
      <c r="C30" s="37">
        <v>17.890999999999998</v>
      </c>
      <c r="D30" s="37">
        <v>25.864999999999998</v>
      </c>
      <c r="E30" s="37">
        <v>13.319000000000001</v>
      </c>
      <c r="F30" s="37">
        <v>20.085999999999999</v>
      </c>
      <c r="G30" s="37">
        <v>32.997</v>
      </c>
      <c r="H30" s="37">
        <v>31.850999999999999</v>
      </c>
      <c r="I30" s="37">
        <v>31.463999999999999</v>
      </c>
      <c r="J30" s="37">
        <v>20.63</v>
      </c>
      <c r="K30" s="37">
        <v>9.7929999999999993</v>
      </c>
      <c r="L30" s="245">
        <v>5.9</v>
      </c>
      <c r="M30" s="245">
        <v>-4.7549999999999999</v>
      </c>
      <c r="N30" s="109">
        <v>15.358000000000001</v>
      </c>
      <c r="O30" s="2681"/>
      <c r="P30" s="208"/>
    </row>
    <row r="31" spans="1:16" ht="15.95" customHeight="1">
      <c r="A31" s="90" t="s">
        <v>26</v>
      </c>
      <c r="B31" s="40">
        <v>170.05199999999999</v>
      </c>
      <c r="C31" s="40">
        <v>126.256</v>
      </c>
      <c r="D31" s="40">
        <v>101.74299999999999</v>
      </c>
      <c r="E31" s="40">
        <v>121.848</v>
      </c>
      <c r="F31" s="40">
        <v>118.289</v>
      </c>
      <c r="G31" s="40">
        <v>110.633</v>
      </c>
      <c r="H31" s="40">
        <v>110.99299999999999</v>
      </c>
      <c r="I31" s="40">
        <v>125.97499999999999</v>
      </c>
      <c r="J31" s="40">
        <v>134.95500000000001</v>
      </c>
      <c r="K31" s="40">
        <v>168.28800000000001</v>
      </c>
      <c r="L31" s="246">
        <v>200.51400000000001</v>
      </c>
      <c r="M31" s="246">
        <v>169.35</v>
      </c>
      <c r="N31" s="110">
        <v>159.846</v>
      </c>
      <c r="O31" s="2681"/>
      <c r="P31" s="208"/>
    </row>
    <row r="32" spans="1:16" ht="15.95" customHeight="1">
      <c r="A32" s="111" t="s">
        <v>28</v>
      </c>
      <c r="B32" s="112">
        <v>36.279000000000003</v>
      </c>
      <c r="C32" s="112">
        <v>-9.5939999999999994</v>
      </c>
      <c r="D32" s="112">
        <v>-27.193000000000001</v>
      </c>
      <c r="E32" s="112">
        <v>-29.803000000000001</v>
      </c>
      <c r="F32" s="112">
        <v>-65.067999999999998</v>
      </c>
      <c r="G32" s="112">
        <v>3.6429999999999998</v>
      </c>
      <c r="H32" s="112">
        <v>-56.637</v>
      </c>
      <c r="I32" s="112">
        <v>-49.21</v>
      </c>
      <c r="J32" s="112">
        <v>-39.716999999999999</v>
      </c>
      <c r="K32" s="112">
        <v>9.0069999999999997</v>
      </c>
      <c r="L32" s="249">
        <v>-58.026000000000003</v>
      </c>
      <c r="M32" s="249">
        <v>-14.846</v>
      </c>
      <c r="N32" s="113">
        <v>-6.0019999999999998</v>
      </c>
      <c r="O32" s="2681"/>
      <c r="P32" s="208"/>
    </row>
    <row r="33" spans="1:16" ht="15.95" customHeight="1">
      <c r="A33" s="86" t="s">
        <v>27</v>
      </c>
      <c r="B33" s="34">
        <v>343.74599999999998</v>
      </c>
      <c r="C33" s="34">
        <v>266.48700000000002</v>
      </c>
      <c r="D33" s="34">
        <v>293.67599999999999</v>
      </c>
      <c r="E33" s="34">
        <v>276.411</v>
      </c>
      <c r="F33" s="34">
        <v>286.80500000000001</v>
      </c>
      <c r="G33" s="34">
        <v>328.96</v>
      </c>
      <c r="H33" s="34">
        <v>316.06799999999998</v>
      </c>
      <c r="I33" s="34">
        <v>323.63</v>
      </c>
      <c r="J33" s="34">
        <v>312.238</v>
      </c>
      <c r="K33" s="34">
        <v>312.92599999999999</v>
      </c>
      <c r="L33" s="244">
        <v>313.57799999999997</v>
      </c>
      <c r="M33" s="244">
        <v>259.56900000000002</v>
      </c>
      <c r="N33" s="108">
        <v>343.084</v>
      </c>
      <c r="O33" s="2681"/>
      <c r="P33" s="208"/>
    </row>
    <row r="34" spans="1:16" ht="15.95" customHeight="1">
      <c r="A34" s="88" t="s">
        <v>10</v>
      </c>
      <c r="B34" s="37">
        <v>11.377000000000001</v>
      </c>
      <c r="C34" s="37">
        <v>-16.579000000000001</v>
      </c>
      <c r="D34" s="37">
        <v>-3.15</v>
      </c>
      <c r="E34" s="37">
        <v>-6.4320000000000004</v>
      </c>
      <c r="F34" s="37">
        <v>-16.542999999999999</v>
      </c>
      <c r="G34" s="37">
        <v>3.3860000000000001</v>
      </c>
      <c r="H34" s="37">
        <v>14.144</v>
      </c>
      <c r="I34" s="37">
        <v>10.819000000000001</v>
      </c>
      <c r="J34" s="37">
        <v>22.106999999999999</v>
      </c>
      <c r="K34" s="37">
        <v>-7.4509999999999996</v>
      </c>
      <c r="L34" s="245">
        <v>-5.093</v>
      </c>
      <c r="M34" s="245">
        <v>-19.811</v>
      </c>
      <c r="N34" s="109">
        <v>-0.193</v>
      </c>
      <c r="O34" s="2681"/>
      <c r="P34" s="208"/>
    </row>
    <row r="35" spans="1:16" ht="15.95" customHeight="1">
      <c r="A35" s="86" t="s">
        <v>16</v>
      </c>
      <c r="B35" s="72">
        <v>241.89</v>
      </c>
      <c r="C35" s="72">
        <v>235.42500000000001</v>
      </c>
      <c r="D35" s="72">
        <v>194.661</v>
      </c>
      <c r="E35" s="72">
        <v>200.38900000000001</v>
      </c>
      <c r="F35" s="72">
        <v>192.28200000000001</v>
      </c>
      <c r="G35" s="72">
        <v>220.60400000000001</v>
      </c>
      <c r="H35" s="72">
        <v>196.292</v>
      </c>
      <c r="I35" s="72">
        <v>258.55700000000002</v>
      </c>
      <c r="J35" s="72">
        <v>202.279</v>
      </c>
      <c r="K35" s="72">
        <v>229.404</v>
      </c>
      <c r="L35" s="250">
        <v>251.59800000000001</v>
      </c>
      <c r="M35" s="250">
        <v>255.15700000000001</v>
      </c>
      <c r="N35" s="108">
        <v>323.01600000000002</v>
      </c>
      <c r="O35" s="2681"/>
      <c r="P35" s="208"/>
    </row>
    <row r="36" spans="1:16" ht="15.95" customHeight="1">
      <c r="A36" s="94" t="s">
        <v>10</v>
      </c>
      <c r="B36" s="74">
        <v>-32.689</v>
      </c>
      <c r="C36" s="74">
        <v>-14.765000000000001</v>
      </c>
      <c r="D36" s="74">
        <v>-4.165</v>
      </c>
      <c r="E36" s="74">
        <v>-29.951000000000001</v>
      </c>
      <c r="F36" s="74">
        <v>-37</v>
      </c>
      <c r="G36" s="74">
        <v>-27.27</v>
      </c>
      <c r="H36" s="74">
        <v>-13.12</v>
      </c>
      <c r="I36" s="74">
        <v>10.932</v>
      </c>
      <c r="J36" s="74">
        <v>-15.909000000000001</v>
      </c>
      <c r="K36" s="74">
        <v>-6.5750000000000002</v>
      </c>
      <c r="L36" s="251">
        <v>1.18</v>
      </c>
      <c r="M36" s="251">
        <v>-0.88900000000000001</v>
      </c>
      <c r="N36" s="114">
        <v>33.539000000000001</v>
      </c>
      <c r="O36" s="2681"/>
      <c r="P36" s="208"/>
    </row>
    <row r="37" spans="1:16" ht="18" customHeight="1">
      <c r="A37" s="97" t="s">
        <v>124</v>
      </c>
      <c r="K37" s="115"/>
      <c r="L37" s="116"/>
      <c r="M37" s="116"/>
      <c r="O37" s="208"/>
      <c r="P37" s="208"/>
    </row>
    <row r="38" spans="1:16" ht="18" customHeight="1">
      <c r="A38" s="76" t="s">
        <v>30</v>
      </c>
      <c r="K38" s="115"/>
      <c r="L38" s="116"/>
      <c r="M38" s="116"/>
      <c r="O38" s="208"/>
      <c r="P38" s="208"/>
    </row>
    <row r="39" spans="1:16" ht="18" customHeight="1">
      <c r="A39" s="97" t="s">
        <v>123</v>
      </c>
    </row>
    <row r="40" spans="1:16">
      <c r="A40" s="99" t="s">
        <v>70</v>
      </c>
    </row>
  </sheetData>
  <phoneticPr fontId="2" type="noConversion"/>
  <printOptions horizontalCentered="1"/>
  <pageMargins left="0.78740157480314965" right="0.78740157480314965" top="1.1811023622047245" bottom="0.78740157480314965" header="0" footer="0"/>
  <pageSetup paperSize="9" scale="85" firstPageNumber="6" orientation="portrait" useFirstPageNumber="1" r:id="rId1"/>
  <headerFooter differentOddEven="1"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view="pageBreakPreview" zoomScale="85" zoomScaleNormal="100" zoomScaleSheetLayoutView="85" workbookViewId="0"/>
  </sheetViews>
  <sheetFormatPr defaultColWidth="9" defaultRowHeight="16.5"/>
  <cols>
    <col min="1" max="1" width="8.625" style="49" customWidth="1"/>
    <col min="2" max="14" width="6.125" style="49" customWidth="1"/>
    <col min="15" max="16384" width="9" style="49"/>
  </cols>
  <sheetData>
    <row r="1" spans="1:14" ht="38.25" customHeight="1"/>
    <row r="2" spans="1:14" ht="38.25" customHeight="1">
      <c r="A2" s="101" t="s">
        <v>40</v>
      </c>
    </row>
    <row r="3" spans="1:14" ht="18" customHeight="1">
      <c r="A3" s="52" t="s">
        <v>41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14" ht="21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3" t="s">
        <v>34</v>
      </c>
    </row>
    <row r="5" spans="1:14" ht="21.75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</row>
    <row r="6" spans="1:14" ht="21.75" customHeight="1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</row>
    <row r="7" spans="1:14" ht="21.75" customHeight="1">
      <c r="A7" s="54"/>
      <c r="B7" s="54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8" spans="1:14" ht="21.75" customHeight="1">
      <c r="A8" s="54"/>
      <c r="B8" s="54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</row>
    <row r="9" spans="1:14" ht="21.75" customHeight="1">
      <c r="A9" s="54"/>
      <c r="B9" s="54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</row>
    <row r="10" spans="1:14" ht="21.7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</row>
    <row r="11" spans="1:14" ht="21.75" customHeight="1">
      <c r="A11" s="54"/>
      <c r="B11" s="54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14" ht="21.7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</row>
    <row r="13" spans="1:14" ht="21.75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</row>
    <row r="14" spans="1:14" ht="21.75" customHeight="1">
      <c r="A14" s="54"/>
      <c r="B14" s="54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</row>
    <row r="15" spans="1:14" ht="21.75" customHeight="1">
      <c r="A15" s="54"/>
      <c r="B15" s="5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</row>
    <row r="16" spans="1:14" ht="21.75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</row>
    <row r="17" spans="1:15" ht="21.7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</row>
    <row r="18" spans="1:15" ht="21.75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</row>
    <row r="19" spans="1:15" ht="21.75" customHeight="1">
      <c r="A19" s="54"/>
      <c r="B19" s="54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</row>
    <row r="20" spans="1:15" ht="23.45" customHeight="1">
      <c r="A20" s="77" t="s">
        <v>8</v>
      </c>
      <c r="B20" s="78">
        <v>2022.03</v>
      </c>
      <c r="C20" s="78">
        <v>2022.04</v>
      </c>
      <c r="D20" s="78">
        <v>2022.05</v>
      </c>
      <c r="E20" s="78">
        <v>2022.06</v>
      </c>
      <c r="F20" s="78">
        <v>2022.07</v>
      </c>
      <c r="G20" s="78">
        <v>2022.08</v>
      </c>
      <c r="H20" s="78">
        <v>2022.09</v>
      </c>
      <c r="I20" s="78">
        <v>2022.1</v>
      </c>
      <c r="J20" s="78">
        <v>2022.11</v>
      </c>
      <c r="K20" s="78">
        <v>2022.12</v>
      </c>
      <c r="L20" s="78">
        <v>2023.01</v>
      </c>
      <c r="M20" s="78">
        <v>2023.02</v>
      </c>
      <c r="N20" s="117">
        <v>2023.03</v>
      </c>
    </row>
    <row r="21" spans="1:15" ht="23.45" customHeight="1">
      <c r="A21" s="80" t="s">
        <v>42</v>
      </c>
      <c r="B21" s="81">
        <v>45836.805999999997</v>
      </c>
      <c r="C21" s="81">
        <v>43758.28</v>
      </c>
      <c r="D21" s="81">
        <v>42204.993999999999</v>
      </c>
      <c r="E21" s="81">
        <v>43015.061000000002</v>
      </c>
      <c r="F21" s="81">
        <v>48533.125999999997</v>
      </c>
      <c r="G21" s="81">
        <v>50162.065999999999</v>
      </c>
      <c r="H21" s="81">
        <v>45316.794999999998</v>
      </c>
      <c r="I21" s="81">
        <v>42342.925000000003</v>
      </c>
      <c r="J21" s="81">
        <v>42491.088000000003</v>
      </c>
      <c r="K21" s="81">
        <v>46927.909</v>
      </c>
      <c r="L21" s="81">
        <v>51240.911</v>
      </c>
      <c r="M21" s="81">
        <v>47874.745999999999</v>
      </c>
      <c r="N21" s="118">
        <v>44094.601999999999</v>
      </c>
    </row>
    <row r="22" spans="1:15" ht="23.45" customHeight="1">
      <c r="A22" s="83" t="s">
        <v>28</v>
      </c>
      <c r="B22" s="32">
        <v>6.4131999999999998</v>
      </c>
      <c r="C22" s="32">
        <v>4.4358000000000004</v>
      </c>
      <c r="D22" s="32">
        <v>3.3365</v>
      </c>
      <c r="E22" s="32">
        <v>2.3391000000000002</v>
      </c>
      <c r="F22" s="32">
        <v>5.5715000000000003</v>
      </c>
      <c r="G22" s="32">
        <v>2.5181</v>
      </c>
      <c r="H22" s="32">
        <v>1.1109</v>
      </c>
      <c r="I22" s="32">
        <v>1.2062999999999999</v>
      </c>
      <c r="J22" s="32">
        <v>-0.79039999999999999</v>
      </c>
      <c r="K22" s="32">
        <v>-0.68300000000000005</v>
      </c>
      <c r="L22" s="32">
        <v>2.8887999999999998</v>
      </c>
      <c r="M22" s="32">
        <v>0.70099999999999996</v>
      </c>
      <c r="N22" s="119">
        <v>-3.8008999999999999</v>
      </c>
      <c r="O22" s="120"/>
    </row>
    <row r="23" spans="1:15" ht="23.45" customHeight="1">
      <c r="A23" s="86" t="s">
        <v>43</v>
      </c>
      <c r="B23" s="34">
        <v>25171.141</v>
      </c>
      <c r="C23" s="34">
        <v>24455.29</v>
      </c>
      <c r="D23" s="34">
        <v>24585.742999999999</v>
      </c>
      <c r="E23" s="34">
        <v>24160.799999999999</v>
      </c>
      <c r="F23" s="34">
        <v>26117.510999999999</v>
      </c>
      <c r="G23" s="34">
        <v>25223.463</v>
      </c>
      <c r="H23" s="34">
        <v>23795.732</v>
      </c>
      <c r="I23" s="34">
        <v>24134.111000000001</v>
      </c>
      <c r="J23" s="34">
        <v>23466.792000000001</v>
      </c>
      <c r="K23" s="34">
        <v>25119.213</v>
      </c>
      <c r="L23" s="34">
        <v>25866.136999999999</v>
      </c>
      <c r="M23" s="34">
        <v>23993.785</v>
      </c>
      <c r="N23" s="35">
        <v>24293.205000000002</v>
      </c>
      <c r="O23" s="120"/>
    </row>
    <row r="24" spans="1:15" ht="23.45" customHeight="1">
      <c r="A24" s="88" t="s">
        <v>28</v>
      </c>
      <c r="B24" s="37">
        <v>4.3733000000000004</v>
      </c>
      <c r="C24" s="37">
        <v>2.8652000000000002</v>
      </c>
      <c r="D24" s="37">
        <v>2.4851000000000001</v>
      </c>
      <c r="E24" s="37">
        <v>0.57320000000000004</v>
      </c>
      <c r="F24" s="37">
        <v>2.5573999999999999</v>
      </c>
      <c r="G24" s="37">
        <v>3.0474999999999999</v>
      </c>
      <c r="H24" s="37">
        <v>-2.2475999999999998</v>
      </c>
      <c r="I24" s="37">
        <v>0.73319999999999996</v>
      </c>
      <c r="J24" s="37">
        <v>-1.8580000000000001</v>
      </c>
      <c r="K24" s="37">
        <v>-1.5286999999999999</v>
      </c>
      <c r="L24" s="37">
        <v>-0.78100000000000003</v>
      </c>
      <c r="M24" s="37">
        <v>1.0862000000000001</v>
      </c>
      <c r="N24" s="38">
        <v>-3.4878999999999998</v>
      </c>
      <c r="O24" s="120"/>
    </row>
    <row r="25" spans="1:15" ht="23.45" customHeight="1">
      <c r="A25" s="90" t="s">
        <v>44</v>
      </c>
      <c r="B25" s="40">
        <v>10164.688</v>
      </c>
      <c r="C25" s="40">
        <v>9389.482</v>
      </c>
      <c r="D25" s="40">
        <v>9001.6669999999995</v>
      </c>
      <c r="E25" s="40">
        <v>9977.9740000000002</v>
      </c>
      <c r="F25" s="40">
        <v>11827.253000000001</v>
      </c>
      <c r="G25" s="40">
        <v>12767.781000000001</v>
      </c>
      <c r="H25" s="40">
        <v>11060.663</v>
      </c>
      <c r="I25" s="40">
        <v>9429.99</v>
      </c>
      <c r="J25" s="40">
        <v>9263.0930000000008</v>
      </c>
      <c r="K25" s="40">
        <v>11058.464</v>
      </c>
      <c r="L25" s="40">
        <v>12947.643</v>
      </c>
      <c r="M25" s="40">
        <v>12034.674000000001</v>
      </c>
      <c r="N25" s="41">
        <v>9982.6759999999995</v>
      </c>
      <c r="O25" s="120"/>
    </row>
    <row r="26" spans="1:15" ht="23.45" customHeight="1">
      <c r="A26" s="88" t="s">
        <v>10</v>
      </c>
      <c r="B26" s="37">
        <v>11.835100000000001</v>
      </c>
      <c r="C26" s="37">
        <v>8.5967000000000002</v>
      </c>
      <c r="D26" s="37">
        <v>8.3560999999999996</v>
      </c>
      <c r="E26" s="37">
        <v>7.8864000000000001</v>
      </c>
      <c r="F26" s="37">
        <v>10.728</v>
      </c>
      <c r="G26" s="37">
        <v>6.7775999999999996</v>
      </c>
      <c r="H26" s="37">
        <v>7.7846000000000002</v>
      </c>
      <c r="I26" s="37">
        <v>3.8319999999999999</v>
      </c>
      <c r="J26" s="37">
        <v>2.2393999999999998</v>
      </c>
      <c r="K26" s="37">
        <v>-0.113</v>
      </c>
      <c r="L26" s="37">
        <v>12.404</v>
      </c>
      <c r="M26" s="37">
        <v>2.5712000000000002</v>
      </c>
      <c r="N26" s="38">
        <v>-1.7906</v>
      </c>
      <c r="O26" s="120"/>
    </row>
    <row r="27" spans="1:15" ht="23.45" customHeight="1">
      <c r="A27" s="90" t="s">
        <v>45</v>
      </c>
      <c r="B27" s="40">
        <v>6223.1570000000002</v>
      </c>
      <c r="C27" s="40">
        <v>6285.8860000000004</v>
      </c>
      <c r="D27" s="40">
        <v>5779.665</v>
      </c>
      <c r="E27" s="40">
        <v>5993.4979999999996</v>
      </c>
      <c r="F27" s="40">
        <v>7548.9120000000003</v>
      </c>
      <c r="G27" s="40">
        <v>8961.5969999999998</v>
      </c>
      <c r="H27" s="40">
        <v>7393.6289999999999</v>
      </c>
      <c r="I27" s="40">
        <v>6045.0309999999999</v>
      </c>
      <c r="J27" s="40">
        <v>6107.6450000000004</v>
      </c>
      <c r="K27" s="40">
        <v>6503.7690000000002</v>
      </c>
      <c r="L27" s="40">
        <v>7236.1779999999999</v>
      </c>
      <c r="M27" s="40">
        <v>7026.5630000000001</v>
      </c>
      <c r="N27" s="41">
        <v>5977.2190000000001</v>
      </c>
      <c r="O27" s="120"/>
    </row>
    <row r="28" spans="1:15" ht="23.45" customHeight="1">
      <c r="A28" s="88" t="s">
        <v>10</v>
      </c>
      <c r="B28" s="37">
        <v>4.9394999999999998</v>
      </c>
      <c r="C28" s="37">
        <v>3.2745000000000002</v>
      </c>
      <c r="D28" s="37">
        <v>0.3029</v>
      </c>
      <c r="E28" s="37">
        <v>-0.37180000000000002</v>
      </c>
      <c r="F28" s="37">
        <v>8.3824000000000005</v>
      </c>
      <c r="G28" s="37">
        <v>-3.3168000000000002</v>
      </c>
      <c r="H28" s="37">
        <v>3.5667</v>
      </c>
      <c r="I28" s="37">
        <v>-0.70989999999999998</v>
      </c>
      <c r="J28" s="37">
        <v>-1.0753999999999999</v>
      </c>
      <c r="K28" s="37">
        <v>1.3157000000000001</v>
      </c>
      <c r="L28" s="37">
        <v>2.0211999999999999</v>
      </c>
      <c r="M28" s="37">
        <v>-0.48110000000000003</v>
      </c>
      <c r="N28" s="38">
        <v>-3.952</v>
      </c>
      <c r="O28" s="120"/>
    </row>
    <row r="29" spans="1:15" ht="23.45" customHeight="1">
      <c r="A29" s="90" t="s">
        <v>46</v>
      </c>
      <c r="B29" s="40">
        <v>4277.82</v>
      </c>
      <c r="C29" s="40">
        <v>3627.6219999999998</v>
      </c>
      <c r="D29" s="40">
        <v>2837.9189999999999</v>
      </c>
      <c r="E29" s="40">
        <v>2882.7890000000002</v>
      </c>
      <c r="F29" s="40">
        <v>3039.45</v>
      </c>
      <c r="G29" s="40">
        <v>3209.2249999999999</v>
      </c>
      <c r="H29" s="40">
        <v>3066.7719999999999</v>
      </c>
      <c r="I29" s="40">
        <v>2733.7930000000001</v>
      </c>
      <c r="J29" s="40">
        <v>3653.558</v>
      </c>
      <c r="K29" s="40">
        <v>4246.4639999999999</v>
      </c>
      <c r="L29" s="40">
        <v>5190.9520000000002</v>
      </c>
      <c r="M29" s="40">
        <v>4819.7240000000002</v>
      </c>
      <c r="N29" s="41">
        <v>3841.5010000000002</v>
      </c>
      <c r="O29" s="120"/>
    </row>
    <row r="30" spans="1:15" ht="23.45" customHeight="1">
      <c r="A30" s="121" t="s">
        <v>10</v>
      </c>
      <c r="B30" s="122">
        <v>8.6105999999999998</v>
      </c>
      <c r="C30" s="122">
        <v>6.9214000000000002</v>
      </c>
      <c r="D30" s="122">
        <v>1.9732000000000001</v>
      </c>
      <c r="E30" s="122">
        <v>5.0457999999999998</v>
      </c>
      <c r="F30" s="122">
        <v>6.3064999999999998</v>
      </c>
      <c r="G30" s="122">
        <v>-0.52170000000000005</v>
      </c>
      <c r="H30" s="122">
        <v>-0.27389999999999998</v>
      </c>
      <c r="I30" s="122">
        <v>0.89429999999999998</v>
      </c>
      <c r="J30" s="122">
        <v>-0.83479999999999999</v>
      </c>
      <c r="K30" s="122">
        <v>-0.1104</v>
      </c>
      <c r="L30" s="122">
        <v>1.3697999999999999</v>
      </c>
      <c r="M30" s="122">
        <v>-3.8361000000000001</v>
      </c>
      <c r="N30" s="123">
        <v>-10.1996</v>
      </c>
      <c r="O30" s="120"/>
    </row>
    <row r="31" spans="1:15" ht="18" customHeight="1">
      <c r="A31" s="97" t="s">
        <v>47</v>
      </c>
      <c r="N31" s="124"/>
    </row>
    <row r="32" spans="1:15">
      <c r="A32" s="97"/>
    </row>
  </sheetData>
  <phoneticPr fontId="2" type="noConversion"/>
  <printOptions horizontalCentered="1"/>
  <pageMargins left="0.78740157480314965" right="0.78740157480314965" top="1.1811023622047245" bottom="0.78740157480314965" header="0" footer="0"/>
  <pageSetup paperSize="9" scale="85" firstPageNumber="7" orientation="portrait" useFirstPageNumber="1" r:id="rId1"/>
  <headerFooter differentOddEven="1"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view="pageBreakPreview" zoomScale="85" zoomScaleNormal="100" zoomScaleSheetLayoutView="85" workbookViewId="0"/>
  </sheetViews>
  <sheetFormatPr defaultColWidth="9" defaultRowHeight="16.5"/>
  <cols>
    <col min="1" max="1" width="8.625" style="49" customWidth="1"/>
    <col min="2" max="14" width="6.125" style="49" customWidth="1"/>
    <col min="15" max="15" width="5.875" style="49" customWidth="1"/>
    <col min="16" max="16384" width="9" style="49"/>
  </cols>
  <sheetData>
    <row r="1" spans="1:15" ht="38.25" customHeight="1"/>
    <row r="2" spans="1:15" ht="38.25" customHeight="1">
      <c r="A2" s="50" t="s">
        <v>48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5" ht="18" customHeight="1">
      <c r="A3" s="52" t="s">
        <v>49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15" ht="21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3" t="s">
        <v>34</v>
      </c>
      <c r="O4" s="53"/>
    </row>
    <row r="5" spans="1:15" ht="21.75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</row>
    <row r="6" spans="1:15" ht="21.75" customHeight="1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1:15" ht="21.75" customHeight="1">
      <c r="A7" s="54"/>
      <c r="B7" s="54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</row>
    <row r="8" spans="1:15" ht="21.75" customHeight="1">
      <c r="A8" s="54"/>
      <c r="B8" s="54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</row>
    <row r="9" spans="1:15" ht="21.75" customHeight="1">
      <c r="A9" s="54"/>
      <c r="B9" s="54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</row>
    <row r="10" spans="1:15" ht="21.7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</row>
    <row r="11" spans="1:15" ht="21.75" customHeight="1">
      <c r="A11" s="54"/>
      <c r="B11" s="54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</row>
    <row r="12" spans="1:15" ht="21.7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</row>
    <row r="13" spans="1:15" ht="21.75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</row>
    <row r="14" spans="1:15" ht="21.75" customHeight="1">
      <c r="A14" s="54"/>
      <c r="B14" s="54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</row>
    <row r="15" spans="1:15" ht="21.75" customHeight="1">
      <c r="A15" s="54"/>
      <c r="B15" s="5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</row>
    <row r="16" spans="1:15" ht="21.75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</row>
    <row r="17" spans="1:15" ht="21.7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 spans="1:15" ht="21.75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</row>
    <row r="19" spans="1:15" ht="21.75" customHeight="1">
      <c r="A19" s="54"/>
      <c r="B19" s="54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1:15" ht="23.45" customHeight="1">
      <c r="A20" s="77" t="s">
        <v>8</v>
      </c>
      <c r="B20" s="78">
        <v>2022.03</v>
      </c>
      <c r="C20" s="78">
        <v>2022.04</v>
      </c>
      <c r="D20" s="78">
        <v>2022.05</v>
      </c>
      <c r="E20" s="78">
        <v>2022.06</v>
      </c>
      <c r="F20" s="78">
        <v>2022.07</v>
      </c>
      <c r="G20" s="102">
        <v>2022.08</v>
      </c>
      <c r="H20" s="78">
        <v>2022.09</v>
      </c>
      <c r="I20" s="78">
        <v>2022.1</v>
      </c>
      <c r="J20" s="78">
        <v>2022.11</v>
      </c>
      <c r="K20" s="78">
        <v>2022.12</v>
      </c>
      <c r="L20" s="103">
        <v>2023.01</v>
      </c>
      <c r="M20" s="78">
        <v>2023.02</v>
      </c>
      <c r="N20" s="117">
        <v>2023.03</v>
      </c>
      <c r="O20" s="58"/>
    </row>
    <row r="21" spans="1:15" ht="23.45" customHeight="1">
      <c r="A21" s="80" t="s">
        <v>42</v>
      </c>
      <c r="B21" s="81">
        <v>45836.805999999997</v>
      </c>
      <c r="C21" s="81">
        <v>43758.28</v>
      </c>
      <c r="D21" s="81">
        <v>42204.993999999999</v>
      </c>
      <c r="E21" s="81">
        <v>43015.061000000002</v>
      </c>
      <c r="F21" s="81">
        <v>48533.125999999997</v>
      </c>
      <c r="G21" s="81">
        <v>50162.065999999999</v>
      </c>
      <c r="H21" s="81">
        <v>45316.794999999998</v>
      </c>
      <c r="I21" s="81">
        <v>42342.925000000003</v>
      </c>
      <c r="J21" s="81">
        <v>42491.088000000003</v>
      </c>
      <c r="K21" s="81">
        <v>46927.909</v>
      </c>
      <c r="L21" s="81">
        <v>51240.911</v>
      </c>
      <c r="M21" s="81">
        <v>47874.745999999999</v>
      </c>
      <c r="N21" s="118">
        <v>44094.601999999999</v>
      </c>
      <c r="O21" s="106"/>
    </row>
    <row r="22" spans="1:15" ht="23.45" customHeight="1">
      <c r="A22" s="83" t="s">
        <v>28</v>
      </c>
      <c r="B22" s="32">
        <v>6.4131999999999998</v>
      </c>
      <c r="C22" s="32">
        <v>4.4358000000000004</v>
      </c>
      <c r="D22" s="32">
        <v>3.3365</v>
      </c>
      <c r="E22" s="32">
        <v>2.3391000000000002</v>
      </c>
      <c r="F22" s="32">
        <v>5.5715000000000003</v>
      </c>
      <c r="G22" s="32">
        <v>2.5181</v>
      </c>
      <c r="H22" s="32">
        <v>1.1109</v>
      </c>
      <c r="I22" s="32">
        <v>1.2062999999999999</v>
      </c>
      <c r="J22" s="32">
        <v>-0.79039999999999999</v>
      </c>
      <c r="K22" s="32">
        <v>-0.68300000000000005</v>
      </c>
      <c r="L22" s="32">
        <v>2.8887999999999998</v>
      </c>
      <c r="M22" s="32">
        <v>0.70099999999999996</v>
      </c>
      <c r="N22" s="119">
        <v>-3.8008999999999999</v>
      </c>
      <c r="O22" s="120"/>
    </row>
    <row r="23" spans="1:15" ht="23.45" customHeight="1">
      <c r="A23" s="86" t="s">
        <v>50</v>
      </c>
      <c r="B23" s="34">
        <v>25171.141</v>
      </c>
      <c r="C23" s="34">
        <v>24455.29</v>
      </c>
      <c r="D23" s="34">
        <v>24585.742999999999</v>
      </c>
      <c r="E23" s="34">
        <v>24160.799999999999</v>
      </c>
      <c r="F23" s="34">
        <v>26117.510999999999</v>
      </c>
      <c r="G23" s="34">
        <v>25223.463</v>
      </c>
      <c r="H23" s="34">
        <v>23795.732</v>
      </c>
      <c r="I23" s="34">
        <v>24134.111000000001</v>
      </c>
      <c r="J23" s="34">
        <v>23466.792000000001</v>
      </c>
      <c r="K23" s="34">
        <v>25119.213</v>
      </c>
      <c r="L23" s="34">
        <v>25866.136999999999</v>
      </c>
      <c r="M23" s="34">
        <v>23993.785</v>
      </c>
      <c r="N23" s="35">
        <v>24293.205000000002</v>
      </c>
      <c r="O23" s="120"/>
    </row>
    <row r="24" spans="1:15" ht="23.45" customHeight="1">
      <c r="A24" s="88" t="s">
        <v>28</v>
      </c>
      <c r="B24" s="37">
        <v>4.3733000000000004</v>
      </c>
      <c r="C24" s="37">
        <v>2.8652000000000002</v>
      </c>
      <c r="D24" s="37">
        <v>2.4851000000000001</v>
      </c>
      <c r="E24" s="37">
        <v>0.57320000000000004</v>
      </c>
      <c r="F24" s="37">
        <v>2.5573999999999999</v>
      </c>
      <c r="G24" s="37">
        <v>3.0474999999999999</v>
      </c>
      <c r="H24" s="37">
        <v>-2.2475999999999998</v>
      </c>
      <c r="I24" s="37">
        <v>0.73319999999999996</v>
      </c>
      <c r="J24" s="37">
        <v>-1.8580000000000001</v>
      </c>
      <c r="K24" s="37">
        <v>-1.5286999999999999</v>
      </c>
      <c r="L24" s="37">
        <v>-0.78100000000000003</v>
      </c>
      <c r="M24" s="37">
        <v>1.0862000000000001</v>
      </c>
      <c r="N24" s="125">
        <v>-3.4878999999999998</v>
      </c>
      <c r="O24" s="120"/>
    </row>
    <row r="25" spans="1:15" ht="23.45" customHeight="1">
      <c r="A25" s="90" t="s">
        <v>51</v>
      </c>
      <c r="B25" s="40">
        <v>10164.688</v>
      </c>
      <c r="C25" s="40">
        <v>9389.482</v>
      </c>
      <c r="D25" s="40">
        <v>9001.6669999999995</v>
      </c>
      <c r="E25" s="40">
        <v>9977.9740000000002</v>
      </c>
      <c r="F25" s="40">
        <v>11827.253000000001</v>
      </c>
      <c r="G25" s="40">
        <v>12767.781000000001</v>
      </c>
      <c r="H25" s="40">
        <v>11060.663</v>
      </c>
      <c r="I25" s="40">
        <v>9429.99</v>
      </c>
      <c r="J25" s="40">
        <v>9263.0930000000008</v>
      </c>
      <c r="K25" s="40">
        <v>11058.464</v>
      </c>
      <c r="L25" s="40">
        <v>12947.643</v>
      </c>
      <c r="M25" s="40">
        <v>12034.674000000001</v>
      </c>
      <c r="N25" s="41">
        <v>9982.6759999999995</v>
      </c>
      <c r="O25" s="120"/>
    </row>
    <row r="26" spans="1:15" ht="23.45" customHeight="1">
      <c r="A26" s="88" t="s">
        <v>10</v>
      </c>
      <c r="B26" s="37">
        <v>11.835100000000001</v>
      </c>
      <c r="C26" s="37">
        <v>8.5967000000000002</v>
      </c>
      <c r="D26" s="37">
        <v>8.3560999999999996</v>
      </c>
      <c r="E26" s="37">
        <v>7.8864000000000001</v>
      </c>
      <c r="F26" s="37">
        <v>10.728</v>
      </c>
      <c r="G26" s="37">
        <v>6.7775999999999996</v>
      </c>
      <c r="H26" s="37">
        <v>7.7846000000000002</v>
      </c>
      <c r="I26" s="37">
        <v>3.8319999999999999</v>
      </c>
      <c r="J26" s="37">
        <v>2.2393999999999998</v>
      </c>
      <c r="K26" s="37">
        <v>-0.113</v>
      </c>
      <c r="L26" s="37">
        <v>12.404</v>
      </c>
      <c r="M26" s="37">
        <v>2.5712000000000002</v>
      </c>
      <c r="N26" s="125">
        <v>-1.7906</v>
      </c>
      <c r="O26" s="120"/>
    </row>
    <row r="27" spans="1:15" ht="23.45" customHeight="1">
      <c r="A27" s="90" t="s">
        <v>52</v>
      </c>
      <c r="B27" s="40">
        <v>6223.1570000000002</v>
      </c>
      <c r="C27" s="40">
        <v>6285.8860000000004</v>
      </c>
      <c r="D27" s="40">
        <v>5779.665</v>
      </c>
      <c r="E27" s="40">
        <v>5993.4979999999996</v>
      </c>
      <c r="F27" s="40">
        <v>7548.9120000000003</v>
      </c>
      <c r="G27" s="40">
        <v>8961.5969999999998</v>
      </c>
      <c r="H27" s="40">
        <v>7393.6289999999999</v>
      </c>
      <c r="I27" s="40">
        <v>6045.0309999999999</v>
      </c>
      <c r="J27" s="40">
        <v>6107.6450000000004</v>
      </c>
      <c r="K27" s="40">
        <v>6503.7690000000002</v>
      </c>
      <c r="L27" s="40">
        <v>7236.1779999999999</v>
      </c>
      <c r="M27" s="40">
        <v>7026.5630000000001</v>
      </c>
      <c r="N27" s="41">
        <v>5977.2190000000001</v>
      </c>
      <c r="O27" s="120"/>
    </row>
    <row r="28" spans="1:15" ht="23.45" customHeight="1">
      <c r="A28" s="88" t="s">
        <v>10</v>
      </c>
      <c r="B28" s="37">
        <v>4.9394999999999998</v>
      </c>
      <c r="C28" s="37">
        <v>3.2745000000000002</v>
      </c>
      <c r="D28" s="37">
        <v>0.3029</v>
      </c>
      <c r="E28" s="37">
        <v>-0.37180000000000002</v>
      </c>
      <c r="F28" s="37">
        <v>8.3824000000000005</v>
      </c>
      <c r="G28" s="37">
        <v>-3.3168000000000002</v>
      </c>
      <c r="H28" s="37">
        <v>3.5667</v>
      </c>
      <c r="I28" s="37">
        <v>-0.70989999999999998</v>
      </c>
      <c r="J28" s="37">
        <v>-1.0753999999999999</v>
      </c>
      <c r="K28" s="37">
        <v>1.3157000000000001</v>
      </c>
      <c r="L28" s="37">
        <v>2.0211999999999999</v>
      </c>
      <c r="M28" s="37">
        <v>-0.48110000000000003</v>
      </c>
      <c r="N28" s="125">
        <v>-3.952</v>
      </c>
      <c r="O28" s="120"/>
    </row>
    <row r="29" spans="1:15" ht="23.45" customHeight="1">
      <c r="A29" s="126" t="s">
        <v>46</v>
      </c>
      <c r="B29" s="127">
        <v>4277.82</v>
      </c>
      <c r="C29" s="127">
        <v>3627.6219999999998</v>
      </c>
      <c r="D29" s="127">
        <v>2837.9189999999999</v>
      </c>
      <c r="E29" s="127">
        <v>2882.7890000000002</v>
      </c>
      <c r="F29" s="127">
        <v>3039.45</v>
      </c>
      <c r="G29" s="127">
        <v>3209.2249999999999</v>
      </c>
      <c r="H29" s="127">
        <v>3066.7719999999999</v>
      </c>
      <c r="I29" s="127">
        <v>2733.7930000000001</v>
      </c>
      <c r="J29" s="127">
        <v>3653.558</v>
      </c>
      <c r="K29" s="127">
        <v>4246.4639999999999</v>
      </c>
      <c r="L29" s="127">
        <v>5190.9520000000002</v>
      </c>
      <c r="M29" s="127">
        <v>4819.7240000000002</v>
      </c>
      <c r="N29" s="128">
        <v>3841.5010000000002</v>
      </c>
      <c r="O29" s="120"/>
    </row>
    <row r="30" spans="1:15" ht="23.45" customHeight="1">
      <c r="A30" s="121" t="s">
        <v>10</v>
      </c>
      <c r="B30" s="122">
        <v>8.6105999999999998</v>
      </c>
      <c r="C30" s="122">
        <v>6.9214000000000002</v>
      </c>
      <c r="D30" s="122">
        <v>1.9732000000000001</v>
      </c>
      <c r="E30" s="122">
        <v>5.0457999999999998</v>
      </c>
      <c r="F30" s="122">
        <v>6.3064999999999998</v>
      </c>
      <c r="G30" s="122">
        <v>-0.52170000000000005</v>
      </c>
      <c r="H30" s="122">
        <v>-0.27389999999999998</v>
      </c>
      <c r="I30" s="122">
        <v>0.89429999999999998</v>
      </c>
      <c r="J30" s="122">
        <v>-0.83479999999999999</v>
      </c>
      <c r="K30" s="122">
        <v>-0.1104</v>
      </c>
      <c r="L30" s="122">
        <v>1.3697999999999999</v>
      </c>
      <c r="M30" s="122">
        <v>-3.8361000000000001</v>
      </c>
      <c r="N30" s="123">
        <v>-10.1996</v>
      </c>
      <c r="O30" s="120"/>
    </row>
    <row r="31" spans="1:15" ht="21.75" customHeight="1">
      <c r="A31" s="97" t="s">
        <v>53</v>
      </c>
    </row>
    <row r="32" spans="1:15">
      <c r="A32" s="97"/>
    </row>
    <row r="33" spans="2:14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</row>
  </sheetData>
  <phoneticPr fontId="2" type="noConversion"/>
  <printOptions horizontalCentered="1"/>
  <pageMargins left="0.78740157480314965" right="0.78740157480314965" top="1.1811023622047245" bottom="0.78740157480314965" header="0" footer="0"/>
  <pageSetup paperSize="9" scale="85" firstPageNumber="8" orientation="portrait" useFirstPageNumber="1" r:id="rId1"/>
  <headerFooter differentOddEven="1"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view="pageBreakPreview" zoomScaleNormal="100" zoomScaleSheetLayoutView="100" workbookViewId="0"/>
  </sheetViews>
  <sheetFormatPr defaultColWidth="9" defaultRowHeight="16.5"/>
  <cols>
    <col min="1" max="1" width="8.625" style="49" customWidth="1"/>
    <col min="2" max="14" width="6.125" style="49" customWidth="1"/>
    <col min="15" max="16" width="9" style="49"/>
    <col min="17" max="18" width="9" style="129"/>
    <col min="19" max="20" width="10.75" style="129" bestFit="1" customWidth="1"/>
    <col min="21" max="21" width="9.25" style="129" bestFit="1" customWidth="1"/>
    <col min="22" max="22" width="9" style="129"/>
    <col min="23" max="23" width="11.875" style="129" bestFit="1" customWidth="1"/>
    <col min="24" max="24" width="12.5" style="129" bestFit="1" customWidth="1"/>
    <col min="25" max="30" width="9.25" style="129" bestFit="1" customWidth="1"/>
    <col min="31" max="16384" width="9" style="129"/>
  </cols>
  <sheetData>
    <row r="1" spans="1:31" ht="38.25" customHeight="1"/>
    <row r="2" spans="1:31" ht="38.25" customHeight="1">
      <c r="A2" s="50" t="s">
        <v>54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31" ht="18" customHeight="1">
      <c r="A3" s="52" t="s">
        <v>55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31" ht="21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3" t="s">
        <v>7</v>
      </c>
    </row>
    <row r="5" spans="1:31" ht="26.25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</row>
    <row r="6" spans="1:31" ht="26.25" customHeight="1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</row>
    <row r="7" spans="1:31" ht="26.25" customHeight="1">
      <c r="A7" s="54"/>
      <c r="B7" s="54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8" spans="1:31" ht="26.25" customHeight="1">
      <c r="A8" s="54"/>
      <c r="B8" s="54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</row>
    <row r="9" spans="1:31" ht="26.25" customHeight="1">
      <c r="A9" s="54"/>
      <c r="B9" s="54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</row>
    <row r="10" spans="1:31" ht="26.2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</row>
    <row r="11" spans="1:31" ht="26.25" customHeight="1">
      <c r="A11" s="54"/>
      <c r="B11" s="54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31" ht="26.2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Q12" s="2682"/>
      <c r="R12" s="2682"/>
      <c r="S12" s="2682"/>
      <c r="T12" s="2682"/>
      <c r="U12" s="2682"/>
      <c r="V12" s="2682"/>
      <c r="W12" s="2682"/>
      <c r="X12" s="2682"/>
      <c r="Y12" s="2682"/>
      <c r="Z12" s="2682"/>
      <c r="AA12" s="2682"/>
      <c r="AB12" s="2682"/>
      <c r="AC12" s="2682"/>
      <c r="AD12" s="2682"/>
      <c r="AE12" s="2682"/>
    </row>
    <row r="13" spans="1:31" ht="26.25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Q13" s="2682"/>
      <c r="R13" s="2682"/>
      <c r="S13" s="2682"/>
      <c r="T13" s="2682"/>
      <c r="U13" s="2682"/>
      <c r="V13" s="2682"/>
      <c r="W13" s="2682"/>
      <c r="X13" s="2682"/>
      <c r="Y13" s="2682"/>
      <c r="Z13" s="2682"/>
      <c r="AA13" s="2682"/>
      <c r="AB13" s="2682"/>
      <c r="AC13" s="2682"/>
      <c r="AD13" s="2682"/>
      <c r="AE13" s="2682"/>
    </row>
    <row r="14" spans="1:31" ht="26.25" customHeight="1">
      <c r="A14" s="54"/>
      <c r="B14" s="54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Q14" s="2682"/>
      <c r="R14" s="2682"/>
      <c r="S14" s="2682"/>
      <c r="T14" s="2682"/>
      <c r="U14" s="2682"/>
      <c r="V14" s="2682"/>
      <c r="W14" s="2682"/>
      <c r="X14" s="2682"/>
      <c r="Y14" s="2682"/>
      <c r="Z14" s="2682"/>
      <c r="AA14" s="2682"/>
      <c r="AB14" s="2682"/>
      <c r="AC14" s="2682"/>
      <c r="AD14" s="2682"/>
      <c r="AE14" s="2682"/>
    </row>
    <row r="15" spans="1:31" ht="26.25" customHeight="1">
      <c r="A15" s="54"/>
      <c r="B15" s="5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Q15" s="2682"/>
      <c r="R15" s="2683"/>
      <c r="S15" s="2683"/>
      <c r="T15" s="2683"/>
      <c r="U15" s="2683"/>
      <c r="V15" s="2683"/>
      <c r="W15" s="2683"/>
      <c r="X15" s="2683"/>
      <c r="Y15" s="2683"/>
      <c r="Z15" s="2683"/>
      <c r="AA15" s="2683"/>
      <c r="AB15" s="2683"/>
      <c r="AC15" s="2683"/>
      <c r="AD15" s="2683"/>
      <c r="AE15" s="2682"/>
    </row>
    <row r="16" spans="1:31" ht="26.25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P16" s="148"/>
      <c r="Q16" s="2684"/>
      <c r="R16" s="2685"/>
      <c r="S16" s="2685"/>
      <c r="T16" s="2685"/>
      <c r="U16" s="2685"/>
      <c r="V16" s="2685"/>
      <c r="W16" s="2685"/>
      <c r="X16" s="2685"/>
      <c r="Y16" s="2685"/>
      <c r="Z16" s="2683"/>
      <c r="AA16" s="2683"/>
      <c r="AB16" s="2683"/>
      <c r="AC16" s="2683"/>
      <c r="AD16" s="2683"/>
      <c r="AE16" s="2682"/>
    </row>
    <row r="17" spans="1:31" ht="26.2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P17" s="148"/>
      <c r="Q17" s="2684"/>
      <c r="R17" s="2685"/>
      <c r="S17" s="2685"/>
      <c r="T17" s="2685"/>
      <c r="U17" s="2685"/>
      <c r="V17" s="2685"/>
      <c r="W17" s="2685"/>
      <c r="X17" s="2685"/>
      <c r="Y17" s="2685"/>
      <c r="Z17" s="2683"/>
      <c r="AA17" s="2683"/>
      <c r="AB17" s="2683"/>
      <c r="AC17" s="2683"/>
      <c r="AD17" s="2683"/>
      <c r="AE17" s="2682"/>
    </row>
    <row r="18" spans="1:31" ht="26.25" customHeight="1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Q18" s="2682"/>
      <c r="R18" s="2682"/>
      <c r="S18" s="2682"/>
      <c r="T18" s="2682"/>
      <c r="U18" s="2682"/>
      <c r="V18" s="2682"/>
      <c r="W18" s="2682"/>
      <c r="X18" s="2682"/>
      <c r="Y18" s="2682"/>
      <c r="Z18" s="2682"/>
      <c r="AA18" s="2682"/>
      <c r="AB18" s="2682"/>
      <c r="AC18" s="2682"/>
      <c r="AD18" s="2682"/>
      <c r="AE18" s="2682"/>
    </row>
    <row r="19" spans="1:31" ht="26.25" customHeight="1">
      <c r="A19" s="54"/>
      <c r="B19" s="54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Q19" s="2682"/>
      <c r="R19" s="2682"/>
      <c r="S19" s="2682"/>
      <c r="T19" s="2682"/>
      <c r="U19" s="2682"/>
      <c r="V19" s="2682"/>
      <c r="W19" s="2682"/>
      <c r="X19" s="2682"/>
      <c r="Y19" s="2682"/>
      <c r="Z19" s="2682"/>
      <c r="AA19" s="2682"/>
      <c r="AB19" s="2682"/>
      <c r="AC19" s="2682"/>
      <c r="AD19" s="2682"/>
      <c r="AE19" s="2682"/>
    </row>
    <row r="20" spans="1:31" ht="26.25" customHeight="1">
      <c r="A20" s="55" t="s">
        <v>8</v>
      </c>
      <c r="B20" s="130">
        <v>2022.03</v>
      </c>
      <c r="C20" s="130">
        <v>2022.04</v>
      </c>
      <c r="D20" s="130">
        <v>2022.05</v>
      </c>
      <c r="E20" s="130">
        <v>2022.06</v>
      </c>
      <c r="F20" s="130">
        <v>2022.07</v>
      </c>
      <c r="G20" s="130">
        <v>2022.08</v>
      </c>
      <c r="H20" s="130">
        <v>2022.09</v>
      </c>
      <c r="I20" s="130">
        <v>2022.1</v>
      </c>
      <c r="J20" s="130">
        <v>2022.11</v>
      </c>
      <c r="K20" s="130">
        <v>2022.12</v>
      </c>
      <c r="L20" s="130">
        <v>2023.01</v>
      </c>
      <c r="M20" s="130">
        <v>2023.02</v>
      </c>
      <c r="N20" s="131">
        <v>2023.03</v>
      </c>
      <c r="Q20" s="2682"/>
      <c r="R20" s="2871"/>
      <c r="S20" s="2874"/>
      <c r="T20" s="2874"/>
      <c r="U20" s="2874"/>
      <c r="V20" s="2871"/>
      <c r="W20" s="2871"/>
      <c r="X20" s="2874"/>
      <c r="Y20" s="2686"/>
      <c r="Z20" s="2686"/>
      <c r="AA20" s="2687"/>
      <c r="AB20" s="2687"/>
      <c r="AC20" s="2871"/>
      <c r="AD20" s="2871"/>
      <c r="AE20" s="2682"/>
    </row>
    <row r="21" spans="1:31" ht="26.25" customHeight="1">
      <c r="A21" s="132" t="s">
        <v>62</v>
      </c>
      <c r="B21" s="133">
        <v>133561</v>
      </c>
      <c r="C21" s="133">
        <v>133680</v>
      </c>
      <c r="D21" s="133">
        <v>133917</v>
      </c>
      <c r="E21" s="133">
        <v>134092</v>
      </c>
      <c r="F21" s="133">
        <v>134239</v>
      </c>
      <c r="G21" s="133">
        <v>134417</v>
      </c>
      <c r="H21" s="133">
        <v>134719</v>
      </c>
      <c r="I21" s="133">
        <v>134768</v>
      </c>
      <c r="J21" s="133">
        <v>136268</v>
      </c>
      <c r="K21" s="133">
        <v>137938</v>
      </c>
      <c r="L21" s="133">
        <v>138399</v>
      </c>
      <c r="M21" s="133">
        <v>138647</v>
      </c>
      <c r="N21" s="134">
        <v>138860</v>
      </c>
      <c r="Q21" s="2682"/>
      <c r="R21" s="2871"/>
      <c r="S21" s="2872"/>
      <c r="T21" s="2872"/>
      <c r="U21" s="2872"/>
      <c r="V21" s="2872"/>
      <c r="W21" s="2872"/>
      <c r="X21" s="2872"/>
      <c r="Y21" s="2688"/>
      <c r="Z21" s="2688"/>
      <c r="AA21" s="2689"/>
      <c r="AB21" s="2689"/>
      <c r="AC21" s="2872"/>
      <c r="AD21" s="2873"/>
      <c r="AE21" s="2682"/>
    </row>
    <row r="22" spans="1:31" ht="26.25" customHeight="1">
      <c r="A22" s="66" t="s">
        <v>65</v>
      </c>
      <c r="B22" s="135">
        <v>89033</v>
      </c>
      <c r="C22" s="135">
        <v>84457</v>
      </c>
      <c r="D22" s="135">
        <v>84474</v>
      </c>
      <c r="E22" s="135">
        <v>94364</v>
      </c>
      <c r="F22" s="135">
        <v>99716</v>
      </c>
      <c r="G22" s="135">
        <v>100691</v>
      </c>
      <c r="H22" s="135">
        <v>91923</v>
      </c>
      <c r="I22" s="135">
        <v>86098</v>
      </c>
      <c r="J22" s="135">
        <v>92682</v>
      </c>
      <c r="K22" s="135">
        <v>105628</v>
      </c>
      <c r="L22" s="135">
        <v>103138</v>
      </c>
      <c r="M22" s="135">
        <v>101103</v>
      </c>
      <c r="N22" s="136">
        <v>97952</v>
      </c>
      <c r="Q22" s="2682"/>
      <c r="R22" s="2690"/>
      <c r="S22" s="2470"/>
      <c r="T22" s="2470"/>
      <c r="U22" s="2470"/>
      <c r="V22" s="2691"/>
      <c r="W22" s="2692"/>
      <c r="X22" s="2693"/>
      <c r="Y22" s="2693"/>
      <c r="Z22" s="2694"/>
      <c r="AA22" s="2693"/>
      <c r="AB22" s="2695"/>
      <c r="AC22" s="2695"/>
      <c r="AD22" s="2695"/>
      <c r="AE22" s="2682"/>
    </row>
    <row r="23" spans="1:31" ht="26.25" customHeight="1">
      <c r="A23" s="144" t="s">
        <v>66</v>
      </c>
      <c r="B23" s="145">
        <v>78233</v>
      </c>
      <c r="C23" s="145">
        <v>71879</v>
      </c>
      <c r="D23" s="145">
        <v>73134</v>
      </c>
      <c r="E23" s="145">
        <v>84739</v>
      </c>
      <c r="F23" s="145">
        <v>92990</v>
      </c>
      <c r="G23" s="145">
        <v>89263</v>
      </c>
      <c r="H23" s="145">
        <v>82122</v>
      </c>
      <c r="I23" s="145">
        <v>72544</v>
      </c>
      <c r="J23" s="145">
        <v>82117</v>
      </c>
      <c r="K23" s="145">
        <v>94509</v>
      </c>
      <c r="L23" s="145">
        <v>92613</v>
      </c>
      <c r="M23" s="145">
        <v>84290</v>
      </c>
      <c r="N23" s="146">
        <v>76510</v>
      </c>
      <c r="Q23" s="2682"/>
      <c r="R23" s="2696"/>
      <c r="S23" s="2682"/>
      <c r="T23" s="2682"/>
      <c r="U23" s="2682"/>
      <c r="V23" s="2682"/>
      <c r="W23" s="2682"/>
      <c r="X23" s="2682"/>
      <c r="Y23" s="2682"/>
      <c r="Z23" s="2682"/>
      <c r="AA23" s="2682"/>
      <c r="AB23" s="2682"/>
      <c r="AC23" s="2682"/>
      <c r="AD23" s="2682"/>
      <c r="AE23" s="2682"/>
    </row>
    <row r="24" spans="1:31" ht="26.25" customHeight="1">
      <c r="A24" s="144" t="s">
        <v>67</v>
      </c>
      <c r="B24" s="145">
        <v>66746.173387096773</v>
      </c>
      <c r="C24" s="145">
        <v>62303.985584305556</v>
      </c>
      <c r="D24" s="145">
        <v>62071.008475672046</v>
      </c>
      <c r="E24" s="145">
        <v>66092.862043194458</v>
      </c>
      <c r="F24" s="145">
        <v>73961.567575403227</v>
      </c>
      <c r="G24" s="145">
        <v>72532.206534543016</v>
      </c>
      <c r="H24" s="145">
        <v>64317.097170416659</v>
      </c>
      <c r="I24" s="145">
        <v>62224</v>
      </c>
      <c r="J24" s="145">
        <v>54151</v>
      </c>
      <c r="K24" s="145">
        <v>43429</v>
      </c>
      <c r="L24" s="252">
        <v>72736.517473118278</v>
      </c>
      <c r="M24" s="252">
        <v>71000.446428571435</v>
      </c>
      <c r="N24" s="147">
        <v>64426.190860215051</v>
      </c>
      <c r="Q24" s="2682"/>
      <c r="R24" s="2696"/>
      <c r="S24" s="2682"/>
      <c r="T24" s="2682"/>
      <c r="U24" s="2682"/>
      <c r="V24" s="2682"/>
      <c r="W24" s="2682"/>
      <c r="X24" s="2682"/>
      <c r="Y24" s="2682"/>
      <c r="Z24" s="2682"/>
      <c r="AA24" s="2682"/>
      <c r="AB24" s="2682"/>
      <c r="AC24" s="2682"/>
      <c r="AD24" s="2682"/>
      <c r="AE24" s="2682"/>
    </row>
    <row r="25" spans="1:31" ht="26.25" customHeight="1">
      <c r="A25" s="144" t="s">
        <v>68</v>
      </c>
      <c r="B25" s="145">
        <v>10800</v>
      </c>
      <c r="C25" s="145">
        <v>12578</v>
      </c>
      <c r="D25" s="145">
        <v>11340</v>
      </c>
      <c r="E25" s="145">
        <v>9625</v>
      </c>
      <c r="F25" s="145">
        <v>6726</v>
      </c>
      <c r="G25" s="145">
        <v>11428</v>
      </c>
      <c r="H25" s="145">
        <v>9801</v>
      </c>
      <c r="I25" s="145">
        <v>13554</v>
      </c>
      <c r="J25" s="145">
        <v>10565</v>
      </c>
      <c r="K25" s="145">
        <v>11119</v>
      </c>
      <c r="L25" s="145">
        <v>10525</v>
      </c>
      <c r="M25" s="145">
        <v>16813</v>
      </c>
      <c r="N25" s="146">
        <v>21442</v>
      </c>
      <c r="P25" s="148"/>
      <c r="Q25" s="2684"/>
      <c r="R25" s="2697"/>
      <c r="S25" s="2684"/>
      <c r="T25" s="2684"/>
      <c r="U25" s="2684"/>
      <c r="V25" s="2684"/>
      <c r="W25" s="2684"/>
      <c r="X25" s="2682"/>
      <c r="Y25" s="2682"/>
      <c r="Z25" s="2682"/>
      <c r="AA25" s="2682"/>
      <c r="AB25" s="2682"/>
      <c r="AC25" s="2682"/>
      <c r="AD25" s="2682"/>
      <c r="AE25" s="2682"/>
    </row>
    <row r="26" spans="1:31" ht="26.25" customHeight="1">
      <c r="A26" s="67" t="s">
        <v>69</v>
      </c>
      <c r="B26" s="149">
        <v>13.80491608400547</v>
      </c>
      <c r="C26" s="149">
        <v>17.498852237788505</v>
      </c>
      <c r="D26" s="149">
        <v>15.505783903519566</v>
      </c>
      <c r="E26" s="149">
        <v>11.358406400830786</v>
      </c>
      <c r="F26" s="149">
        <v>7.2330358103021828</v>
      </c>
      <c r="G26" s="149">
        <v>12.802616985761178</v>
      </c>
      <c r="H26" s="149">
        <v>11.934682545481113</v>
      </c>
      <c r="I26" s="149">
        <v>18.683833259814733</v>
      </c>
      <c r="J26" s="149">
        <v>12.865789057077098</v>
      </c>
      <c r="K26" s="145">
        <v>11.765017088319631</v>
      </c>
      <c r="L26" s="149">
        <v>11.364495265243541</v>
      </c>
      <c r="M26" s="149">
        <v>19.946612884090641</v>
      </c>
      <c r="N26" s="150">
        <v>28.025094758855051</v>
      </c>
      <c r="P26" s="49" t="s">
        <v>70</v>
      </c>
      <c r="Q26" s="2682"/>
      <c r="R26" s="2682"/>
      <c r="S26" s="2682"/>
      <c r="T26" s="2682"/>
      <c r="U26" s="2682"/>
      <c r="V26" s="2682"/>
      <c r="W26" s="2682"/>
      <c r="X26" s="2682"/>
      <c r="Y26" s="2682"/>
      <c r="Z26" s="2682"/>
      <c r="AA26" s="2682"/>
      <c r="AB26" s="2682"/>
      <c r="AC26" s="2682"/>
      <c r="AD26" s="2682"/>
      <c r="AE26" s="2682"/>
    </row>
    <row r="27" spans="1:31" ht="26.25" customHeight="1">
      <c r="A27" s="151" t="s">
        <v>71</v>
      </c>
      <c r="B27" s="152">
        <v>49.92982784135711</v>
      </c>
      <c r="C27" s="152">
        <v>46.524359510549004</v>
      </c>
      <c r="D27" s="152">
        <v>46.300904274470795</v>
      </c>
      <c r="E27" s="152">
        <v>49.236038277111902</v>
      </c>
      <c r="F27" s="152">
        <v>55.0756727319215</v>
      </c>
      <c r="G27" s="152">
        <v>53.849378859698476</v>
      </c>
      <c r="H27" s="152">
        <v>47.724282042264846</v>
      </c>
      <c r="I27" s="152">
        <v>45.196161831291015</v>
      </c>
      <c r="J27" s="152">
        <v>47.111998862536637</v>
      </c>
      <c r="K27" s="240">
        <v>54.048557558754865</v>
      </c>
      <c r="L27" s="253">
        <v>52.397448585364522</v>
      </c>
      <c r="M27" s="253">
        <v>51.128615635308464</v>
      </c>
      <c r="N27" s="153">
        <v>46.323485519988324</v>
      </c>
      <c r="Q27" s="2682"/>
      <c r="R27" s="2682"/>
      <c r="S27" s="2682"/>
      <c r="T27" s="2682"/>
      <c r="U27" s="2682"/>
      <c r="V27" s="2682"/>
      <c r="W27" s="2682"/>
      <c r="X27" s="2682"/>
      <c r="Y27" s="2682"/>
      <c r="Z27" s="2682"/>
      <c r="AA27" s="2682"/>
      <c r="AB27" s="2682"/>
      <c r="AC27" s="2682"/>
      <c r="AD27" s="2682"/>
      <c r="AE27" s="2682"/>
    </row>
    <row r="28" spans="1:31" ht="18" customHeight="1">
      <c r="A28" s="97" t="s">
        <v>127</v>
      </c>
    </row>
    <row r="29" spans="1:31">
      <c r="A29" s="97"/>
    </row>
  </sheetData>
  <mergeCells count="8">
    <mergeCell ref="AC20:AC21"/>
    <mergeCell ref="AD20:AD21"/>
    <mergeCell ref="R20:R21"/>
    <mergeCell ref="S20:S21"/>
    <mergeCell ref="T20:T21"/>
    <mergeCell ref="U20:U21"/>
    <mergeCell ref="V20:W21"/>
    <mergeCell ref="X20:X21"/>
  </mergeCells>
  <phoneticPr fontId="2" type="noConversion"/>
  <printOptions horizontalCentered="1"/>
  <pageMargins left="0.78740157480314965" right="0.78740157480314965" top="1.1811023622047245" bottom="0.78740157480314965" header="0" footer="0"/>
  <pageSetup paperSize="9" scale="85" firstPageNumber="9" orientation="portrait" useFirstPageNumber="1" r:id="rId1"/>
  <headerFooter differentOddEven="1"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59</vt:i4>
      </vt:variant>
      <vt:variant>
        <vt:lpstr>이름이 지정된 범위</vt:lpstr>
      </vt:variant>
      <vt:variant>
        <vt:i4>50</vt:i4>
      </vt:variant>
    </vt:vector>
  </HeadingPairs>
  <TitlesOfParts>
    <vt:vector size="109" baseType="lpstr">
      <vt:lpstr>Ⅰ.통계도표(1P)</vt:lpstr>
      <vt:lpstr>공란 2페이지</vt:lpstr>
      <vt:lpstr>1-1 발전설비추이(발전원별)_3P</vt:lpstr>
      <vt:lpstr>1-2 발전설비추이(에너지원별)</vt:lpstr>
      <vt:lpstr>1-3 발전전력량 추이(발전원별)</vt:lpstr>
      <vt:lpstr>1-4 발전전력량 추이(에너지원별)</vt:lpstr>
      <vt:lpstr>1-5 판매전력량 추이(계약종별)</vt:lpstr>
      <vt:lpstr>1-6 판매전력량 추이(용도별)</vt:lpstr>
      <vt:lpstr>1-7 전력수급추이</vt:lpstr>
      <vt:lpstr>1-8 월간실적요약</vt:lpstr>
      <vt:lpstr>Ⅱ.발전설비 용량(11p)</vt:lpstr>
      <vt:lpstr>2. 발전설비용량(발전원별) </vt:lpstr>
      <vt:lpstr>2-1. 발전설비용량(발전원별에너지원별)</vt:lpstr>
      <vt:lpstr>2-2. 발전설비용량(발전소별)</vt:lpstr>
      <vt:lpstr>3. 발전설비용량(발전회사별발전원별)</vt:lpstr>
      <vt:lpstr>3-1. 발전설비용량(한전 및 발전자회사 상세) </vt:lpstr>
      <vt:lpstr>4. 발전설비용량(에너지원별) </vt:lpstr>
      <vt:lpstr>5. 발전설비현황(행정구역별) </vt:lpstr>
      <vt:lpstr>6. 발전소 건설현황</vt:lpstr>
      <vt:lpstr>Ⅲ.발전전력량(27p)</vt:lpstr>
      <vt:lpstr>7. 발전전력량(발전원별)</vt:lpstr>
      <vt:lpstr>7-1. 발전전력량(발전원별에너지원별)</vt:lpstr>
      <vt:lpstr>7-2. 발전전력량(발전소별)</vt:lpstr>
      <vt:lpstr>8. 발전전력량(발전회사별발전원별)</vt:lpstr>
      <vt:lpstr>9. 발전전력량(에너지원별)</vt:lpstr>
      <vt:lpstr>9-1. 신재생발전설비발전량(행정구역)</vt:lpstr>
      <vt:lpstr>10. 발전전력량(행정구역)</vt:lpstr>
      <vt:lpstr>10-1. 발전전력량(행정구역_누계)</vt:lpstr>
      <vt:lpstr>11. 연료사용량(발전원(소)별에너지원별)</vt:lpstr>
      <vt:lpstr>11-1. 연료사용량(에너지원별)</vt:lpstr>
      <vt:lpstr>Ⅳ.전력구입량(47p)</vt:lpstr>
      <vt:lpstr>12.전력거래실적 종합</vt:lpstr>
      <vt:lpstr>13.전력거래실적(발전원별)  </vt:lpstr>
      <vt:lpstr>14. 전력거래실적(발전회사별)</vt:lpstr>
      <vt:lpstr>15.전력거래실적 (가격&amp;단가)</vt:lpstr>
      <vt:lpstr>16.전력거래실적(PPA)</vt:lpstr>
      <vt:lpstr>16-1.태양광 발전량 추계정보</vt:lpstr>
      <vt:lpstr>공란 페이지(58p)</vt:lpstr>
      <vt:lpstr>Ⅳ.전력판매량(59p)</vt:lpstr>
      <vt:lpstr>17.전력판매실적 종합</vt:lpstr>
      <vt:lpstr>18.계약종별 판매전력량</vt:lpstr>
      <vt:lpstr>18-1.계약종별 수용호수</vt:lpstr>
      <vt:lpstr>18-2.계약종별 판매수입</vt:lpstr>
      <vt:lpstr>19.용도별 판매전력량</vt:lpstr>
      <vt:lpstr>19-1.용도별 수용호수</vt:lpstr>
      <vt:lpstr>19-2.용도별 판매수입</vt:lpstr>
      <vt:lpstr>20.행정구역별 판매전력량</vt:lpstr>
      <vt:lpstr>20-1.행정구역별 수용호수</vt:lpstr>
      <vt:lpstr>20-2.행정구역별 판매수입</vt:lpstr>
      <vt:lpstr>20-3.행정구역별 계약종별 판매전력량</vt:lpstr>
      <vt:lpstr>21.산업분류별 판매전력량</vt:lpstr>
      <vt:lpstr>21-1.산업분류별 행정구역별 판매전력량</vt:lpstr>
      <vt:lpstr>21-2.산업분류별 행정구역별 판매전력량(누계)</vt:lpstr>
      <vt:lpstr>공란 페이지(88p)</vt:lpstr>
      <vt:lpstr>Ⅵ.기타(89p)</vt:lpstr>
      <vt:lpstr>22.전력수급실적(월별)</vt:lpstr>
      <vt:lpstr>22-1.전력수급실적(일별)</vt:lpstr>
      <vt:lpstr>23.인원(회사별)  </vt:lpstr>
      <vt:lpstr>공란 페이지(94p)</vt:lpstr>
      <vt:lpstr>'10. 발전전력량(행정구역)'!Print_Area</vt:lpstr>
      <vt:lpstr>'10-1. 발전전력량(행정구역_누계)'!Print_Area</vt:lpstr>
      <vt:lpstr>'1-1 발전설비추이(발전원별)_3P'!Print_Area</vt:lpstr>
      <vt:lpstr>'11. 연료사용량(발전원(소)별에너지원별)'!Print_Area</vt:lpstr>
      <vt:lpstr>'11-1. 연료사용량(에너지원별)'!Print_Area</vt:lpstr>
      <vt:lpstr>'1-2 발전설비추이(에너지원별)'!Print_Area</vt:lpstr>
      <vt:lpstr>'12.전력거래실적 종합'!Print_Area</vt:lpstr>
      <vt:lpstr>'1-3 발전전력량 추이(발전원별)'!Print_Area</vt:lpstr>
      <vt:lpstr>'13.전력거래실적(발전원별)  '!Print_Area</vt:lpstr>
      <vt:lpstr>'1-4 발전전력량 추이(에너지원별)'!Print_Area</vt:lpstr>
      <vt:lpstr>'14. 전력거래실적(발전회사별)'!Print_Area</vt:lpstr>
      <vt:lpstr>'1-5 판매전력량 추이(계약종별)'!Print_Area</vt:lpstr>
      <vt:lpstr>'15.전력거래실적 (가격&amp;단가)'!Print_Area</vt:lpstr>
      <vt:lpstr>'1-6 판매전력량 추이(용도별)'!Print_Area</vt:lpstr>
      <vt:lpstr>'16.전력거래실적(PPA)'!Print_Area</vt:lpstr>
      <vt:lpstr>'16-1.태양광 발전량 추계정보'!Print_Area</vt:lpstr>
      <vt:lpstr>'1-7 전력수급추이'!Print_Area</vt:lpstr>
      <vt:lpstr>'17.전력판매실적 종합'!Print_Area</vt:lpstr>
      <vt:lpstr>'1-8 월간실적요약'!Print_Area</vt:lpstr>
      <vt:lpstr>'18.계약종별 판매전력량'!Print_Area</vt:lpstr>
      <vt:lpstr>'18-1.계약종별 수용호수'!Print_Area</vt:lpstr>
      <vt:lpstr>'19.용도별 판매전력량'!Print_Area</vt:lpstr>
      <vt:lpstr>'19-1.용도별 수용호수'!Print_Area</vt:lpstr>
      <vt:lpstr>'19-2.용도별 판매수입'!Print_Area</vt:lpstr>
      <vt:lpstr>'2. 발전설비용량(발전원별) '!Print_Area</vt:lpstr>
      <vt:lpstr>'20.행정구역별 판매전력량'!Print_Area</vt:lpstr>
      <vt:lpstr>'20-1.행정구역별 수용호수'!Print_Area</vt:lpstr>
      <vt:lpstr>'20-2.행정구역별 판매수입'!Print_Area</vt:lpstr>
      <vt:lpstr>'20-3.행정구역별 계약종별 판매전력량'!Print_Area</vt:lpstr>
      <vt:lpstr>'2-1. 발전설비용량(발전원별에너지원별)'!Print_Area</vt:lpstr>
      <vt:lpstr>'21.산업분류별 판매전력량'!Print_Area</vt:lpstr>
      <vt:lpstr>'21-1.산업분류별 행정구역별 판매전력량'!Print_Area</vt:lpstr>
      <vt:lpstr>'21-2.산업분류별 행정구역별 판매전력량(누계)'!Print_Area</vt:lpstr>
      <vt:lpstr>'2-2. 발전설비용량(발전소별)'!Print_Area</vt:lpstr>
      <vt:lpstr>'22.전력수급실적(월별)'!Print_Area</vt:lpstr>
      <vt:lpstr>'22-1.전력수급실적(일별)'!Print_Area</vt:lpstr>
      <vt:lpstr>'23.인원(회사별)  '!Print_Area</vt:lpstr>
      <vt:lpstr>'3. 발전설비용량(발전회사별발전원별)'!Print_Area</vt:lpstr>
      <vt:lpstr>'3-1. 발전설비용량(한전 및 발전자회사 상세) '!Print_Area</vt:lpstr>
      <vt:lpstr>'5. 발전설비현황(행정구역별) '!Print_Area</vt:lpstr>
      <vt:lpstr>'6. 발전소 건설현황'!Print_Area</vt:lpstr>
      <vt:lpstr>'7. 발전전력량(발전원별)'!Print_Area</vt:lpstr>
      <vt:lpstr>'7-1. 발전전력량(발전원별에너지원별)'!Print_Area</vt:lpstr>
      <vt:lpstr>'7-2. 발전전력량(발전소별)'!Print_Area</vt:lpstr>
      <vt:lpstr>'8. 발전전력량(발전회사별발전원별)'!Print_Area</vt:lpstr>
      <vt:lpstr>'9. 발전전력량(에너지원별)'!Print_Area</vt:lpstr>
      <vt:lpstr>'9-1. 신재생발전설비발전량(행정구역)'!Print_Area</vt:lpstr>
      <vt:lpstr>'Ⅰ.통계도표(1P)'!Print_Area</vt:lpstr>
      <vt:lpstr>'Ⅳ.전력구입량(47p)'!Print_Area</vt:lpstr>
      <vt:lpstr>'공란 2페이지'!Print_Area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KEPCO</dc:creator>
  <cp:lastModifiedBy>KEPCO</cp:lastModifiedBy>
  <cp:lastPrinted>2023-05-11T05:28:44Z</cp:lastPrinted>
  <dcterms:created xsi:type="dcterms:W3CDTF">2022-04-07T00:56:46Z</dcterms:created>
  <dcterms:modified xsi:type="dcterms:W3CDTF">2023-05-11T06:19:16Z</dcterms:modified>
</cp:coreProperties>
</file>