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liwork\CDA新课程体系\认证内容\课程文件整理\"/>
    </mc:Choice>
  </mc:AlternateContent>
  <xr:revisionPtr revIDLastSave="0" documentId="8_{2CE04BBF-2045-4F89-8648-18B8ED950252}" xr6:coauthVersionLast="46" xr6:coauthVersionMax="46" xr10:uidLastSave="{00000000-0000-0000-0000-000000000000}"/>
  <bookViews>
    <workbookView xWindow="28680" yWindow="-120" windowWidth="29040" windowHeight="15840" tabRatio="837" xr2:uid="{00000000-000D-0000-FFFF-FFFF00000000}"/>
  </bookViews>
  <sheets>
    <sheet name="常用函数应用" sheetId="1" r:id="rId1"/>
    <sheet name="1IF+AND+OR例子" sheetId="3" r:id="rId2"/>
    <sheet name="2IF-水电气费" sheetId="4" r:id="rId3"/>
    <sheet name="3COUNTIF-统计" sheetId="6" r:id="rId4"/>
    <sheet name="4借贷-sumif" sheetId="5" r:id="rId5"/>
    <sheet name="5最后1天等" sheetId="9" r:id="rId6"/>
    <sheet name="6计算日期" sheetId="18" r:id="rId7"/>
    <sheet name="7MOD判断闰年" sheetId="7" r:id="rId8"/>
    <sheet name="8隐藏几位手机号" sheetId="16" r:id="rId9"/>
  </sheets>
  <externalReferences>
    <externalReference r:id="rId10"/>
    <externalReference r:id="rId11"/>
    <externalReference r:id="rId12"/>
  </externalReferences>
  <definedNames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HTML_CodePage" hidden="1">936</definedName>
    <definedName name="HTML_Control" localSheetId="4" hidden="1">{"'Sheet1'!$E$13"}</definedName>
    <definedName name="HTML_Control" localSheetId="6" hidden="1">{"'Sheet1'!$E$13"}</definedName>
    <definedName name="HTML_Control" localSheetId="8" hidden="1">{"'Sheet1'!$E$13"}</definedName>
    <definedName name="HTML_Control" hidden="1">{"'Sheet1'!$E$13"}</definedName>
    <definedName name="HTML_Description" hidden="1">""</definedName>
    <definedName name="HTML_Email" hidden="1">""</definedName>
    <definedName name="HTML_Header" hidden="1">"Sheet1"</definedName>
    <definedName name="HTML_LastUpdate" hidden="1">"2000-05-24"</definedName>
    <definedName name="HTML_LineAfter" hidden="1">FALSE</definedName>
    <definedName name="HTML_LineBefore" hidden="1">FALSE</definedName>
    <definedName name="HTML_Name" hidden="1">"ma"</definedName>
    <definedName name="HTML_OBDlg2" hidden="1">TRUE</definedName>
    <definedName name="HTML_OBDlg4" hidden="1">TRUE</definedName>
    <definedName name="HTML_OS" hidden="1">0</definedName>
    <definedName name="HTML_PathFile" hidden="1">"E:\讲稿-备课\Network\html\excel_1.htm"</definedName>
    <definedName name="HTML_Title" hidden="1">"EXCEL例子1"</definedName>
    <definedName name="w" localSheetId="6" hidden="1">{"'Sheet1'!$E$13"}</definedName>
    <definedName name="w" hidden="1">{"'Sheet1'!$E$13"}</definedName>
    <definedName name="程燕成绩">#REF!</definedName>
    <definedName name="贷款额">[1]方案!$B$3</definedName>
    <definedName name="价格">[1]方案!$A$3</definedName>
    <definedName name="经管">#REF!</definedName>
    <definedName name="利率">[1]方案!$C$3</definedName>
    <definedName name="每月支付">[1]方案!$F$3</definedName>
    <definedName name="潘羽">#REF!</definedName>
    <definedName name="期限">[1]方案!$D$3</definedName>
    <definedName name="省直辖市自治区">[2]行政区划分!$A$2:$A$35</definedName>
    <definedName name="数据清单">[3]统计函数!$A$1:$G$11</definedName>
    <definedName name="姓名">[3]学生名册!#REF!</definedName>
    <definedName name="英语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3" l="1"/>
  <c r="A9" i="3"/>
  <c r="A8" i="3"/>
  <c r="A7" i="3"/>
  <c r="A6" i="3"/>
  <c r="A5" i="3"/>
  <c r="A4" i="3"/>
  <c r="A3" i="3"/>
  <c r="A2" i="3"/>
  <c r="D18" i="1"/>
  <c r="D17" i="1"/>
  <c r="D16" i="1"/>
  <c r="D15" i="1"/>
  <c r="D14" i="1"/>
  <c r="L8" i="1"/>
  <c r="D9" i="1"/>
  <c r="L7" i="1"/>
  <c r="D8" i="1"/>
  <c r="L6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<sst xmlns="http://schemas.openxmlformats.org/spreadsheetml/2006/main" count="494" uniqueCount="355">
  <si>
    <t>统计函数:</t>
    <phoneticPr fontId="6" type="noConversion"/>
  </si>
  <si>
    <t>日期函数:</t>
    <phoneticPr fontId="6" type="noConversion"/>
  </si>
  <si>
    <t>INT()</t>
    <phoneticPr fontId="6" type="noConversion"/>
  </si>
  <si>
    <t>取整</t>
    <phoneticPr fontId="6" type="noConversion"/>
  </si>
  <si>
    <t>MAX()</t>
    <phoneticPr fontId="6" type="noConversion"/>
  </si>
  <si>
    <t>求最大</t>
    <phoneticPr fontId="6" type="noConversion"/>
  </si>
  <si>
    <t>YEAR()</t>
    <phoneticPr fontId="6" type="noConversion"/>
  </si>
  <si>
    <t>求年</t>
    <phoneticPr fontId="6" type="noConversion"/>
  </si>
  <si>
    <t>MIN()</t>
    <phoneticPr fontId="6" type="noConversion"/>
  </si>
  <si>
    <t>求最大</t>
  </si>
  <si>
    <t>MONTH()</t>
    <phoneticPr fontId="6" type="noConversion"/>
  </si>
  <si>
    <t>求月</t>
    <phoneticPr fontId="6" type="noConversion"/>
  </si>
  <si>
    <t>MOD()</t>
    <phoneticPr fontId="6" type="noConversion"/>
  </si>
  <si>
    <t>求余数</t>
    <phoneticPr fontId="6" type="noConversion"/>
  </si>
  <si>
    <t>SUM()</t>
    <phoneticPr fontId="6" type="noConversion"/>
  </si>
  <si>
    <t>求和</t>
    <phoneticPr fontId="6" type="noConversion"/>
  </si>
  <si>
    <t>DAY()</t>
    <phoneticPr fontId="6" type="noConversion"/>
  </si>
  <si>
    <t>求日</t>
    <phoneticPr fontId="6" type="noConversion"/>
  </si>
  <si>
    <t>COUNT()</t>
    <phoneticPr fontId="6" type="noConversion"/>
  </si>
  <si>
    <t>数值计数</t>
    <phoneticPr fontId="6" type="noConversion"/>
  </si>
  <si>
    <t>ROUND()</t>
    <phoneticPr fontId="6" type="noConversion"/>
  </si>
  <si>
    <t>四舍五入</t>
    <phoneticPr fontId="6" type="noConversion"/>
  </si>
  <si>
    <t>COUNTA()</t>
    <phoneticPr fontId="6" type="noConversion"/>
  </si>
  <si>
    <t>计数</t>
    <phoneticPr fontId="6" type="noConversion"/>
  </si>
  <si>
    <t>TODAY()</t>
    <phoneticPr fontId="6" type="noConversion"/>
  </si>
  <si>
    <t>当前日期</t>
    <phoneticPr fontId="6" type="noConversion"/>
  </si>
  <si>
    <t>ABS()</t>
    <phoneticPr fontId="6" type="noConversion"/>
  </si>
  <si>
    <t>取绝对值</t>
    <phoneticPr fontId="6" type="noConversion"/>
  </si>
  <si>
    <t>AVERAGE()</t>
    <phoneticPr fontId="6" type="noConversion"/>
  </si>
  <si>
    <t>求平均</t>
    <phoneticPr fontId="6" type="noConversion"/>
  </si>
  <si>
    <t>DATE()</t>
    <phoneticPr fontId="6" type="noConversion"/>
  </si>
  <si>
    <t>计算给定的日期</t>
    <phoneticPr fontId="6" type="noConversion"/>
  </si>
  <si>
    <t>SQRT()</t>
    <phoneticPr fontId="6" type="noConversion"/>
  </si>
  <si>
    <t>算术平方根</t>
    <phoneticPr fontId="6" type="noConversion"/>
  </si>
  <si>
    <t>COUNTIF()</t>
    <phoneticPr fontId="6" type="noConversion"/>
  </si>
  <si>
    <t>条件计数</t>
    <phoneticPr fontId="6" type="noConversion"/>
  </si>
  <si>
    <t>NOW()</t>
    <phoneticPr fontId="6" type="noConversion"/>
  </si>
  <si>
    <t>当前日期和时间</t>
    <phoneticPr fontId="6" type="noConversion"/>
  </si>
  <si>
    <t>RAND()</t>
    <phoneticPr fontId="6" type="noConversion"/>
  </si>
  <si>
    <t>产生随机数</t>
    <phoneticPr fontId="6" type="noConversion"/>
  </si>
  <si>
    <t>SUMIF()</t>
    <phoneticPr fontId="6" type="noConversion"/>
  </si>
  <si>
    <t>条件求和</t>
    <phoneticPr fontId="6" type="noConversion"/>
  </si>
  <si>
    <t>RANDBETWEEN()</t>
    <phoneticPr fontId="6" type="noConversion"/>
  </si>
  <si>
    <t>FREQUENCY()</t>
    <phoneticPr fontId="6" type="noConversion"/>
  </si>
  <si>
    <t>求数据分布频率</t>
    <phoneticPr fontId="6" type="noConversion"/>
  </si>
  <si>
    <t>计算日期差</t>
    <phoneticPr fontId="6" type="noConversion"/>
  </si>
  <si>
    <t>RANK()</t>
    <phoneticPr fontId="6" type="noConversion"/>
  </si>
  <si>
    <t>排名次</t>
    <phoneticPr fontId="6" type="noConversion"/>
  </si>
  <si>
    <t>文本函数:</t>
    <phoneticPr fontId="6" type="noConversion"/>
  </si>
  <si>
    <t>逻辑函数:</t>
    <phoneticPr fontId="6" type="noConversion"/>
  </si>
  <si>
    <t>查找与引用函数:</t>
    <phoneticPr fontId="6" type="noConversion"/>
  </si>
  <si>
    <t>MID()</t>
    <phoneticPr fontId="6" type="noConversion"/>
  </si>
  <si>
    <t>取子串</t>
    <phoneticPr fontId="6" type="noConversion"/>
  </si>
  <si>
    <t>国庆六十周年</t>
    <phoneticPr fontId="6" type="noConversion"/>
  </si>
  <si>
    <t>IF()</t>
    <phoneticPr fontId="6" type="noConversion"/>
  </si>
  <si>
    <t>判断</t>
    <phoneticPr fontId="6" type="noConversion"/>
  </si>
  <si>
    <t>VLOOKUP()</t>
    <phoneticPr fontId="6" type="noConversion"/>
  </si>
  <si>
    <t>垂直方向查找</t>
    <phoneticPr fontId="6" type="noConversion"/>
  </si>
  <si>
    <t>LEFT()</t>
    <phoneticPr fontId="6" type="noConversion"/>
  </si>
  <si>
    <t>从左取子串</t>
    <phoneticPr fontId="6" type="noConversion"/>
  </si>
  <si>
    <t>AND()</t>
    <phoneticPr fontId="6" type="noConversion"/>
  </si>
  <si>
    <t>与</t>
    <phoneticPr fontId="6" type="noConversion"/>
  </si>
  <si>
    <t>OFFSET()</t>
    <phoneticPr fontId="6" type="noConversion"/>
  </si>
  <si>
    <t>计算偏移量</t>
    <phoneticPr fontId="6" type="noConversion"/>
  </si>
  <si>
    <t>RIGHT()</t>
    <phoneticPr fontId="6" type="noConversion"/>
  </si>
  <si>
    <t>从右取子串</t>
    <phoneticPr fontId="6" type="noConversion"/>
  </si>
  <si>
    <t>OR()</t>
    <phoneticPr fontId="6" type="noConversion"/>
  </si>
  <si>
    <t>或</t>
    <phoneticPr fontId="6" type="noConversion"/>
  </si>
  <si>
    <t>MATCH()</t>
    <phoneticPr fontId="6" type="noConversion"/>
  </si>
  <si>
    <t>LEN()</t>
    <phoneticPr fontId="6" type="noConversion"/>
  </si>
  <si>
    <t>文本长度</t>
    <phoneticPr fontId="6" type="noConversion"/>
  </si>
  <si>
    <t>NOT()</t>
    <phoneticPr fontId="6" type="noConversion"/>
  </si>
  <si>
    <t>非</t>
    <phoneticPr fontId="6" type="noConversion"/>
  </si>
  <si>
    <t>INDEX()</t>
    <phoneticPr fontId="6" type="noConversion"/>
  </si>
  <si>
    <t>TEXT()</t>
    <phoneticPr fontId="6" type="noConversion"/>
  </si>
  <si>
    <t>数字转化文本格式</t>
    <phoneticPr fontId="6" type="noConversion"/>
  </si>
  <si>
    <t>INDIRECT()</t>
    <phoneticPr fontId="6" type="noConversion"/>
  </si>
  <si>
    <t>文本字符串指定的引用</t>
  </si>
  <si>
    <t>ROW()</t>
    <phoneticPr fontId="6" type="noConversion"/>
  </si>
  <si>
    <t>引用行的数据</t>
    <phoneticPr fontId="6" type="noConversion"/>
  </si>
  <si>
    <t>COLUMN()</t>
    <phoneticPr fontId="6" type="noConversion"/>
  </si>
  <si>
    <t>引用列的数据</t>
    <phoneticPr fontId="6" type="noConversion"/>
  </si>
  <si>
    <t>作业：使用提示函数计算（包含逻辑条件）。</t>
    <phoneticPr fontId="6" type="noConversion"/>
  </si>
  <si>
    <t>班级</t>
    <phoneticPr fontId="6" type="noConversion"/>
  </si>
  <si>
    <t>学号</t>
    <phoneticPr fontId="6" type="noConversion"/>
  </si>
  <si>
    <t>姓名</t>
    <phoneticPr fontId="6" type="noConversion"/>
  </si>
  <si>
    <t>性别</t>
    <phoneticPr fontId="6" type="noConversion"/>
  </si>
  <si>
    <t>数学</t>
    <phoneticPr fontId="6" type="noConversion"/>
  </si>
  <si>
    <t>计算机</t>
    <phoneticPr fontId="6" type="noConversion"/>
  </si>
  <si>
    <t>英语</t>
    <phoneticPr fontId="6" type="noConversion"/>
  </si>
  <si>
    <t>评价（三门均通过）</t>
    <phoneticPr fontId="6" type="noConversion"/>
  </si>
  <si>
    <t>评价（三门之一通过）</t>
    <phoneticPr fontId="6" type="noConversion"/>
  </si>
  <si>
    <t>李孔</t>
    <phoneticPr fontId="6" type="noConversion"/>
  </si>
  <si>
    <t>男</t>
    <phoneticPr fontId="6" type="noConversion"/>
  </si>
  <si>
    <t>孙文</t>
    <phoneticPr fontId="6" type="noConversion"/>
  </si>
  <si>
    <t>女</t>
    <phoneticPr fontId="6" type="noConversion"/>
  </si>
  <si>
    <t>张扬</t>
    <phoneticPr fontId="6" type="noConversion"/>
  </si>
  <si>
    <t>严冬</t>
    <phoneticPr fontId="6" type="noConversion"/>
  </si>
  <si>
    <t>刘柳</t>
    <phoneticPr fontId="6" type="noConversion"/>
  </si>
  <si>
    <t>夏令</t>
    <phoneticPr fontId="6" type="noConversion"/>
  </si>
  <si>
    <t>丘陵</t>
    <phoneticPr fontId="6" type="noConversion"/>
  </si>
  <si>
    <t>马克</t>
    <phoneticPr fontId="6" type="noConversion"/>
  </si>
  <si>
    <t>董齐</t>
    <phoneticPr fontId="6" type="noConversion"/>
  </si>
  <si>
    <t>作业：计算水费、电费和气费,考虑不同阶梯价格差异。</t>
    <phoneticPr fontId="6" type="noConversion"/>
  </si>
  <si>
    <t>4月份水、电、气月用量与收费统计表</t>
    <phoneticPr fontId="6" type="noConversion"/>
  </si>
  <si>
    <t>门牌号</t>
    <phoneticPr fontId="6" type="noConversion"/>
  </si>
  <si>
    <t>水用量（元/吨）</t>
    <phoneticPr fontId="6" type="noConversion"/>
  </si>
  <si>
    <t>电用量（元/度）</t>
    <phoneticPr fontId="6" type="noConversion"/>
  </si>
  <si>
    <t>气用量（元/立方米）</t>
    <phoneticPr fontId="6" type="noConversion"/>
  </si>
  <si>
    <t>水费（元）</t>
    <phoneticPr fontId="6" type="noConversion"/>
  </si>
  <si>
    <t>电费（元）</t>
    <phoneticPr fontId="6" type="noConversion"/>
  </si>
  <si>
    <t>气费（元）</t>
    <phoneticPr fontId="6" type="noConversion"/>
  </si>
  <si>
    <t>总费用</t>
    <phoneticPr fontId="6" type="noConversion"/>
  </si>
  <si>
    <t>传票核对清单</t>
    <phoneticPr fontId="6" type="noConversion"/>
  </si>
  <si>
    <t>传票号码</t>
    <phoneticPr fontId="6" type="noConversion"/>
  </si>
  <si>
    <t>传票日期</t>
    <phoneticPr fontId="6" type="noConversion"/>
  </si>
  <si>
    <t>会计科目</t>
    <phoneticPr fontId="6" type="noConversion"/>
  </si>
  <si>
    <t>借/贷</t>
    <phoneticPr fontId="6" type="noConversion"/>
  </si>
  <si>
    <t>银行名称</t>
    <phoneticPr fontId="6" type="noConversion"/>
  </si>
  <si>
    <t>支票号码</t>
    <phoneticPr fontId="6" type="noConversion"/>
  </si>
  <si>
    <t>客户名称</t>
    <phoneticPr fontId="6" type="noConversion"/>
  </si>
  <si>
    <t>金额</t>
    <phoneticPr fontId="6" type="noConversion"/>
  </si>
  <si>
    <t>摘要</t>
    <phoneticPr fontId="6" type="noConversion"/>
  </si>
  <si>
    <t>作业：使用SUMIF函数实现。</t>
    <phoneticPr fontId="6" type="noConversion"/>
  </si>
  <si>
    <t>银行存款</t>
    <phoneticPr fontId="6" type="noConversion"/>
  </si>
  <si>
    <t>借</t>
    <phoneticPr fontId="6" type="noConversion"/>
  </si>
  <si>
    <t>工行</t>
    <phoneticPr fontId="6" type="noConversion"/>
  </si>
  <si>
    <t>BD12879</t>
    <phoneticPr fontId="6" type="noConversion"/>
  </si>
  <si>
    <t>订货现款</t>
    <phoneticPr fontId="6" type="noConversion"/>
  </si>
  <si>
    <t>应付票据</t>
    <phoneticPr fontId="6" type="noConversion"/>
  </si>
  <si>
    <t>贷</t>
    <phoneticPr fontId="6" type="noConversion"/>
  </si>
  <si>
    <t>BD12983</t>
    <phoneticPr fontId="6" type="noConversion"/>
  </si>
  <si>
    <t>光明电子</t>
    <phoneticPr fontId="6" type="noConversion"/>
  </si>
  <si>
    <t>传真机</t>
    <phoneticPr fontId="6" type="noConversion"/>
  </si>
  <si>
    <t>应收账款</t>
    <phoneticPr fontId="6" type="noConversion"/>
  </si>
  <si>
    <t>建行</t>
    <phoneticPr fontId="6" type="noConversion"/>
  </si>
  <si>
    <t>BD13213</t>
    <phoneticPr fontId="6" type="noConversion"/>
  </si>
  <si>
    <t>运输费用</t>
    <phoneticPr fontId="6" type="noConversion"/>
  </si>
  <si>
    <t>BD13762</t>
    <phoneticPr fontId="6" type="noConversion"/>
  </si>
  <si>
    <t>新星电机</t>
    <phoneticPr fontId="6" type="noConversion"/>
  </si>
  <si>
    <t>银行存款</t>
    <phoneticPr fontId="6" type="noConversion"/>
  </si>
  <si>
    <t>借</t>
    <phoneticPr fontId="6" type="noConversion"/>
  </si>
  <si>
    <t>新星电机</t>
    <phoneticPr fontId="6" type="noConversion"/>
  </si>
  <si>
    <t>迟到次数</t>
    <phoneticPr fontId="6" type="noConversion"/>
  </si>
  <si>
    <t>旷课次数</t>
    <phoneticPr fontId="6" type="noConversion"/>
  </si>
  <si>
    <t>b</t>
    <phoneticPr fontId="6" type="noConversion"/>
  </si>
  <si>
    <t>a</t>
    <phoneticPr fontId="6" type="noConversion"/>
  </si>
  <si>
    <t>a</t>
    <phoneticPr fontId="6" type="noConversion"/>
  </si>
  <si>
    <t>c</t>
    <phoneticPr fontId="6" type="noConversion"/>
  </si>
  <si>
    <t>b</t>
    <phoneticPr fontId="6" type="noConversion"/>
  </si>
  <si>
    <t>c</t>
    <phoneticPr fontId="6" type="noConversion"/>
  </si>
  <si>
    <r>
      <t>2009102102</t>
    </r>
    <r>
      <rPr>
        <sz val="12"/>
        <rFont val="宋体"/>
        <family val="3"/>
        <charset val="134"/>
      </rPr>
      <t/>
    </r>
  </si>
  <si>
    <r>
      <t>2009102103</t>
    </r>
    <r>
      <rPr>
        <sz val="12"/>
        <rFont val="宋体"/>
        <family val="3"/>
        <charset val="134"/>
      </rPr>
      <t/>
    </r>
  </si>
  <si>
    <r>
      <t>2009102104</t>
    </r>
    <r>
      <rPr>
        <sz val="12"/>
        <rFont val="宋体"/>
        <family val="3"/>
        <charset val="134"/>
      </rPr>
      <t/>
    </r>
  </si>
  <si>
    <r>
      <t>2009102105</t>
    </r>
    <r>
      <rPr>
        <sz val="12"/>
        <rFont val="宋体"/>
        <family val="3"/>
        <charset val="134"/>
      </rPr>
      <t/>
    </r>
  </si>
  <si>
    <r>
      <t>2009102106</t>
    </r>
    <r>
      <rPr>
        <sz val="12"/>
        <rFont val="宋体"/>
        <family val="3"/>
        <charset val="134"/>
      </rPr>
      <t/>
    </r>
  </si>
  <si>
    <r>
      <t>2009102107</t>
    </r>
    <r>
      <rPr>
        <sz val="12"/>
        <rFont val="宋体"/>
        <family val="3"/>
        <charset val="134"/>
      </rPr>
      <t/>
    </r>
  </si>
  <si>
    <r>
      <t>2009102108</t>
    </r>
    <r>
      <rPr>
        <sz val="12"/>
        <rFont val="宋体"/>
        <family val="3"/>
        <charset val="134"/>
      </rPr>
      <t/>
    </r>
  </si>
  <si>
    <t>c</t>
    <phoneticPr fontId="6" type="noConversion"/>
  </si>
  <si>
    <r>
      <t>2009102109</t>
    </r>
    <r>
      <rPr>
        <sz val="12"/>
        <rFont val="宋体"/>
        <family val="3"/>
        <charset val="134"/>
      </rPr>
      <t/>
    </r>
  </si>
  <si>
    <r>
      <t>2009102110</t>
    </r>
    <r>
      <rPr>
        <sz val="12"/>
        <rFont val="宋体"/>
        <family val="3"/>
        <charset val="134"/>
      </rPr>
      <t/>
    </r>
  </si>
  <si>
    <t>作业：统计迟到和旷课次数。</t>
    <phoneticPr fontId="6" type="noConversion"/>
  </si>
  <si>
    <t>年份</t>
    <phoneticPr fontId="10" type="noConversion"/>
  </si>
  <si>
    <t>是否闰年</t>
    <phoneticPr fontId="10" type="noConversion"/>
  </si>
  <si>
    <t>作业：IF+MOD应用，统计闰年或平年。</t>
    <phoneticPr fontId="6" type="noConversion"/>
  </si>
  <si>
    <t>该月最后一天</t>
    <phoneticPr fontId="13" type="noConversion"/>
  </si>
  <si>
    <t>该月有多少天</t>
    <phoneticPr fontId="13" type="noConversion"/>
  </si>
  <si>
    <t>参考公式：</t>
    <phoneticPr fontId="6" type="noConversion"/>
  </si>
  <si>
    <t>……</t>
    <phoneticPr fontId="6" type="noConversion"/>
  </si>
  <si>
    <t>……</t>
    <phoneticPr fontId="6" type="noConversion"/>
  </si>
  <si>
    <t>……</t>
    <phoneticPr fontId="6" type="noConversion"/>
  </si>
  <si>
    <t>第一阶梯</t>
    <phoneticPr fontId="6" type="noConversion"/>
  </si>
  <si>
    <t>第二阶梯</t>
    <phoneticPr fontId="6" type="noConversion"/>
  </si>
  <si>
    <t>第三阶梯</t>
    <phoneticPr fontId="6" type="noConversion"/>
  </si>
  <si>
    <t>气（元/立方米）</t>
    <phoneticPr fontId="6" type="noConversion"/>
  </si>
  <si>
    <t>电（元/度）</t>
    <phoneticPr fontId="6" type="noConversion"/>
  </si>
  <si>
    <t>水（元/吨）</t>
    <phoneticPr fontId="6" type="noConversion"/>
  </si>
  <si>
    <t>水阶梯（立方米）</t>
    <phoneticPr fontId="6" type="noConversion"/>
  </si>
  <si>
    <t>电阶梯（度）</t>
    <phoneticPr fontId="6" type="noConversion"/>
  </si>
  <si>
    <t>气（2015年实施阶梯收费）</t>
    <phoneticPr fontId="6" type="noConversion"/>
  </si>
  <si>
    <t>&lt;=120</t>
    <phoneticPr fontId="6" type="noConversion"/>
  </si>
  <si>
    <t>&lt;=240</t>
    <phoneticPr fontId="6" type="noConversion"/>
  </si>
  <si>
    <t>第二阶梯</t>
    <phoneticPr fontId="6" type="noConversion"/>
  </si>
  <si>
    <t>121-176</t>
    <phoneticPr fontId="6" type="noConversion"/>
  </si>
  <si>
    <t>241-400</t>
    <phoneticPr fontId="6" type="noConversion"/>
  </si>
  <si>
    <t>第三阶梯</t>
    <phoneticPr fontId="6" type="noConversion"/>
  </si>
  <si>
    <t>&gt;176</t>
    <phoneticPr fontId="6" type="noConversion"/>
  </si>
  <si>
    <t>&gt;400</t>
    <phoneticPr fontId="6" type="noConversion"/>
  </si>
  <si>
    <t>手机号</t>
    <phoneticPr fontId="6" type="noConversion"/>
  </si>
  <si>
    <t>隐藏8-10位</t>
    <phoneticPr fontId="6" type="noConversion"/>
  </si>
  <si>
    <t>18996471864</t>
  </si>
  <si>
    <t>18996481864</t>
  </si>
  <si>
    <t>18996491863</t>
  </si>
  <si>
    <t>18996502020</t>
  </si>
  <si>
    <t>18996512020</t>
  </si>
  <si>
    <t>18996522020</t>
  </si>
  <si>
    <t>18996532020</t>
  </si>
  <si>
    <t>18996542019</t>
  </si>
  <si>
    <t>18996552019</t>
  </si>
  <si>
    <t>18996562031</t>
  </si>
  <si>
    <t>18996572039</t>
  </si>
  <si>
    <t>18996582025</t>
  </si>
  <si>
    <t>18996592037</t>
  </si>
  <si>
    <t>18996602037</t>
  </si>
  <si>
    <t>18996612037</t>
  </si>
  <si>
    <t>18996622037</t>
  </si>
  <si>
    <t>18996632037</t>
  </si>
  <si>
    <t>18996642037</t>
  </si>
  <si>
    <t>18996652037</t>
  </si>
  <si>
    <t>18996662036</t>
  </si>
  <si>
    <t>18996672036</t>
  </si>
  <si>
    <t>18996682036</t>
  </si>
  <si>
    <t>18996692036</t>
  </si>
  <si>
    <t>18996702004</t>
  </si>
  <si>
    <t>18996712008</t>
  </si>
  <si>
    <t>18996722010</t>
  </si>
  <si>
    <t>18996732006</t>
  </si>
  <si>
    <t>18996742009</t>
  </si>
  <si>
    <t>18996752065</t>
  </si>
  <si>
    <t>18996762065</t>
  </si>
  <si>
    <t>18996772065</t>
  </si>
  <si>
    <t>18996782069</t>
  </si>
  <si>
    <t>18996792066</t>
  </si>
  <si>
    <t>18996802066</t>
  </si>
  <si>
    <t>18996812071</t>
  </si>
  <si>
    <t>18996822071</t>
  </si>
  <si>
    <t>18996832070</t>
  </si>
  <si>
    <t>18996842070</t>
  </si>
  <si>
    <t>18996852070</t>
  </si>
  <si>
    <t>18996862070</t>
  </si>
  <si>
    <t>18996872070</t>
  </si>
  <si>
    <t>18996882070</t>
  </si>
  <si>
    <t>18996892070</t>
  </si>
  <si>
    <t>18996901969</t>
  </si>
  <si>
    <t>18996911968</t>
  </si>
  <si>
    <t>18996921969</t>
  </si>
  <si>
    <t>18996931971</t>
  </si>
  <si>
    <t>18996941969</t>
  </si>
  <si>
    <t>18996951969</t>
  </si>
  <si>
    <t>18996961969</t>
  </si>
  <si>
    <t>18996971969</t>
  </si>
  <si>
    <t>18996981968</t>
  </si>
  <si>
    <t>18996991968</t>
  </si>
  <si>
    <t>18998288742</t>
  </si>
  <si>
    <t>18998298743</t>
  </si>
  <si>
    <t>18998308744</t>
  </si>
  <si>
    <t>18998318745</t>
  </si>
  <si>
    <t>18998328746</t>
  </si>
  <si>
    <t>18998338747</t>
  </si>
  <si>
    <t>18998348748</t>
  </si>
  <si>
    <t>18998358749</t>
  </si>
  <si>
    <t>18998368750</t>
  </si>
  <si>
    <t>18998378751</t>
  </si>
  <si>
    <t>18998388752</t>
  </si>
  <si>
    <t>18998398753</t>
  </si>
  <si>
    <t>18998408712</t>
  </si>
  <si>
    <t>18998418710</t>
  </si>
  <si>
    <t>18998428739</t>
  </si>
  <si>
    <t>18998438699</t>
  </si>
  <si>
    <t>18998448700</t>
  </si>
  <si>
    <t>18998458701</t>
  </si>
  <si>
    <t>18998468702</t>
  </si>
  <si>
    <t>18998478703</t>
  </si>
  <si>
    <t>18998488704</t>
  </si>
  <si>
    <t>18998498705</t>
  </si>
  <si>
    <t>18998678706</t>
  </si>
  <si>
    <t>18998688707</t>
  </si>
  <si>
    <t>18998808708</t>
  </si>
  <si>
    <t>18998818709</t>
  </si>
  <si>
    <t>18998828725</t>
  </si>
  <si>
    <t>18998838711</t>
  </si>
  <si>
    <t>18998848697</t>
  </si>
  <si>
    <t>18998858713</t>
  </si>
  <si>
    <t>18998868714</t>
  </si>
  <si>
    <t>18998878715</t>
  </si>
  <si>
    <t>18998888716</t>
  </si>
  <si>
    <t>18998898717</t>
  </si>
  <si>
    <t>方法：</t>
    <phoneticPr fontId="6" type="noConversion"/>
  </si>
  <si>
    <t>作业：REPLACE函数应用。</t>
    <phoneticPr fontId="10" type="noConversion"/>
  </si>
  <si>
    <t>文本重复</t>
    <phoneticPr fontId="6" type="noConversion"/>
  </si>
  <si>
    <t>替换特定位置处的文本</t>
    <phoneticPr fontId="6" type="noConversion"/>
  </si>
  <si>
    <t>替换文本</t>
    <phoneticPr fontId="6" type="noConversion"/>
  </si>
  <si>
    <t>DATEDIF()</t>
    <phoneticPr fontId="6" type="noConversion"/>
  </si>
  <si>
    <t>EDATE()</t>
    <phoneticPr fontId="6" type="noConversion"/>
  </si>
  <si>
    <t>指定日期前后月份的日期</t>
    <phoneticPr fontId="6" type="noConversion"/>
  </si>
  <si>
    <t>AVERAGEIF()</t>
    <phoneticPr fontId="6" type="noConversion"/>
  </si>
  <si>
    <t>COUNTIFS()</t>
    <phoneticPr fontId="6" type="noConversion"/>
  </si>
  <si>
    <t>SUMIFS()</t>
    <phoneticPr fontId="6" type="noConversion"/>
  </si>
  <si>
    <t>AVERAGEIFS()</t>
    <phoneticPr fontId="6" type="noConversion"/>
  </si>
  <si>
    <t>条件平均</t>
    <phoneticPr fontId="6" type="noConversion"/>
  </si>
  <si>
    <t>多条件计数</t>
    <phoneticPr fontId="6" type="noConversion"/>
  </si>
  <si>
    <t>多条件求和</t>
    <phoneticPr fontId="6" type="noConversion"/>
  </si>
  <si>
    <t>多条件平均</t>
    <phoneticPr fontId="6" type="noConversion"/>
  </si>
  <si>
    <t>HLOOKUP()</t>
    <phoneticPr fontId="6" type="noConversion"/>
  </si>
  <si>
    <t>水平方向查找</t>
    <phoneticPr fontId="6" type="noConversion"/>
  </si>
  <si>
    <t>CE</t>
    <phoneticPr fontId="6" type="noConversion"/>
  </si>
  <si>
    <t>数学函数:</t>
    <phoneticPr fontId="6" type="noConversion"/>
  </si>
  <si>
    <t>样张：</t>
    <phoneticPr fontId="6" type="noConversion"/>
  </si>
  <si>
    <t>2009102101</t>
    <phoneticPr fontId="6" type="noConversion"/>
  </si>
  <si>
    <t>b:迟到</t>
    <phoneticPr fontId="6" type="noConversion"/>
  </si>
  <si>
    <t>c:旷课</t>
    <phoneticPr fontId="6" type="noConversion"/>
  </si>
  <si>
    <t xml:space="preserve">      日期
学号</t>
    <phoneticPr fontId="6" type="noConversion"/>
  </si>
  <si>
    <t>签订日期</t>
    <phoneticPr fontId="13" type="noConversion"/>
  </si>
  <si>
    <t>提示：MOD\AND\OR</t>
    <phoneticPr fontId="6" type="noConversion"/>
  </si>
  <si>
    <t>了解这些函数功能。</t>
    <phoneticPr fontId="6" type="noConversion"/>
  </si>
  <si>
    <t>借</t>
    <phoneticPr fontId="6" type="noConversion"/>
  </si>
  <si>
    <t>贷</t>
    <phoneticPr fontId="6" type="noConversion"/>
  </si>
  <si>
    <t>工行借方求和</t>
    <phoneticPr fontId="6" type="noConversion"/>
  </si>
  <si>
    <t>a:全勤</t>
    <phoneticPr fontId="6" type="noConversion"/>
  </si>
  <si>
    <t>1日和2日都迟到的人数:</t>
    <phoneticPr fontId="6" type="noConversion"/>
  </si>
  <si>
    <t>1、如果能被100整除,且能被400整除,则为闰年</t>
    <phoneticPr fontId="6" type="noConversion"/>
  </si>
  <si>
    <t>2、如果能被4整除,且不能被100整除,则为闰年</t>
    <phoneticPr fontId="6" type="noConversion"/>
  </si>
  <si>
    <t>电费</t>
    <phoneticPr fontId="6" type="noConversion"/>
  </si>
  <si>
    <t>水费</t>
    <phoneticPr fontId="6" type="noConversion"/>
  </si>
  <si>
    <t>作业：计算某月最后1天，某月多少天</t>
    <phoneticPr fontId="13" type="noConversion"/>
  </si>
  <si>
    <t>日期</t>
    <phoneticPr fontId="13" type="noConversion"/>
  </si>
  <si>
    <t>是否周末</t>
    <phoneticPr fontId="13" type="noConversion"/>
  </si>
  <si>
    <t>日期</t>
    <phoneticPr fontId="13" type="noConversion"/>
  </si>
  <si>
    <t>第n个工作日</t>
    <phoneticPr fontId="13" type="noConversion"/>
  </si>
  <si>
    <t>第n个工作日的日期</t>
    <phoneticPr fontId="13" type="noConversion"/>
  </si>
  <si>
    <t>开始日期</t>
    <phoneticPr fontId="13" type="noConversion"/>
  </si>
  <si>
    <t>结束日期</t>
    <phoneticPr fontId="13" type="noConversion"/>
  </si>
  <si>
    <t>有多少个工作日</t>
    <phoneticPr fontId="13" type="noConversion"/>
  </si>
  <si>
    <t>突出显示周末日期</t>
  </si>
  <si>
    <t>1、选中A2:A21单元格区域，条件格式里选择使用公式确定要设置格式的单元格</t>
    <phoneticPr fontId="10" type="noConversion"/>
  </si>
  <si>
    <t>节假日期</t>
    <phoneticPr fontId="10" type="noConversion"/>
  </si>
  <si>
    <t>原因</t>
    <phoneticPr fontId="10" type="noConversion"/>
  </si>
  <si>
    <t>2、使用公式为：</t>
  </si>
  <si>
    <t>国庆节</t>
    <phoneticPr fontId="10" type="noConversion"/>
  </si>
  <si>
    <r>
      <rPr>
        <sz val="12"/>
        <rFont val="宋体"/>
        <family val="3"/>
        <charset val="134"/>
      </rPr>
      <t>=WEEKDAY(A2,2)&gt;5</t>
    </r>
    <phoneticPr fontId="6" type="noConversion"/>
  </si>
  <si>
    <t>国庆节</t>
    <phoneticPr fontId="10" type="noConversion"/>
  </si>
  <si>
    <t>姓名</t>
    <phoneticPr fontId="13" type="noConversion"/>
  </si>
  <si>
    <t>入职日期</t>
    <phoneticPr fontId="13" type="noConversion"/>
  </si>
  <si>
    <t>试用期（月）</t>
    <phoneticPr fontId="13" type="noConversion"/>
  </si>
  <si>
    <t>转正日期</t>
    <phoneticPr fontId="13" type="noConversion"/>
  </si>
  <si>
    <t>3、设置突出显示的格式</t>
  </si>
  <si>
    <t>张三</t>
    <phoneticPr fontId="13" type="noConversion"/>
  </si>
  <si>
    <t>提示：</t>
  </si>
  <si>
    <t>WEEKDAY函数返回某日期为星期几。第二参数使用2，表示以1~7表示星期一到星期日。</t>
    <phoneticPr fontId="13" type="noConversion"/>
  </si>
  <si>
    <t>第n个工作日之后是哪天</t>
    <phoneticPr fontId="13" type="noConversion"/>
  </si>
  <si>
    <t>使用函数可以计算n个工作日之后是哪天。公式为：</t>
    <phoneticPr fontId="6" type="noConversion"/>
  </si>
  <si>
    <r>
      <t>WORKDAY</t>
    </r>
    <r>
      <rPr>
        <sz val="12"/>
        <rFont val="宋体"/>
        <family val="3"/>
        <charset val="134"/>
      </rPr>
      <t>()</t>
    </r>
    <phoneticPr fontId="6" type="noConversion"/>
  </si>
  <si>
    <t>有多少个工作日</t>
  </si>
  <si>
    <t>使用函数可以计算两个日期之间，去除周末和法定节假日的工作日天数。</t>
    <phoneticPr fontId="10" type="noConversion"/>
  </si>
  <si>
    <r>
      <t>N</t>
    </r>
    <r>
      <rPr>
        <sz val="12"/>
        <rFont val="宋体"/>
        <family val="3"/>
        <charset val="134"/>
      </rPr>
      <t>ETWORKDAYS()</t>
    </r>
    <phoneticPr fontId="6" type="noConversion"/>
  </si>
  <si>
    <t>计算员工转正时间</t>
  </si>
  <si>
    <t>要根据B列入职年月计算出转正日期。</t>
    <phoneticPr fontId="6" type="noConversion"/>
  </si>
  <si>
    <t>返回某日期之后/之前月数的日期</t>
    <phoneticPr fontId="6" type="noConversion"/>
  </si>
  <si>
    <t>Edate()</t>
    <phoneticPr fontId="6" type="noConversion"/>
  </si>
  <si>
    <t>招行</t>
    <phoneticPr fontId="6" type="noConversion"/>
  </si>
  <si>
    <t>REPT()</t>
    <phoneticPr fontId="6" type="noConversion"/>
  </si>
  <si>
    <t>REPLACE()</t>
    <phoneticPr fontId="6" type="noConversion"/>
  </si>
  <si>
    <t>SUBSTITUTE()</t>
    <phoneticPr fontId="6" type="noConversion"/>
  </si>
  <si>
    <t>某个月份最后一天的序列号</t>
    <phoneticPr fontId="6" type="noConversion"/>
  </si>
  <si>
    <t>EOMONTH()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</si>
</sst>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_ &quot;¥&quot;* #,##0.0000_ ;_ &quot;¥&quot;* \-#,##0.0000_ ;_ &quot;¥&quot;* &quot;-&quot;??_ ;_ @_ "/>
    <numFmt numFmtId="178" formatCode="&quot;¥&quot;#,##0.00_);[Red]\(&quot;¥&quot;#,##0.00\)"/>
  </numFmts>
  <fonts count="48" x14ac:knownFonts="1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b/>
      <sz val="14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20"/>
      <name val="宋体"/>
      <family val="3"/>
      <charset val="134"/>
    </font>
    <font>
      <sz val="10"/>
      <color theme="1"/>
      <name val="Arial Narrow"/>
      <family val="2"/>
    </font>
    <font>
      <b/>
      <sz val="14"/>
      <color rgb="FFFF0000"/>
      <name val="宋体"/>
      <family val="3"/>
      <charset val="134"/>
    </font>
    <font>
      <sz val="14"/>
      <name val="微软雅黑"/>
      <family val="2"/>
      <charset val="134"/>
    </font>
    <font>
      <b/>
      <sz val="14"/>
      <name val="Times New Roman"/>
      <family val="1"/>
    </font>
    <font>
      <sz val="14"/>
      <color indexed="12"/>
      <name val="宋体"/>
      <family val="3"/>
      <charset val="134"/>
    </font>
    <font>
      <b/>
      <sz val="20"/>
      <color indexed="12"/>
      <name val="宋体"/>
      <family val="3"/>
      <charset val="134"/>
    </font>
    <font>
      <sz val="14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  <font>
      <sz val="18"/>
      <name val="宋体"/>
      <family val="3"/>
      <charset val="134"/>
      <scheme val="minor"/>
    </font>
    <font>
      <sz val="14"/>
      <color theme="0"/>
      <name val="宋体"/>
      <family val="3"/>
      <charset val="134"/>
      <scheme val="minor"/>
    </font>
    <font>
      <b/>
      <sz val="14"/>
      <color theme="0"/>
      <name val="宋体"/>
      <family val="3"/>
      <charset val="134"/>
      <scheme val="minor"/>
    </font>
    <font>
      <b/>
      <sz val="20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20"/>
      <color rgb="FFFF0000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Calibri"/>
      <family val="2"/>
    </font>
    <font>
      <sz val="14"/>
      <color rgb="FF333333"/>
      <name val="宋体"/>
      <family val="3"/>
      <charset val="134"/>
    </font>
    <font>
      <sz val="20"/>
      <name val="微软雅黑"/>
      <family val="2"/>
      <charset val="134"/>
    </font>
    <font>
      <sz val="20"/>
      <color theme="1"/>
      <name val="宋体"/>
      <family val="2"/>
      <charset val="134"/>
      <scheme val="minor"/>
    </font>
    <font>
      <sz val="20"/>
      <name val="宋体"/>
      <family val="3"/>
      <charset val="134"/>
      <scheme val="minor"/>
    </font>
    <font>
      <b/>
      <sz val="16"/>
      <color theme="1"/>
      <name val="宋体"/>
      <family val="3"/>
      <charset val="134"/>
    </font>
    <font>
      <sz val="16"/>
      <name val="微软雅黑"/>
      <family val="2"/>
      <charset val="134"/>
    </font>
    <font>
      <sz val="16"/>
      <name val="宋体"/>
      <family val="3"/>
      <charset val="134"/>
    </font>
    <font>
      <b/>
      <sz val="16"/>
      <color rgb="FFFF0000"/>
      <name val="宋体"/>
      <family val="3"/>
      <charset val="134"/>
    </font>
    <font>
      <b/>
      <sz val="16"/>
      <color rgb="FFC00000"/>
      <name val="宋体"/>
      <family val="3"/>
      <charset val="134"/>
    </font>
    <font>
      <b/>
      <sz val="16"/>
      <name val="宋体"/>
      <family val="3"/>
      <charset val="134"/>
    </font>
    <font>
      <b/>
      <sz val="16"/>
      <color theme="8" tint="-0.499984740745262"/>
      <name val="宋体"/>
      <family val="3"/>
      <charset val="134"/>
    </font>
    <font>
      <b/>
      <sz val="14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Arial"/>
      <family val="2"/>
    </font>
    <font>
      <b/>
      <sz val="12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">
    <xf numFmtId="0" fontId="0" fillId="0" borderId="0"/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4" fontId="5" fillId="0" borderId="0" applyFont="0" applyFill="0" applyBorder="0" applyAlignment="0" applyProtection="0"/>
    <xf numFmtId="0" fontId="3" fillId="0" borderId="0">
      <alignment vertical="center"/>
    </xf>
    <xf numFmtId="9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5" fillId="0" borderId="0"/>
    <xf numFmtId="0" fontId="5" fillId="0" borderId="0"/>
    <xf numFmtId="0" fontId="5" fillId="0" borderId="0"/>
    <xf numFmtId="0" fontId="15" fillId="0" borderId="0">
      <alignment vertical="center"/>
    </xf>
    <xf numFmtId="0" fontId="5" fillId="0" borderId="0" applyBorder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117">
    <xf numFmtId="0" fontId="0" fillId="0" borderId="0" xfId="0"/>
    <xf numFmtId="0" fontId="9" fillId="3" borderId="1" xfId="2" applyFont="1" applyBorder="1" applyAlignment="1"/>
    <xf numFmtId="0" fontId="11" fillId="0" borderId="1" xfId="10" applyFont="1" applyBorder="1" applyAlignment="1">
      <alignment horizontal="center" vertical="center"/>
    </xf>
    <xf numFmtId="0" fontId="16" fillId="0" borderId="0" xfId="0" applyFont="1"/>
    <xf numFmtId="0" fontId="8" fillId="0" borderId="0" xfId="0" applyFont="1"/>
    <xf numFmtId="0" fontId="17" fillId="16" borderId="0" xfId="14" applyFont="1" applyFill="1" applyAlignment="1">
      <alignment vertical="center"/>
    </xf>
    <xf numFmtId="0" fontId="18" fillId="0" borderId="0" xfId="0" applyFont="1"/>
    <xf numFmtId="0" fontId="19" fillId="10" borderId="1" xfId="0" applyFont="1" applyFill="1" applyBorder="1"/>
    <xf numFmtId="0" fontId="19" fillId="11" borderId="1" xfId="0" applyFont="1" applyFill="1" applyBorder="1"/>
    <xf numFmtId="0" fontId="20" fillId="10" borderId="1" xfId="0" applyFont="1" applyFill="1" applyBorder="1"/>
    <xf numFmtId="0" fontId="14" fillId="0" borderId="0" xfId="0" applyFont="1"/>
    <xf numFmtId="0" fontId="21" fillId="0" borderId="0" xfId="9" applyFont="1">
      <alignment vertical="center"/>
    </xf>
    <xf numFmtId="0" fontId="21" fillId="0" borderId="1" xfId="9" quotePrefix="1" applyNumberFormat="1" applyFont="1" applyBorder="1" applyAlignment="1">
      <alignment horizontal="center" vertical="center"/>
    </xf>
    <xf numFmtId="0" fontId="21" fillId="0" borderId="1" xfId="9" applyNumberFormat="1" applyFont="1" applyBorder="1" applyAlignment="1">
      <alignment horizontal="center" vertical="center"/>
    </xf>
    <xf numFmtId="0" fontId="21" fillId="13" borderId="1" xfId="9" applyFont="1" applyFill="1" applyBorder="1" applyAlignment="1">
      <alignment horizontal="center" vertical="center"/>
    </xf>
    <xf numFmtId="58" fontId="21" fillId="0" borderId="0" xfId="9" quotePrefix="1" applyNumberFormat="1" applyFont="1" applyAlignment="1">
      <alignment horizontal="center" vertical="center"/>
    </xf>
    <xf numFmtId="58" fontId="21" fillId="0" borderId="0" xfId="9" applyNumberFormat="1" applyFont="1" applyAlignment="1">
      <alignment horizontal="center" vertical="center"/>
    </xf>
    <xf numFmtId="0" fontId="21" fillId="0" borderId="0" xfId="9" applyFont="1" applyAlignment="1">
      <alignment horizontal="center" vertical="center"/>
    </xf>
    <xf numFmtId="0" fontId="21" fillId="0" borderId="0" xfId="9" applyNumberFormat="1" applyFont="1" applyAlignment="1">
      <alignment horizontal="center" vertical="center"/>
    </xf>
    <xf numFmtId="0" fontId="21" fillId="0" borderId="0" xfId="9" quotePrefix="1" applyNumberFormat="1" applyFont="1" applyAlignment="1">
      <alignment horizontal="center" vertical="center"/>
    </xf>
    <xf numFmtId="0" fontId="23" fillId="0" borderId="6" xfId="9" applyNumberFormat="1" applyFont="1" applyBorder="1" applyAlignment="1">
      <alignment vertical="top" wrapText="1"/>
    </xf>
    <xf numFmtId="58" fontId="23" fillId="0" borderId="1" xfId="9" quotePrefix="1" applyNumberFormat="1" applyFont="1" applyBorder="1" applyAlignment="1">
      <alignment horizontal="center" vertical="center"/>
    </xf>
    <xf numFmtId="58" fontId="23" fillId="13" borderId="1" xfId="9" applyNumberFormat="1" applyFont="1" applyFill="1" applyBorder="1" applyAlignment="1">
      <alignment horizontal="center" vertical="center"/>
    </xf>
    <xf numFmtId="0" fontId="24" fillId="0" borderId="0" xfId="9" applyFont="1">
      <alignment vertical="center"/>
    </xf>
    <xf numFmtId="0" fontId="9" fillId="4" borderId="1" xfId="3" applyFont="1" applyBorder="1" applyAlignment="1"/>
    <xf numFmtId="0" fontId="25" fillId="5" borderId="1" xfId="4" applyFont="1" applyBorder="1" applyAlignment="1"/>
    <xf numFmtId="0" fontId="21" fillId="0" borderId="0" xfId="0" applyFont="1"/>
    <xf numFmtId="0" fontId="26" fillId="2" borderId="1" xfId="1" applyFont="1" applyBorder="1" applyAlignment="1"/>
    <xf numFmtId="0" fontId="22" fillId="0" borderId="0" xfId="14" applyFont="1"/>
    <xf numFmtId="0" fontId="21" fillId="0" borderId="1" xfId="14" applyFont="1" applyBorder="1"/>
    <xf numFmtId="176" fontId="21" fillId="11" borderId="1" xfId="14" applyNumberFormat="1" applyFont="1" applyFill="1" applyBorder="1"/>
    <xf numFmtId="0" fontId="21" fillId="0" borderId="0" xfId="14" applyFont="1"/>
    <xf numFmtId="44" fontId="21" fillId="0" borderId="1" xfId="5" applyFont="1" applyBorder="1" applyAlignment="1">
      <alignment horizontal="left" indent="2"/>
    </xf>
    <xf numFmtId="44" fontId="21" fillId="0" borderId="1" xfId="5" applyFont="1" applyBorder="1" applyAlignment="1"/>
    <xf numFmtId="177" fontId="21" fillId="0" borderId="1" xfId="5" applyNumberFormat="1" applyFont="1" applyBorder="1" applyAlignment="1"/>
    <xf numFmtId="0" fontId="7" fillId="0" borderId="0" xfId="8" applyFont="1">
      <alignment vertical="center"/>
    </xf>
    <xf numFmtId="0" fontId="8" fillId="0" borderId="0" xfId="8" applyFont="1">
      <alignment vertical="center"/>
    </xf>
    <xf numFmtId="0" fontId="7" fillId="12" borderId="1" xfId="8" applyFont="1" applyFill="1" applyBorder="1">
      <alignment vertical="center"/>
    </xf>
    <xf numFmtId="0" fontId="16" fillId="0" borderId="0" xfId="8" applyFont="1">
      <alignment vertical="center"/>
    </xf>
    <xf numFmtId="0" fontId="8" fillId="12" borderId="1" xfId="8" applyFont="1" applyFill="1" applyBorder="1">
      <alignment vertical="center"/>
    </xf>
    <xf numFmtId="178" fontId="8" fillId="12" borderId="1" xfId="8" applyNumberFormat="1" applyFont="1" applyFill="1" applyBorder="1">
      <alignment vertical="center"/>
    </xf>
    <xf numFmtId="0" fontId="11" fillId="0" borderId="0" xfId="11" applyFont="1">
      <alignment vertical="center"/>
    </xf>
    <xf numFmtId="0" fontId="22" fillId="0" borderId="0" xfId="11" applyFont="1">
      <alignment vertical="center"/>
    </xf>
    <xf numFmtId="14" fontId="11" fillId="0" borderId="1" xfId="11" applyNumberFormat="1" applyFont="1" applyBorder="1">
      <alignment vertical="center"/>
    </xf>
    <xf numFmtId="0" fontId="11" fillId="0" borderId="1" xfId="11" applyFont="1" applyBorder="1">
      <alignment vertical="center"/>
    </xf>
    <xf numFmtId="0" fontId="28" fillId="15" borderId="7" xfId="11" applyFont="1" applyFill="1" applyBorder="1" applyAlignment="1">
      <alignment horizontal="center" vertical="center"/>
    </xf>
    <xf numFmtId="0" fontId="29" fillId="11" borderId="1" xfId="11" applyFont="1" applyFill="1" applyBorder="1">
      <alignment vertical="center"/>
    </xf>
    <xf numFmtId="0" fontId="28" fillId="15" borderId="1" xfId="11" applyFont="1" applyFill="1" applyBorder="1">
      <alignment vertical="center"/>
    </xf>
    <xf numFmtId="0" fontId="30" fillId="0" borderId="0" xfId="11" applyFont="1">
      <alignment vertical="center"/>
    </xf>
    <xf numFmtId="0" fontId="31" fillId="0" borderId="0" xfId="10" applyFont="1">
      <alignment vertical="center"/>
    </xf>
    <xf numFmtId="0" fontId="32" fillId="11" borderId="1" xfId="10" applyFont="1" applyFill="1" applyBorder="1" applyAlignment="1">
      <alignment horizontal="center" vertical="center"/>
    </xf>
    <xf numFmtId="0" fontId="22" fillId="0" borderId="0" xfId="10" applyFont="1">
      <alignment vertical="center"/>
    </xf>
    <xf numFmtId="0" fontId="33" fillId="0" borderId="0" xfId="0" applyFont="1"/>
    <xf numFmtId="0" fontId="33" fillId="0" borderId="0" xfId="0" applyFont="1" applyAlignment="1">
      <alignment vertical="center"/>
    </xf>
    <xf numFmtId="0" fontId="28" fillId="14" borderId="1" xfId="10" applyFont="1" applyFill="1" applyBorder="1" applyAlignment="1">
      <alignment horizontal="center" vertical="center"/>
    </xf>
    <xf numFmtId="0" fontId="34" fillId="16" borderId="0" xfId="14" applyFont="1" applyFill="1" applyAlignment="1">
      <alignment vertical="center"/>
    </xf>
    <xf numFmtId="0" fontId="35" fillId="0" borderId="0" xfId="10" applyFont="1">
      <alignment vertical="center"/>
    </xf>
    <xf numFmtId="0" fontId="29" fillId="6" borderId="1" xfId="21" applyFont="1" applyFill="1" applyBorder="1" applyAlignment="1">
      <alignment horizontal="center" vertical="center"/>
    </xf>
    <xf numFmtId="0" fontId="36" fillId="16" borderId="0" xfId="14" applyFont="1" applyFill="1" applyAlignment="1">
      <alignment vertical="center"/>
    </xf>
    <xf numFmtId="0" fontId="36" fillId="0" borderId="0" xfId="21" applyFont="1">
      <alignment vertical="center"/>
    </xf>
    <xf numFmtId="0" fontId="11" fillId="0" borderId="8" xfId="21" applyFont="1" applyBorder="1" applyAlignment="1">
      <alignment horizontal="center" vertical="center"/>
    </xf>
    <xf numFmtId="0" fontId="21" fillId="11" borderId="1" xfId="21" applyFont="1" applyFill="1" applyBorder="1">
      <alignment vertical="center"/>
    </xf>
    <xf numFmtId="0" fontId="21" fillId="16" borderId="0" xfId="14" applyFont="1" applyFill="1" applyAlignment="1">
      <alignment vertical="center"/>
    </xf>
    <xf numFmtId="0" fontId="21" fillId="0" borderId="0" xfId="21" applyFont="1">
      <alignment vertical="center"/>
    </xf>
    <xf numFmtId="0" fontId="11" fillId="0" borderId="1" xfId="21" applyFont="1" applyBorder="1" applyAlignment="1">
      <alignment horizontal="center" vertical="center"/>
    </xf>
    <xf numFmtId="0" fontId="38" fillId="16" borderId="0" xfId="14" applyFont="1" applyFill="1" applyAlignment="1">
      <alignment vertical="center"/>
    </xf>
    <xf numFmtId="0" fontId="39" fillId="0" borderId="0" xfId="0" applyFont="1"/>
    <xf numFmtId="0" fontId="40" fillId="7" borderId="1" xfId="0" applyFont="1" applyFill="1" applyBorder="1"/>
    <xf numFmtId="0" fontId="37" fillId="0" borderId="1" xfId="0" applyFont="1" applyBorder="1"/>
    <xf numFmtId="0" fontId="39" fillId="7" borderId="1" xfId="0" applyFont="1" applyFill="1" applyBorder="1"/>
    <xf numFmtId="0" fontId="39" fillId="7" borderId="2" xfId="0" applyFont="1" applyFill="1" applyBorder="1"/>
    <xf numFmtId="0" fontId="41" fillId="7" borderId="1" xfId="0" applyFont="1" applyFill="1" applyBorder="1"/>
    <xf numFmtId="0" fontId="42" fillId="8" borderId="1" xfId="0" applyFont="1" applyFill="1" applyBorder="1"/>
    <xf numFmtId="0" fontId="43" fillId="0" borderId="1" xfId="0" applyFont="1" applyBorder="1"/>
    <xf numFmtId="0" fontId="42" fillId="0" borderId="1" xfId="0" applyFont="1" applyBorder="1"/>
    <xf numFmtId="0" fontId="42" fillId="0" borderId="2" xfId="0" applyFont="1" applyBorder="1"/>
    <xf numFmtId="0" fontId="39" fillId="0" borderId="1" xfId="0" applyFont="1" applyBorder="1"/>
    <xf numFmtId="14" fontId="39" fillId="0" borderId="1" xfId="0" applyNumberFormat="1" applyFont="1" applyBorder="1"/>
    <xf numFmtId="22" fontId="39" fillId="0" borderId="1" xfId="0" applyNumberFormat="1" applyFont="1" applyBorder="1"/>
    <xf numFmtId="0" fontId="42" fillId="9" borderId="1" xfId="0" applyFont="1" applyFill="1" applyBorder="1"/>
    <xf numFmtId="0" fontId="43" fillId="0" borderId="1" xfId="0" applyFont="1" applyFill="1" applyBorder="1"/>
    <xf numFmtId="0" fontId="43" fillId="0" borderId="3" xfId="0" applyFont="1" applyFill="1" applyBorder="1"/>
    <xf numFmtId="0" fontId="42" fillId="0" borderId="4" xfId="0" applyFont="1" applyBorder="1"/>
    <xf numFmtId="0" fontId="39" fillId="0" borderId="2" xfId="0" applyFont="1" applyBorder="1"/>
    <xf numFmtId="0" fontId="39" fillId="0" borderId="0" xfId="0" applyFont="1" applyBorder="1"/>
    <xf numFmtId="0" fontId="21" fillId="0" borderId="0" xfId="9" applyFont="1" applyFill="1">
      <alignment vertical="center"/>
    </xf>
    <xf numFmtId="0" fontId="44" fillId="0" borderId="0" xfId="0" applyFont="1"/>
    <xf numFmtId="0" fontId="44" fillId="0" borderId="0" xfId="9" quotePrefix="1" applyNumberFormat="1" applyFont="1" applyAlignment="1">
      <alignment horizontal="left" vertical="center"/>
    </xf>
    <xf numFmtId="0" fontId="21" fillId="17" borderId="0" xfId="9" applyNumberFormat="1" applyFont="1" applyFill="1" applyAlignment="1">
      <alignment horizontal="center" vertical="center"/>
    </xf>
    <xf numFmtId="0" fontId="8" fillId="18" borderId="1" xfId="8" applyFont="1" applyFill="1" applyBorder="1">
      <alignment vertical="center"/>
    </xf>
    <xf numFmtId="44" fontId="8" fillId="18" borderId="1" xfId="0" applyNumberFormat="1" applyFont="1" applyFill="1" applyBorder="1"/>
    <xf numFmtId="44" fontId="8" fillId="18" borderId="1" xfId="8" applyNumberFormat="1" applyFont="1" applyFill="1" applyBorder="1">
      <alignment vertical="center"/>
    </xf>
    <xf numFmtId="0" fontId="30" fillId="16" borderId="0" xfId="11" applyFont="1" applyFill="1">
      <alignment vertical="center"/>
    </xf>
    <xf numFmtId="0" fontId="11" fillId="16" borderId="0" xfId="11" applyFont="1" applyFill="1">
      <alignment vertical="center"/>
    </xf>
    <xf numFmtId="0" fontId="31" fillId="9" borderId="0" xfId="10" applyFont="1" applyFill="1">
      <alignment vertical="center"/>
    </xf>
    <xf numFmtId="0" fontId="36" fillId="0" borderId="0" xfId="21" applyFont="1" applyBorder="1">
      <alignment vertical="center"/>
    </xf>
    <xf numFmtId="0" fontId="21" fillId="0" borderId="0" xfId="21" applyFont="1" applyBorder="1">
      <alignment vertical="center"/>
    </xf>
    <xf numFmtId="0" fontId="22" fillId="0" borderId="0" xfId="21" applyFont="1" applyBorder="1" applyAlignment="1">
      <alignment horizontal="left" vertical="center"/>
    </xf>
    <xf numFmtId="0" fontId="42" fillId="0" borderId="0" xfId="0" applyFont="1" applyFill="1" applyBorder="1"/>
    <xf numFmtId="0" fontId="45" fillId="15" borderId="7" xfId="11" applyFont="1" applyFill="1" applyBorder="1" applyAlignment="1">
      <alignment horizontal="center" vertical="center"/>
    </xf>
    <xf numFmtId="0" fontId="5" fillId="0" borderId="0" xfId="14"/>
    <xf numFmtId="14" fontId="46" fillId="0" borderId="1" xfId="11" applyNumberFormat="1" applyFont="1" applyBorder="1">
      <alignment vertical="center"/>
    </xf>
    <xf numFmtId="0" fontId="47" fillId="0" borderId="0" xfId="0" applyFont="1"/>
    <xf numFmtId="14" fontId="5" fillId="0" borderId="1" xfId="14" applyNumberFormat="1" applyBorder="1"/>
    <xf numFmtId="0" fontId="5" fillId="0" borderId="1" xfId="14" applyBorder="1"/>
    <xf numFmtId="14" fontId="5" fillId="6" borderId="1" xfId="14" applyNumberFormat="1" applyFill="1" applyBorder="1"/>
    <xf numFmtId="0" fontId="5" fillId="6" borderId="1" xfId="14" applyFill="1" applyBorder="1"/>
    <xf numFmtId="0" fontId="5" fillId="6" borderId="0" xfId="14" applyFill="1" applyAlignment="1">
      <alignment vertical="center"/>
    </xf>
    <xf numFmtId="0" fontId="0" fillId="0" borderId="0" xfId="14" applyFont="1" applyAlignment="1">
      <alignment vertical="center"/>
    </xf>
    <xf numFmtId="0" fontId="47" fillId="0" borderId="1" xfId="14" applyFont="1" applyBorder="1"/>
    <xf numFmtId="0" fontId="5" fillId="0" borderId="0" xfId="14" applyAlignment="1">
      <alignment vertical="center"/>
    </xf>
    <xf numFmtId="14" fontId="47" fillId="0" borderId="1" xfId="14" applyNumberFormat="1" applyFont="1" applyBorder="1"/>
    <xf numFmtId="0" fontId="0" fillId="0" borderId="0" xfId="14" quotePrefix="1" applyFont="1" applyAlignment="1">
      <alignment vertical="center"/>
    </xf>
    <xf numFmtId="0" fontId="45" fillId="15" borderId="1" xfId="11" applyFont="1" applyFill="1" applyBorder="1" applyAlignment="1">
      <alignment horizontal="center" vertical="center"/>
    </xf>
    <xf numFmtId="0" fontId="11" fillId="0" borderId="0" xfId="11" applyNumberFormat="1" applyFont="1">
      <alignment vertical="center"/>
    </xf>
    <xf numFmtId="0" fontId="37" fillId="0" borderId="0" xfId="0" applyFont="1" applyAlignment="1">
      <alignment horizontal="center"/>
    </xf>
    <xf numFmtId="0" fontId="27" fillId="0" borderId="5" xfId="14" applyFont="1" applyBorder="1" applyAlignment="1">
      <alignment horizontal="center"/>
    </xf>
  </cellXfs>
  <cellStyles count="22">
    <cellStyle name="60% - 着色 4" xfId="3" builtinId="44"/>
    <cellStyle name="百分比 2" xfId="7" xr:uid="{00000000-0005-0000-0000-000001000000}"/>
    <cellStyle name="常规" xfId="0" builtinId="0"/>
    <cellStyle name="常规 11" xfId="21" xr:uid="{00000000-0005-0000-0000-000003000000}"/>
    <cellStyle name="常规 2" xfId="14" xr:uid="{00000000-0005-0000-0000-000004000000}"/>
    <cellStyle name="常规 2 2" xfId="10" xr:uid="{00000000-0005-0000-0000-000005000000}"/>
    <cellStyle name="常规 2 2 2" xfId="16" xr:uid="{00000000-0005-0000-0000-000006000000}"/>
    <cellStyle name="常规 2 3" xfId="6" xr:uid="{00000000-0005-0000-0000-000007000000}"/>
    <cellStyle name="常规 2 4" xfId="19" xr:uid="{00000000-0005-0000-0000-000008000000}"/>
    <cellStyle name="常规 3" xfId="13" xr:uid="{00000000-0005-0000-0000-000009000000}"/>
    <cellStyle name="常规 4" xfId="17" xr:uid="{00000000-0005-0000-0000-00000A000000}"/>
    <cellStyle name="常规 5" xfId="11" xr:uid="{00000000-0005-0000-0000-00000B000000}"/>
    <cellStyle name="常规 5 2" xfId="18" xr:uid="{00000000-0005-0000-0000-00000C000000}"/>
    <cellStyle name="常规 6" xfId="9" xr:uid="{00000000-0005-0000-0000-00000D000000}"/>
    <cellStyle name="常规 6 2" xfId="12" xr:uid="{00000000-0005-0000-0000-00000E000000}"/>
    <cellStyle name="常规 7 2" xfId="15" xr:uid="{00000000-0005-0000-0000-00000F000000}"/>
    <cellStyle name="常规_29" xfId="8" xr:uid="{00000000-0005-0000-0000-000010000000}"/>
    <cellStyle name="货币 2" xfId="5" xr:uid="{00000000-0005-0000-0000-000011000000}"/>
    <cellStyle name="货币 3" xfId="20" xr:uid="{00000000-0005-0000-0000-000012000000}"/>
    <cellStyle name="着色 2" xfId="1" builtinId="33"/>
    <cellStyle name="着色 4" xfId="2" builtinId="41"/>
    <cellStyle name="着色 5" xfId="4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4" Type="http://schemas.openxmlformats.org/officeDocument/2006/relationships/image" Target="../media/image3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4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164867</xdr:rowOff>
    </xdr:from>
    <xdr:to>
      <xdr:col>7</xdr:col>
      <xdr:colOff>475420</xdr:colOff>
      <xdr:row>23</xdr:row>
      <xdr:rowOff>221986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30467"/>
          <a:ext cx="5631620" cy="18351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120650</xdr:rowOff>
    </xdr:from>
    <xdr:to>
      <xdr:col>6</xdr:col>
      <xdr:colOff>494671</xdr:colOff>
      <xdr:row>15</xdr:row>
      <xdr:rowOff>187255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24250"/>
          <a:ext cx="5015871" cy="574605"/>
        </a:xfrm>
        <a:prstGeom prst="rect">
          <a:avLst/>
        </a:prstGeom>
      </xdr:spPr>
    </xdr:pic>
    <xdr:clientData/>
  </xdr:twoCellAnchor>
  <xdr:twoCellAnchor editAs="oneCell">
    <xdr:from>
      <xdr:col>7</xdr:col>
      <xdr:colOff>241300</xdr:colOff>
      <xdr:row>14</xdr:row>
      <xdr:rowOff>199669</xdr:rowOff>
    </xdr:from>
    <xdr:to>
      <xdr:col>8</xdr:col>
      <xdr:colOff>2470150</xdr:colOff>
      <xdr:row>15</xdr:row>
      <xdr:rowOff>219031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97500" y="3857269"/>
          <a:ext cx="4654550" cy="273362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13</xdr:row>
      <xdr:rowOff>139522</xdr:rowOff>
    </xdr:from>
    <xdr:to>
      <xdr:col>8</xdr:col>
      <xdr:colOff>266700</xdr:colOff>
      <xdr:row>14</xdr:row>
      <xdr:rowOff>187267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03850" y="3543122"/>
          <a:ext cx="2444750" cy="301745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0</xdr:row>
      <xdr:rowOff>192869</xdr:rowOff>
    </xdr:from>
    <xdr:to>
      <xdr:col>14</xdr:col>
      <xdr:colOff>82550</xdr:colOff>
      <xdr:row>9</xdr:row>
      <xdr:rowOff>177180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85450" y="192869"/>
          <a:ext cx="4032250" cy="2371911"/>
        </a:xfrm>
        <a:prstGeom prst="rect">
          <a:avLst/>
        </a:prstGeom>
      </xdr:spPr>
    </xdr:pic>
    <xdr:clientData/>
  </xdr:twoCellAnchor>
  <xdr:twoCellAnchor editAs="oneCell">
    <xdr:from>
      <xdr:col>10</xdr:col>
      <xdr:colOff>266699</xdr:colOff>
      <xdr:row>10</xdr:row>
      <xdr:rowOff>145788</xdr:rowOff>
    </xdr:from>
    <xdr:to>
      <xdr:col>14</xdr:col>
      <xdr:colOff>132308</xdr:colOff>
      <xdr:row>15</xdr:row>
      <xdr:rowOff>136197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61649" y="2787388"/>
          <a:ext cx="4005809" cy="1260409"/>
        </a:xfrm>
        <a:prstGeom prst="rect">
          <a:avLst/>
        </a:prstGeom>
      </xdr:spPr>
    </xdr:pic>
    <xdr:clientData/>
  </xdr:twoCellAnchor>
  <xdr:twoCellAnchor editAs="oneCell">
    <xdr:from>
      <xdr:col>10</xdr:col>
      <xdr:colOff>341783</xdr:colOff>
      <xdr:row>17</xdr:row>
      <xdr:rowOff>41832</xdr:rowOff>
    </xdr:from>
    <xdr:to>
      <xdr:col>14</xdr:col>
      <xdr:colOff>254000</xdr:colOff>
      <xdr:row>22</xdr:row>
      <xdr:rowOff>21900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36733" y="4461432"/>
          <a:ext cx="4052417" cy="12500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103187</xdr:colOff>
      <xdr:row>5</xdr:row>
      <xdr:rowOff>63501</xdr:rowOff>
    </xdr:from>
    <xdr:to>
      <xdr:col>10</xdr:col>
      <xdr:colOff>804741</xdr:colOff>
      <xdr:row>7</xdr:row>
      <xdr:rowOff>165025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2452689"/>
          <a:ext cx="971429" cy="6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95249</xdr:colOff>
      <xdr:row>13</xdr:row>
      <xdr:rowOff>31749</xdr:rowOff>
    </xdr:from>
    <xdr:to>
      <xdr:col>15</xdr:col>
      <xdr:colOff>128697</xdr:colOff>
      <xdr:row>14</xdr:row>
      <xdr:rowOff>92035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1062" y="3436937"/>
          <a:ext cx="5466667" cy="3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95249</xdr:colOff>
      <xdr:row>9</xdr:row>
      <xdr:rowOff>119063</xdr:rowOff>
    </xdr:from>
    <xdr:to>
      <xdr:col>14</xdr:col>
      <xdr:colOff>1021683</xdr:colOff>
      <xdr:row>10</xdr:row>
      <xdr:rowOff>198396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41062" y="2508251"/>
          <a:ext cx="5323809" cy="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896670</xdr:colOff>
      <xdr:row>11</xdr:row>
      <xdr:rowOff>109448</xdr:rowOff>
    </xdr:from>
    <xdr:to>
      <xdr:col>6</xdr:col>
      <xdr:colOff>623638</xdr:colOff>
      <xdr:row>21</xdr:row>
      <xdr:rowOff>166282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7794" y="3541302"/>
          <a:ext cx="1567754" cy="2625373"/>
        </a:xfrm>
        <a:prstGeom prst="rect">
          <a:avLst/>
        </a:prstGeom>
      </xdr:spPr>
    </xdr:pic>
    <xdr:clientData/>
  </xdr:twoCellAnchor>
  <xdr:twoCellAnchor editAs="oneCell">
    <xdr:from>
      <xdr:col>2</xdr:col>
      <xdr:colOff>237911</xdr:colOff>
      <xdr:row>11</xdr:row>
      <xdr:rowOff>152256</xdr:rowOff>
    </xdr:from>
    <xdr:to>
      <xdr:col>4</xdr:col>
      <xdr:colOff>608823</xdr:colOff>
      <xdr:row>14</xdr:row>
      <xdr:rowOff>161686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8248" y="3584110"/>
          <a:ext cx="2211699" cy="779992"/>
        </a:xfrm>
        <a:prstGeom prst="rect">
          <a:avLst/>
        </a:prstGeom>
      </xdr:spPr>
    </xdr:pic>
    <xdr:clientData/>
  </xdr:twoCellAnchor>
  <xdr:twoCellAnchor editAs="oneCell">
    <xdr:from>
      <xdr:col>14</xdr:col>
      <xdr:colOff>114158</xdr:colOff>
      <xdr:row>0</xdr:row>
      <xdr:rowOff>182852</xdr:rowOff>
    </xdr:from>
    <xdr:to>
      <xdr:col>18</xdr:col>
      <xdr:colOff>933294</xdr:colOff>
      <xdr:row>3</xdr:row>
      <xdr:rowOff>128221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56518" y="182852"/>
          <a:ext cx="4957338" cy="1322391"/>
        </a:xfrm>
        <a:prstGeom prst="rect">
          <a:avLst/>
        </a:prstGeom>
      </xdr:spPr>
    </xdr:pic>
    <xdr:clientData/>
  </xdr:twoCellAnchor>
  <xdr:twoCellAnchor editAs="oneCell">
    <xdr:from>
      <xdr:col>14</xdr:col>
      <xdr:colOff>67280</xdr:colOff>
      <xdr:row>4</xdr:row>
      <xdr:rowOff>107022</xdr:rowOff>
    </xdr:from>
    <xdr:to>
      <xdr:col>18</xdr:col>
      <xdr:colOff>401372</xdr:colOff>
      <xdr:row>9</xdr:row>
      <xdr:rowOff>190622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09640" y="1740898"/>
          <a:ext cx="4472294" cy="1367870"/>
        </a:xfrm>
        <a:prstGeom prst="rect">
          <a:avLst/>
        </a:prstGeom>
      </xdr:spPr>
    </xdr:pic>
    <xdr:clientData/>
  </xdr:twoCellAnchor>
  <xdr:twoCellAnchor editAs="oneCell">
    <xdr:from>
      <xdr:col>14</xdr:col>
      <xdr:colOff>114157</xdr:colOff>
      <xdr:row>10</xdr:row>
      <xdr:rowOff>220718</xdr:rowOff>
    </xdr:from>
    <xdr:to>
      <xdr:col>18</xdr:col>
      <xdr:colOff>308619</xdr:colOff>
      <xdr:row>17</xdr:row>
      <xdr:rowOff>53313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56517" y="3395718"/>
          <a:ext cx="4332664" cy="1630573"/>
        </a:xfrm>
        <a:prstGeom prst="rect">
          <a:avLst/>
        </a:prstGeom>
      </xdr:spPr>
    </xdr:pic>
    <xdr:clientData/>
  </xdr:twoCellAnchor>
  <xdr:twoCellAnchor editAs="oneCell">
    <xdr:from>
      <xdr:col>14</xdr:col>
      <xdr:colOff>149831</xdr:colOff>
      <xdr:row>17</xdr:row>
      <xdr:rowOff>207127</xdr:rowOff>
    </xdr:from>
    <xdr:to>
      <xdr:col>18</xdr:col>
      <xdr:colOff>498710</xdr:colOff>
      <xdr:row>23</xdr:row>
      <xdr:rowOff>97935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92191" y="5180105"/>
          <a:ext cx="4487081" cy="14319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249719</xdr:rowOff>
    </xdr:from>
    <xdr:to>
      <xdr:col>4</xdr:col>
      <xdr:colOff>99828</xdr:colOff>
      <xdr:row>21</xdr:row>
      <xdr:rowOff>2678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736404"/>
          <a:ext cx="4180952" cy="2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206912</xdr:colOff>
      <xdr:row>15</xdr:row>
      <xdr:rowOff>78483</xdr:rowOff>
    </xdr:from>
    <xdr:to>
      <xdr:col>4</xdr:col>
      <xdr:colOff>206910</xdr:colOff>
      <xdr:row>16</xdr:row>
      <xdr:rowOff>139255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47249" y="4537753"/>
          <a:ext cx="1840785" cy="3176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328195</xdr:colOff>
      <xdr:row>21</xdr:row>
      <xdr:rowOff>203533</xdr:rowOff>
    </xdr:from>
    <xdr:to>
      <xdr:col>5</xdr:col>
      <xdr:colOff>638221</xdr:colOff>
      <xdr:row>23</xdr:row>
      <xdr:rowOff>244574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195" y="5467349"/>
          <a:ext cx="4972263" cy="542357"/>
        </a:xfrm>
        <a:prstGeom prst="rect">
          <a:avLst/>
        </a:prstGeom>
      </xdr:spPr>
    </xdr:pic>
    <xdr:clientData/>
  </xdr:twoCellAnchor>
  <xdr:twoCellAnchor editAs="oneCell">
    <xdr:from>
      <xdr:col>10</xdr:col>
      <xdr:colOff>91909</xdr:colOff>
      <xdr:row>0</xdr:row>
      <xdr:rowOff>164548</xdr:rowOff>
    </xdr:from>
    <xdr:to>
      <xdr:col>15</xdr:col>
      <xdr:colOff>114619</xdr:colOff>
      <xdr:row>7</xdr:row>
      <xdr:rowOff>26755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92106" y="164548"/>
          <a:ext cx="5202974" cy="1616812"/>
        </a:xfrm>
        <a:prstGeom prst="rect">
          <a:avLst/>
        </a:prstGeom>
      </xdr:spPr>
    </xdr:pic>
    <xdr:clientData/>
  </xdr:twoCellAnchor>
  <xdr:twoCellAnchor editAs="oneCell">
    <xdr:from>
      <xdr:col>10</xdr:col>
      <xdr:colOff>100263</xdr:colOff>
      <xdr:row>8</xdr:row>
      <xdr:rowOff>6461</xdr:rowOff>
    </xdr:from>
    <xdr:to>
      <xdr:col>14</xdr:col>
      <xdr:colOff>841525</xdr:colOff>
      <xdr:row>14</xdr:row>
      <xdr:rowOff>248956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00460" y="2011724"/>
          <a:ext cx="4885473" cy="17464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112288</xdr:colOff>
      <xdr:row>15</xdr:row>
      <xdr:rowOff>116973</xdr:rowOff>
    </xdr:from>
    <xdr:to>
      <xdr:col>14</xdr:col>
      <xdr:colOff>870272</xdr:colOff>
      <xdr:row>26</xdr:row>
      <xdr:rowOff>190581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12485" y="3876841"/>
          <a:ext cx="4902195" cy="2830845"/>
        </a:xfrm>
        <a:prstGeom prst="rect">
          <a:avLst/>
        </a:prstGeom>
      </xdr:spPr>
    </xdr:pic>
    <xdr:clientData/>
  </xdr:twoCellAnchor>
  <xdr:twoCellAnchor editAs="oneCell">
    <xdr:from>
      <xdr:col>0</xdr:col>
      <xdr:colOff>175461</xdr:colOff>
      <xdr:row>14</xdr:row>
      <xdr:rowOff>225591</xdr:rowOff>
    </xdr:from>
    <xdr:to>
      <xdr:col>4</xdr:col>
      <xdr:colOff>195026</xdr:colOff>
      <xdr:row>16</xdr:row>
      <xdr:rowOff>466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5461" y="3734802"/>
          <a:ext cx="3904762" cy="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150396</xdr:colOff>
      <xdr:row>17</xdr:row>
      <xdr:rowOff>8355</xdr:rowOff>
    </xdr:from>
    <xdr:to>
      <xdr:col>4</xdr:col>
      <xdr:colOff>141389</xdr:colOff>
      <xdr:row>18</xdr:row>
      <xdr:rowOff>24364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0396" y="4269539"/>
          <a:ext cx="3876190" cy="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150395</xdr:colOff>
      <xdr:row>19</xdr:row>
      <xdr:rowOff>16709</xdr:rowOff>
    </xdr:from>
    <xdr:to>
      <xdr:col>5</xdr:col>
      <xdr:colOff>945301</xdr:colOff>
      <xdr:row>20</xdr:row>
      <xdr:rowOff>42241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0395" y="4779209"/>
          <a:ext cx="5457143" cy="2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192088</xdr:colOff>
      <xdr:row>7</xdr:row>
      <xdr:rowOff>111125</xdr:rowOff>
    </xdr:from>
    <xdr:to>
      <xdr:col>6</xdr:col>
      <xdr:colOff>743268</xdr:colOff>
      <xdr:row>14</xdr:row>
      <xdr:rowOff>67880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2276" y="1992313"/>
          <a:ext cx="2614930" cy="1734755"/>
        </a:xfrm>
        <a:prstGeom prst="rect">
          <a:avLst/>
        </a:prstGeom>
      </xdr:spPr>
    </xdr:pic>
    <xdr:clientData/>
  </xdr:twoCellAnchor>
  <xdr:twoCellAnchor editAs="oneCell">
    <xdr:from>
      <xdr:col>4</xdr:col>
      <xdr:colOff>198438</xdr:colOff>
      <xdr:row>0</xdr:row>
      <xdr:rowOff>131927</xdr:rowOff>
    </xdr:from>
    <xdr:to>
      <xdr:col>7</xdr:col>
      <xdr:colOff>988477</xdr:colOff>
      <xdr:row>6</xdr:row>
      <xdr:rowOff>93661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626" y="131927"/>
          <a:ext cx="3885664" cy="15889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209027</xdr:rowOff>
    </xdr:from>
    <xdr:to>
      <xdr:col>1</xdr:col>
      <xdr:colOff>325437</xdr:colOff>
      <xdr:row>20</xdr:row>
      <xdr:rowOff>225339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84215"/>
          <a:ext cx="1587500" cy="524312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523876</xdr:colOff>
      <xdr:row>18</xdr:row>
      <xdr:rowOff>203855</xdr:rowOff>
    </xdr:from>
    <xdr:to>
      <xdr:col>2</xdr:col>
      <xdr:colOff>317501</xdr:colOff>
      <xdr:row>20</xdr:row>
      <xdr:rowOff>236448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5939" y="4879043"/>
          <a:ext cx="1651000" cy="5405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215900</xdr:rowOff>
    </xdr:from>
    <xdr:to>
      <xdr:col>2</xdr:col>
      <xdr:colOff>81559</xdr:colOff>
      <xdr:row>31</xdr:row>
      <xdr:rowOff>173900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651500"/>
          <a:ext cx="3199409" cy="249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374650</xdr:colOff>
      <xdr:row>12</xdr:row>
      <xdr:rowOff>38681</xdr:rowOff>
    </xdr:from>
    <xdr:to>
      <xdr:col>8</xdr:col>
      <xdr:colOff>718976</xdr:colOff>
      <xdr:row>22</xdr:row>
      <xdr:rowOff>129421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6500" y="2210381"/>
          <a:ext cx="4630576" cy="190049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</xdr:row>
      <xdr:rowOff>10878</xdr:rowOff>
    </xdr:from>
    <xdr:to>
      <xdr:col>13</xdr:col>
      <xdr:colOff>273050</xdr:colOff>
      <xdr:row>13</xdr:row>
      <xdr:rowOff>19013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86950" y="2296878"/>
          <a:ext cx="1860550" cy="198635"/>
        </a:xfrm>
        <a:prstGeom prst="rect">
          <a:avLst/>
        </a:prstGeom>
      </xdr:spPr>
    </xdr:pic>
    <xdr:clientData/>
  </xdr:twoCellAnchor>
  <xdr:twoCellAnchor editAs="oneCell">
    <xdr:from>
      <xdr:col>11</xdr:col>
      <xdr:colOff>255345</xdr:colOff>
      <xdr:row>17</xdr:row>
      <xdr:rowOff>19946</xdr:rowOff>
    </xdr:from>
    <xdr:to>
      <xdr:col>13</xdr:col>
      <xdr:colOff>615950</xdr:colOff>
      <xdr:row>18</xdr:row>
      <xdr:rowOff>44450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50195" y="3258446"/>
          <a:ext cx="2240205" cy="215004"/>
        </a:xfrm>
        <a:prstGeom prst="rect">
          <a:avLst/>
        </a:prstGeom>
      </xdr:spPr>
    </xdr:pic>
    <xdr:clientData/>
  </xdr:twoCellAnchor>
  <xdr:twoCellAnchor editAs="oneCell">
    <xdr:from>
      <xdr:col>12</xdr:col>
      <xdr:colOff>31751</xdr:colOff>
      <xdr:row>23</xdr:row>
      <xdr:rowOff>46093</xdr:rowOff>
    </xdr:from>
    <xdr:to>
      <xdr:col>12</xdr:col>
      <xdr:colOff>1162050</xdr:colOff>
      <xdr:row>24</xdr:row>
      <xdr:rowOff>57699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18701" y="4427593"/>
          <a:ext cx="1130299" cy="2021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527050</xdr:colOff>
      <xdr:row>13</xdr:row>
      <xdr:rowOff>41275</xdr:rowOff>
    </xdr:from>
    <xdr:to>
      <xdr:col>5</xdr:col>
      <xdr:colOff>764886</xdr:colOff>
      <xdr:row>26</xdr:row>
      <xdr:rowOff>136111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8800" y="3444875"/>
          <a:ext cx="2307936" cy="339683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8</xdr:col>
      <xdr:colOff>995551</xdr:colOff>
      <xdr:row>0</xdr:row>
      <xdr:rowOff>285750</xdr:rowOff>
    </xdr:from>
    <xdr:to>
      <xdr:col>14</xdr:col>
      <xdr:colOff>833993</xdr:colOff>
      <xdr:row>15</xdr:row>
      <xdr:rowOff>78743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2551" y="285750"/>
          <a:ext cx="6048742" cy="3704593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6</xdr:row>
      <xdr:rowOff>84000</xdr:rowOff>
    </xdr:from>
    <xdr:to>
      <xdr:col>6</xdr:col>
      <xdr:colOff>863600</xdr:colOff>
      <xdr:row>7</xdr:row>
      <xdr:rowOff>82510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4200" y="1709600"/>
          <a:ext cx="3416300" cy="252510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7</xdr:row>
      <xdr:rowOff>169121</xdr:rowOff>
    </xdr:from>
    <xdr:to>
      <xdr:col>6</xdr:col>
      <xdr:colOff>869950</xdr:colOff>
      <xdr:row>8</xdr:row>
      <xdr:rowOff>190457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05150" y="2048721"/>
          <a:ext cx="3441700" cy="275336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9</xdr:row>
      <xdr:rowOff>3344</xdr:rowOff>
    </xdr:from>
    <xdr:to>
      <xdr:col>8</xdr:col>
      <xdr:colOff>38101</xdr:colOff>
      <xdr:row>9</xdr:row>
      <xdr:rowOff>196811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09851" y="2390944"/>
          <a:ext cx="5175250" cy="1934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574536</xdr:colOff>
      <xdr:row>3</xdr:row>
      <xdr:rowOff>111125</xdr:rowOff>
    </xdr:from>
    <xdr:to>
      <xdr:col>6</xdr:col>
      <xdr:colOff>288660</xdr:colOff>
      <xdr:row>16</xdr:row>
      <xdr:rowOff>224932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8386" y="974725"/>
          <a:ext cx="1784224" cy="3415807"/>
        </a:xfrm>
        <a:prstGeom prst="rect">
          <a:avLst/>
        </a:prstGeom>
      </xdr:spPr>
    </xdr:pic>
    <xdr:clientData/>
  </xdr:twoCellAnchor>
  <xdr:twoCellAnchor editAs="oneCell">
    <xdr:from>
      <xdr:col>4</xdr:col>
      <xdr:colOff>527050</xdr:colOff>
      <xdr:row>2</xdr:row>
      <xdr:rowOff>69850</xdr:rowOff>
    </xdr:from>
    <xdr:to>
      <xdr:col>6</xdr:col>
      <xdr:colOff>933139</xdr:colOff>
      <xdr:row>3</xdr:row>
      <xdr:rowOff>50771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0900" y="679450"/>
          <a:ext cx="2476189" cy="234921"/>
        </a:xfrm>
        <a:prstGeom prst="rect">
          <a:avLst/>
        </a:prstGeom>
      </xdr:spPr>
    </xdr:pic>
    <xdr:clientData/>
  </xdr:twoCellAnchor>
  <xdr:twoCellAnchor editAs="oneCell">
    <xdr:from>
      <xdr:col>7</xdr:col>
      <xdr:colOff>5366</xdr:colOff>
      <xdr:row>0</xdr:row>
      <xdr:rowOff>171450</xdr:rowOff>
    </xdr:from>
    <xdr:to>
      <xdr:col>10</xdr:col>
      <xdr:colOff>878519</xdr:colOff>
      <xdr:row>10</xdr:row>
      <xdr:rowOff>56543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4366" y="171450"/>
          <a:ext cx="3978303" cy="2526693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10</xdr:row>
      <xdr:rowOff>239794</xdr:rowOff>
    </xdr:from>
    <xdr:to>
      <xdr:col>10</xdr:col>
      <xdr:colOff>618236</xdr:colOff>
      <xdr:row>15</xdr:row>
      <xdr:rowOff>139401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67600" y="2881394"/>
          <a:ext cx="3494786" cy="11696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9532;&#31481;&#38738;\lectures\office\EXCEL\&#20363;&#23376;\excel&#20363;&#23376;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!2014&#24180;&#32463;&#27982;&#35770;&#22363;/2016-3-10-15&#26519;&#19994;&#24037;&#21830;&#22823;&#23398;&#35762;&#24231;/4.&#20989;&#25968;&#30340;&#22937;&#2170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9532;&#31481;&#38738;\lectures\office\EXCEL\&#20363;&#23376;\excel&#20989;&#25968;&#20363;&#23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单变量求解1"/>
      <sheetName val="单变量求解2"/>
      <sheetName val="单变量求解3"/>
      <sheetName val="模拟运算表（贷款）"/>
      <sheetName val="多公式模拟运算表（销售额）"/>
      <sheetName val="双变量模拟运算表"/>
      <sheetName val="规划求解"/>
      <sheetName val="方案"/>
      <sheetName val="方案摘要"/>
      <sheetName val="学生名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A3">
            <v>120000</v>
          </cell>
          <cell r="B3">
            <v>0.8</v>
          </cell>
          <cell r="C3">
            <v>6.5000000000000002E-2</v>
          </cell>
          <cell r="D3">
            <v>4</v>
          </cell>
          <cell r="F3">
            <v>-2276.6354811742008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常用函数应用"/>
      <sheetName val="流程图"/>
      <sheetName val="工龄工资"/>
      <sheetName val="身份证"/>
      <sheetName val="全国地区表"/>
      <sheetName val="数据验证0-函数"/>
      <sheetName val="行政区划分"/>
      <sheetName val="商品名称查找图片"/>
      <sheetName val="累积数据"/>
      <sheetName val="相同个数"/>
      <sheetName val="按不同项目插入行"/>
      <sheetName val="sumifs"/>
      <sheetName val="天干地支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北京市</v>
          </cell>
        </row>
        <row r="3">
          <cell r="A3" t="str">
            <v>天津市</v>
          </cell>
        </row>
        <row r="4">
          <cell r="A4" t="str">
            <v>河北省</v>
          </cell>
        </row>
        <row r="5">
          <cell r="A5" t="str">
            <v>山西省</v>
          </cell>
        </row>
        <row r="6">
          <cell r="A6" t="str">
            <v>内蒙古自治区</v>
          </cell>
        </row>
        <row r="7">
          <cell r="A7" t="str">
            <v>辽宁省</v>
          </cell>
        </row>
        <row r="8">
          <cell r="A8" t="str">
            <v>吉林省</v>
          </cell>
        </row>
        <row r="9">
          <cell r="A9" t="str">
            <v>黑龙江省</v>
          </cell>
        </row>
        <row r="10">
          <cell r="A10" t="str">
            <v>上海市</v>
          </cell>
        </row>
        <row r="11">
          <cell r="A11" t="str">
            <v>江苏省</v>
          </cell>
        </row>
        <row r="12">
          <cell r="A12" t="str">
            <v>浙江省</v>
          </cell>
        </row>
        <row r="13">
          <cell r="A13" t="str">
            <v>安徽省</v>
          </cell>
        </row>
        <row r="14">
          <cell r="A14" t="str">
            <v>福建省</v>
          </cell>
        </row>
        <row r="15">
          <cell r="A15" t="str">
            <v>江西省</v>
          </cell>
        </row>
        <row r="16">
          <cell r="A16" t="str">
            <v>山东省</v>
          </cell>
        </row>
        <row r="17">
          <cell r="A17" t="str">
            <v>河南省</v>
          </cell>
        </row>
        <row r="18">
          <cell r="A18" t="str">
            <v>湖北省</v>
          </cell>
        </row>
        <row r="19">
          <cell r="A19" t="str">
            <v>湖南省</v>
          </cell>
        </row>
        <row r="20">
          <cell r="A20" t="str">
            <v>广东省</v>
          </cell>
        </row>
        <row r="21">
          <cell r="A21" t="str">
            <v>广西省</v>
          </cell>
        </row>
        <row r="22">
          <cell r="A22" t="str">
            <v>海南省</v>
          </cell>
        </row>
        <row r="23">
          <cell r="A23" t="str">
            <v>重庆市</v>
          </cell>
        </row>
        <row r="24">
          <cell r="A24" t="str">
            <v>四川省</v>
          </cell>
        </row>
        <row r="25">
          <cell r="A25" t="str">
            <v>贵州省</v>
          </cell>
        </row>
        <row r="26">
          <cell r="A26" t="str">
            <v>云南省</v>
          </cell>
        </row>
        <row r="27">
          <cell r="A27" t="str">
            <v>西藏自治区</v>
          </cell>
        </row>
        <row r="28">
          <cell r="A28" t="str">
            <v>陕西省</v>
          </cell>
        </row>
        <row r="29">
          <cell r="A29" t="str">
            <v>甘肃省</v>
          </cell>
        </row>
        <row r="30">
          <cell r="A30" t="str">
            <v>青海省</v>
          </cell>
        </row>
        <row r="31">
          <cell r="A31" t="str">
            <v>宁夏回族自治区</v>
          </cell>
        </row>
        <row r="32">
          <cell r="A32" t="str">
            <v>新疆维吾尔自治区</v>
          </cell>
        </row>
        <row r="33">
          <cell r="A33" t="str">
            <v>台湾省</v>
          </cell>
        </row>
        <row r="34">
          <cell r="A34" t="str">
            <v>香港</v>
          </cell>
        </row>
        <row r="35">
          <cell r="A35" t="str">
            <v>澳门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常用函数应用1"/>
      <sheetName val="实例"/>
      <sheetName val="常用函数应用2"/>
      <sheetName val="学生名册"/>
      <sheetName val="商品折扣"/>
      <sheetName val="函数规则"/>
      <sheetName val="商店奖金计算"/>
      <sheetName val="简单IF"/>
      <sheetName val="IF+AND+OR例子"/>
      <sheetName val="SUMIF+COUNTIF"/>
      <sheetName val="SUMIF例子"/>
      <sheetName val="VLOOKUP"/>
      <sheetName val="HLOOPUP标记匹配数据"/>
      <sheetName val="HLOOKUP查询"/>
      <sheetName val="frequency()"/>
      <sheetName val="统计函数"/>
      <sheetName val="借贷计算sumif"/>
      <sheetName val="IF教授"/>
      <sheetName val="EXACT()+AND()"/>
      <sheetName val="sign()"/>
      <sheetName val="pmt()"/>
      <sheetName val="DFUNCTION"/>
      <sheetName val="名次表"/>
      <sheetName val="家庭经济计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学号</v>
          </cell>
          <cell r="B1" t="str">
            <v>姓名</v>
          </cell>
          <cell r="C1" t="str">
            <v>系别</v>
          </cell>
          <cell r="D1" t="str">
            <v>数学</v>
          </cell>
          <cell r="E1" t="str">
            <v>英语</v>
          </cell>
          <cell r="F1" t="str">
            <v>计算机</v>
          </cell>
          <cell r="G1" t="str">
            <v>平均分</v>
          </cell>
        </row>
        <row r="2">
          <cell r="A2">
            <v>96001</v>
          </cell>
          <cell r="B2" t="str">
            <v>曾凡林</v>
          </cell>
          <cell r="C2" t="str">
            <v>法律</v>
          </cell>
          <cell r="D2">
            <v>77</v>
          </cell>
          <cell r="E2">
            <v>87</v>
          </cell>
          <cell r="F2">
            <v>90</v>
          </cell>
          <cell r="G2">
            <v>84.666666666666671</v>
          </cell>
        </row>
        <row r="3">
          <cell r="A3">
            <v>96002</v>
          </cell>
          <cell r="B3" t="str">
            <v>张悦</v>
          </cell>
          <cell r="C3" t="str">
            <v>文学</v>
          </cell>
          <cell r="D3">
            <v>75</v>
          </cell>
          <cell r="E3">
            <v>80</v>
          </cell>
          <cell r="F3">
            <v>85</v>
          </cell>
          <cell r="G3">
            <v>80</v>
          </cell>
        </row>
        <row r="4">
          <cell r="A4">
            <v>96003</v>
          </cell>
          <cell r="B4" t="str">
            <v>王葆</v>
          </cell>
          <cell r="C4" t="str">
            <v>历史</v>
          </cell>
          <cell r="D4">
            <v>91</v>
          </cell>
          <cell r="E4">
            <v>87</v>
          </cell>
          <cell r="F4">
            <v>87</v>
          </cell>
          <cell r="G4">
            <v>88.333333333333329</v>
          </cell>
        </row>
        <row r="5">
          <cell r="A5">
            <v>96004</v>
          </cell>
          <cell r="B5" t="str">
            <v>廖婷婷</v>
          </cell>
          <cell r="C5" t="str">
            <v>哲学</v>
          </cell>
          <cell r="D5">
            <v>63</v>
          </cell>
          <cell r="E5">
            <v>75</v>
          </cell>
          <cell r="F5" t="str">
            <v>缺考</v>
          </cell>
          <cell r="G5">
            <v>69</v>
          </cell>
        </row>
        <row r="6">
          <cell r="A6">
            <v>96005</v>
          </cell>
          <cell r="B6" t="str">
            <v>贾福先</v>
          </cell>
          <cell r="C6" t="str">
            <v>法律</v>
          </cell>
          <cell r="D6">
            <v>67</v>
          </cell>
          <cell r="E6">
            <v>72</v>
          </cell>
          <cell r="F6">
            <v>69</v>
          </cell>
          <cell r="G6">
            <v>69.333333333333329</v>
          </cell>
        </row>
        <row r="7">
          <cell r="A7">
            <v>96006</v>
          </cell>
          <cell r="B7" t="str">
            <v>刘春晖</v>
          </cell>
          <cell r="C7" t="str">
            <v>法律</v>
          </cell>
          <cell r="D7">
            <v>85</v>
          </cell>
          <cell r="E7">
            <v>84</v>
          </cell>
          <cell r="F7">
            <v>77</v>
          </cell>
          <cell r="G7">
            <v>82</v>
          </cell>
        </row>
        <row r="8">
          <cell r="A8">
            <v>96007</v>
          </cell>
          <cell r="B8" t="str">
            <v>刘子玥</v>
          </cell>
          <cell r="C8" t="str">
            <v>哲学</v>
          </cell>
          <cell r="D8">
            <v>89</v>
          </cell>
          <cell r="E8">
            <v>84</v>
          </cell>
          <cell r="F8" t="str">
            <v>缓考</v>
          </cell>
          <cell r="G8">
            <v>86.5</v>
          </cell>
        </row>
        <row r="9">
          <cell r="A9">
            <v>96008</v>
          </cell>
          <cell r="B9" t="str">
            <v>王胜娟</v>
          </cell>
          <cell r="C9" t="str">
            <v>历史</v>
          </cell>
          <cell r="D9">
            <v>78</v>
          </cell>
          <cell r="E9">
            <v>75</v>
          </cell>
          <cell r="F9">
            <v>67</v>
          </cell>
          <cell r="G9">
            <v>73.333333333333329</v>
          </cell>
        </row>
        <row r="10">
          <cell r="A10">
            <v>96009</v>
          </cell>
          <cell r="B10" t="str">
            <v>陈文良</v>
          </cell>
          <cell r="C10" t="str">
            <v>文学</v>
          </cell>
          <cell r="D10">
            <v>85</v>
          </cell>
          <cell r="E10">
            <v>81</v>
          </cell>
          <cell r="F10">
            <v>69</v>
          </cell>
          <cell r="G10">
            <v>78.333333333333329</v>
          </cell>
        </row>
        <row r="11">
          <cell r="A11">
            <v>96010</v>
          </cell>
          <cell r="B11" t="str">
            <v>陈明</v>
          </cell>
          <cell r="C11" t="str">
            <v>哲学</v>
          </cell>
          <cell r="D11">
            <v>47</v>
          </cell>
          <cell r="E11" t="str">
            <v>缺考</v>
          </cell>
          <cell r="F11">
            <v>66</v>
          </cell>
          <cell r="G11">
            <v>56.5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/&#39532;&#31481;&#38738;/lectures/&#22823;&#23398;&#35745;&#31639;&#26426;&#22522;&#30784;/excel/&#20363;&#23376;/excel&#20989;&#25968;&#20363;&#23376;.xlsx" TargetMode="External"/><Relationship Id="rId2" Type="http://schemas.openxmlformats.org/officeDocument/2006/relationships/externalLinkPath" Target="/&#39532;&#31481;&#38738;/lectures/&#22823;&#23398;&#35745;&#31639;&#26426;&#22522;&#30784;/excel/&#20363;&#23376;/excel&#20989;&#25968;&#20363;&#23376;.xlsx" TargetMode="External"/><Relationship Id="rId1" Type="http://schemas.openxmlformats.org/officeDocument/2006/relationships/externalLinkPath" Target="/&#39532;&#31481;&#38738;/lectures/&#22823;&#23398;&#35745;&#31639;&#26426;&#22522;&#30784;/excel/&#20363;&#23376;/excel&#20989;&#25968;&#20363;&#23376;.xlsx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O32"/>
  <sheetViews>
    <sheetView tabSelected="1" zoomScale="70" zoomScaleNormal="70" workbookViewId="0">
      <selection activeCell="D22" sqref="D22"/>
    </sheetView>
  </sheetViews>
  <sheetFormatPr defaultColWidth="13.59765625" defaultRowHeight="20.100000000000001" customHeight="1" x14ac:dyDescent="0.3"/>
  <cols>
    <col min="1" max="1" width="25.09765625" style="66" bestFit="1" customWidth="1"/>
    <col min="2" max="2" width="13.59765625" style="66" bestFit="1" customWidth="1"/>
    <col min="3" max="3" width="17.69921875" style="66" customWidth="1"/>
    <col min="4" max="4" width="20.296875" style="66" customWidth="1"/>
    <col min="5" max="5" width="3.59765625" style="66" customWidth="1"/>
    <col min="6" max="6" width="21.19921875" style="66" customWidth="1"/>
    <col min="7" max="8" width="13.59765625" style="66"/>
    <col min="9" max="9" width="3.69921875" style="66" customWidth="1"/>
    <col min="10" max="10" width="25.796875" style="66" bestFit="1" customWidth="1"/>
    <col min="11" max="11" width="32.296875" style="66" bestFit="1" customWidth="1"/>
    <col min="12" max="12" width="25" style="66" bestFit="1" customWidth="1"/>
    <col min="13" max="13" width="3.59765625" style="65" customWidth="1"/>
    <col min="14" max="16384" width="13.59765625" style="66"/>
  </cols>
  <sheetData>
    <row r="1" spans="1:12" ht="28.05" customHeight="1" x14ac:dyDescent="0.3">
      <c r="A1" s="115" t="s">
        <v>304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2" ht="20.100000000000001" customHeight="1" x14ac:dyDescent="0.3">
      <c r="A2" s="67" t="s">
        <v>296</v>
      </c>
      <c r="B2" s="68"/>
      <c r="C2" s="68"/>
      <c r="D2" s="68"/>
      <c r="E2" s="65"/>
      <c r="F2" s="67" t="s">
        <v>0</v>
      </c>
      <c r="G2" s="69"/>
      <c r="H2" s="70"/>
      <c r="I2" s="65"/>
      <c r="J2" s="71" t="s">
        <v>1</v>
      </c>
      <c r="K2" s="69"/>
      <c r="L2" s="69"/>
    </row>
    <row r="3" spans="1:12" ht="20.100000000000001" customHeight="1" x14ac:dyDescent="0.3">
      <c r="A3" s="72" t="s">
        <v>2</v>
      </c>
      <c r="B3" s="73" t="s">
        <v>3</v>
      </c>
      <c r="C3" s="74">
        <v>3.3450000000000002</v>
      </c>
      <c r="D3" s="74">
        <f>INT(C3)</f>
        <v>3</v>
      </c>
      <c r="E3" s="65"/>
      <c r="F3" s="72" t="s">
        <v>4</v>
      </c>
      <c r="G3" s="73" t="s">
        <v>5</v>
      </c>
      <c r="H3" s="75"/>
      <c r="I3" s="65"/>
      <c r="J3" s="72" t="s">
        <v>6</v>
      </c>
      <c r="K3" s="73" t="s">
        <v>7</v>
      </c>
      <c r="L3" s="76"/>
    </row>
    <row r="4" spans="1:12" ht="20.100000000000001" customHeight="1" x14ac:dyDescent="0.3">
      <c r="A4" s="74"/>
      <c r="B4" s="73"/>
      <c r="C4" s="74">
        <v>-3.4</v>
      </c>
      <c r="D4" s="74">
        <f>INT(C4)</f>
        <v>-4</v>
      </c>
      <c r="E4" s="65"/>
      <c r="F4" s="72" t="s">
        <v>8</v>
      </c>
      <c r="G4" s="73" t="s">
        <v>9</v>
      </c>
      <c r="H4" s="75"/>
      <c r="I4" s="65"/>
      <c r="J4" s="72" t="s">
        <v>10</v>
      </c>
      <c r="K4" s="73" t="s">
        <v>11</v>
      </c>
      <c r="L4" s="76"/>
    </row>
    <row r="5" spans="1:12" ht="20.100000000000001" customHeight="1" x14ac:dyDescent="0.3">
      <c r="A5" s="72" t="s">
        <v>12</v>
      </c>
      <c r="B5" s="73" t="s">
        <v>13</v>
      </c>
      <c r="C5" s="74">
        <v>10</v>
      </c>
      <c r="D5" s="74">
        <f>MOD(C5,3)</f>
        <v>1</v>
      </c>
      <c r="E5" s="65"/>
      <c r="F5" s="72" t="s">
        <v>14</v>
      </c>
      <c r="G5" s="73" t="s">
        <v>15</v>
      </c>
      <c r="H5" s="75"/>
      <c r="I5" s="65"/>
      <c r="J5" s="72" t="s">
        <v>16</v>
      </c>
      <c r="K5" s="73" t="s">
        <v>17</v>
      </c>
      <c r="L5" s="76"/>
    </row>
    <row r="6" spans="1:12" ht="20.100000000000001" customHeight="1" x14ac:dyDescent="0.3">
      <c r="A6" s="74"/>
      <c r="B6" s="73"/>
      <c r="C6" s="74">
        <v>100</v>
      </c>
      <c r="D6" s="74">
        <f>MOD(C6,3)</f>
        <v>1</v>
      </c>
      <c r="E6" s="65"/>
      <c r="F6" s="72" t="s">
        <v>18</v>
      </c>
      <c r="G6" s="73" t="s">
        <v>19</v>
      </c>
      <c r="H6" s="75"/>
      <c r="I6" s="65"/>
      <c r="J6" s="72" t="s">
        <v>24</v>
      </c>
      <c r="K6" s="73" t="s">
        <v>25</v>
      </c>
      <c r="L6" s="77">
        <f ca="1">TODAY()</f>
        <v>44257</v>
      </c>
    </row>
    <row r="7" spans="1:12" ht="20.100000000000001" customHeight="1" x14ac:dyDescent="0.3">
      <c r="A7" s="72" t="s">
        <v>20</v>
      </c>
      <c r="B7" s="73" t="s">
        <v>21</v>
      </c>
      <c r="C7" s="74">
        <v>21.345600000000001</v>
      </c>
      <c r="D7" s="74">
        <f>ROUND(C7,3)</f>
        <v>21.346</v>
      </c>
      <c r="E7" s="65"/>
      <c r="F7" s="72" t="s">
        <v>22</v>
      </c>
      <c r="G7" s="73" t="s">
        <v>23</v>
      </c>
      <c r="H7" s="75"/>
      <c r="I7" s="65"/>
      <c r="J7" s="72" t="s">
        <v>30</v>
      </c>
      <c r="K7" s="73" t="s">
        <v>31</v>
      </c>
      <c r="L7" s="77">
        <f>DATE(2011,11,21)</f>
        <v>40868</v>
      </c>
    </row>
    <row r="8" spans="1:12" ht="20.100000000000001" customHeight="1" x14ac:dyDescent="0.3">
      <c r="A8" s="72" t="s">
        <v>26</v>
      </c>
      <c r="B8" s="73" t="s">
        <v>27</v>
      </c>
      <c r="C8" s="74">
        <v>-23.6</v>
      </c>
      <c r="D8" s="74">
        <f>ABS(C8)</f>
        <v>23.6</v>
      </c>
      <c r="E8" s="65"/>
      <c r="F8" s="72" t="s">
        <v>28</v>
      </c>
      <c r="G8" s="73" t="s">
        <v>29</v>
      </c>
      <c r="H8" s="75"/>
      <c r="I8" s="65"/>
      <c r="J8" s="72" t="s">
        <v>36</v>
      </c>
      <c r="K8" s="73" t="s">
        <v>37</v>
      </c>
      <c r="L8" s="78">
        <f ca="1">NOW()</f>
        <v>44257.593085069442</v>
      </c>
    </row>
    <row r="9" spans="1:12" ht="20.100000000000001" customHeight="1" x14ac:dyDescent="0.3">
      <c r="A9" s="72" t="s">
        <v>32</v>
      </c>
      <c r="B9" s="73" t="s">
        <v>33</v>
      </c>
      <c r="C9" s="74">
        <v>4</v>
      </c>
      <c r="D9" s="74">
        <f>SQRT(C9)</f>
        <v>2</v>
      </c>
      <c r="E9" s="65"/>
      <c r="F9" s="72" t="s">
        <v>34</v>
      </c>
      <c r="G9" s="73" t="s">
        <v>35</v>
      </c>
      <c r="H9" s="75"/>
      <c r="I9" s="65"/>
      <c r="J9" s="79" t="s">
        <v>283</v>
      </c>
      <c r="K9" s="73" t="s">
        <v>284</v>
      </c>
    </row>
    <row r="10" spans="1:12" ht="20.100000000000001" customHeight="1" x14ac:dyDescent="0.3">
      <c r="A10" s="72" t="s">
        <v>38</v>
      </c>
      <c r="B10" s="80" t="s">
        <v>39</v>
      </c>
      <c r="C10" s="76"/>
      <c r="D10" s="76"/>
      <c r="E10" s="65"/>
      <c r="F10" s="72" t="s">
        <v>40</v>
      </c>
      <c r="G10" s="73" t="s">
        <v>41</v>
      </c>
      <c r="H10" s="75"/>
      <c r="I10" s="65"/>
      <c r="J10" s="79" t="s">
        <v>354</v>
      </c>
      <c r="K10" s="73" t="s">
        <v>353</v>
      </c>
      <c r="L10" s="76"/>
    </row>
    <row r="11" spans="1:12" ht="20.100000000000001" customHeight="1" x14ac:dyDescent="0.3">
      <c r="A11" s="72" t="s">
        <v>42</v>
      </c>
      <c r="B11" s="76"/>
      <c r="C11" s="76"/>
      <c r="D11" s="76"/>
      <c r="E11" s="65"/>
      <c r="F11" s="72" t="s">
        <v>285</v>
      </c>
      <c r="G11" s="81" t="s">
        <v>289</v>
      </c>
      <c r="H11" s="75"/>
      <c r="I11" s="65"/>
      <c r="J11" s="72" t="s">
        <v>282</v>
      </c>
      <c r="K11" s="73" t="s">
        <v>45</v>
      </c>
      <c r="L11" s="76"/>
    </row>
    <row r="12" spans="1:12" ht="20.100000000000001" customHeight="1" x14ac:dyDescent="0.3">
      <c r="A12" s="76"/>
      <c r="B12" s="76"/>
      <c r="C12" s="76"/>
      <c r="D12" s="76"/>
      <c r="E12" s="65"/>
      <c r="F12" s="72" t="s">
        <v>286</v>
      </c>
      <c r="G12" s="73" t="s">
        <v>290</v>
      </c>
      <c r="H12" s="75"/>
      <c r="I12" s="65"/>
      <c r="J12" s="82"/>
      <c r="K12" s="73"/>
      <c r="L12" s="76"/>
    </row>
    <row r="13" spans="1:12" ht="20.100000000000001" customHeight="1" x14ac:dyDescent="0.3">
      <c r="A13" s="71" t="s">
        <v>48</v>
      </c>
      <c r="B13" s="71"/>
      <c r="C13" s="69"/>
      <c r="D13" s="69"/>
      <c r="E13" s="65"/>
      <c r="F13" s="72" t="s">
        <v>287</v>
      </c>
      <c r="G13" s="73" t="s">
        <v>291</v>
      </c>
      <c r="I13" s="65"/>
      <c r="J13" s="71" t="s">
        <v>50</v>
      </c>
      <c r="K13" s="69"/>
      <c r="L13" s="69"/>
    </row>
    <row r="14" spans="1:12" ht="20.100000000000001" customHeight="1" x14ac:dyDescent="0.3">
      <c r="A14" s="72" t="s">
        <v>51</v>
      </c>
      <c r="B14" s="73" t="s">
        <v>52</v>
      </c>
      <c r="C14" s="76" t="s">
        <v>53</v>
      </c>
      <c r="D14" s="76" t="str">
        <f>MID(C14,3,4)</f>
        <v>六十周年</v>
      </c>
      <c r="E14" s="65"/>
      <c r="F14" s="72" t="s">
        <v>288</v>
      </c>
      <c r="G14" s="81" t="s">
        <v>292</v>
      </c>
      <c r="I14" s="65"/>
      <c r="J14" s="79" t="s">
        <v>56</v>
      </c>
      <c r="K14" s="73" t="s">
        <v>57</v>
      </c>
      <c r="L14" s="76"/>
    </row>
    <row r="15" spans="1:12" ht="20.100000000000001" customHeight="1" x14ac:dyDescent="0.3">
      <c r="A15" s="72" t="s">
        <v>58</v>
      </c>
      <c r="B15" s="73" t="s">
        <v>59</v>
      </c>
      <c r="C15" s="76" t="s">
        <v>295</v>
      </c>
      <c r="D15" s="76" t="str">
        <f>LEFT(C15,3)</f>
        <v>CE</v>
      </c>
      <c r="E15" s="65"/>
      <c r="F15" s="72" t="s">
        <v>43</v>
      </c>
      <c r="G15" s="73" t="s">
        <v>44</v>
      </c>
      <c r="I15" s="65"/>
      <c r="J15" s="72" t="s">
        <v>62</v>
      </c>
      <c r="K15" s="73" t="s">
        <v>63</v>
      </c>
      <c r="L15" s="76"/>
    </row>
    <row r="16" spans="1:12" ht="20.100000000000001" customHeight="1" x14ac:dyDescent="0.3">
      <c r="A16" s="72" t="s">
        <v>64</v>
      </c>
      <c r="B16" s="73" t="s">
        <v>65</v>
      </c>
      <c r="C16" s="76"/>
      <c r="D16" s="76" t="str">
        <f>MID(C16,3,4)</f>
        <v/>
      </c>
      <c r="E16" s="65"/>
      <c r="F16" s="72" t="s">
        <v>46</v>
      </c>
      <c r="G16" s="73" t="s">
        <v>47</v>
      </c>
      <c r="I16" s="65"/>
      <c r="J16" s="72" t="s">
        <v>68</v>
      </c>
      <c r="K16" s="73"/>
      <c r="L16" s="76"/>
    </row>
    <row r="17" spans="1:15" ht="20.100000000000001" customHeight="1" x14ac:dyDescent="0.3">
      <c r="A17" s="72" t="s">
        <v>69</v>
      </c>
      <c r="B17" s="73" t="s">
        <v>70</v>
      </c>
      <c r="C17" s="76" t="s">
        <v>53</v>
      </c>
      <c r="D17" s="76">
        <f>LEN(C17)</f>
        <v>6</v>
      </c>
      <c r="E17" s="65"/>
      <c r="F17" s="71" t="s">
        <v>49</v>
      </c>
      <c r="G17" s="69"/>
      <c r="H17" s="70"/>
      <c r="I17" s="65"/>
      <c r="J17" s="72" t="s">
        <v>73</v>
      </c>
      <c r="K17" s="73"/>
      <c r="L17" s="76"/>
      <c r="O17" s="98"/>
    </row>
    <row r="18" spans="1:15" ht="20.100000000000001" customHeight="1" x14ac:dyDescent="0.3">
      <c r="A18" s="72" t="s">
        <v>74</v>
      </c>
      <c r="B18" s="73" t="s">
        <v>75</v>
      </c>
      <c r="C18" s="76">
        <v>90</v>
      </c>
      <c r="D18" s="76" t="str">
        <f>TEXT(C18,"0")</f>
        <v>90</v>
      </c>
      <c r="E18" s="65"/>
      <c r="F18" s="79" t="s">
        <v>54</v>
      </c>
      <c r="G18" s="73" t="s">
        <v>55</v>
      </c>
      <c r="H18" s="83"/>
      <c r="I18" s="65"/>
      <c r="J18" s="72" t="s">
        <v>76</v>
      </c>
      <c r="K18" s="73" t="s">
        <v>77</v>
      </c>
      <c r="L18" s="76"/>
    </row>
    <row r="19" spans="1:15" ht="20.100000000000001" customHeight="1" x14ac:dyDescent="0.3">
      <c r="A19" s="72" t="s">
        <v>350</v>
      </c>
      <c r="B19" s="73" t="s">
        <v>279</v>
      </c>
      <c r="C19" s="76"/>
      <c r="D19" s="76"/>
      <c r="E19" s="65"/>
      <c r="F19" s="72" t="s">
        <v>60</v>
      </c>
      <c r="G19" s="73" t="s">
        <v>61</v>
      </c>
      <c r="H19" s="83"/>
      <c r="I19" s="65"/>
      <c r="J19" s="72" t="s">
        <v>78</v>
      </c>
      <c r="K19" s="73" t="s">
        <v>79</v>
      </c>
      <c r="L19" s="76"/>
    </row>
    <row r="20" spans="1:15" ht="20.100000000000001" customHeight="1" x14ac:dyDescent="0.3">
      <c r="A20" s="72" t="s">
        <v>351</v>
      </c>
      <c r="B20" s="73" t="s">
        <v>280</v>
      </c>
      <c r="C20" s="76"/>
      <c r="D20" s="76"/>
      <c r="E20" s="65"/>
      <c r="F20" s="72" t="s">
        <v>66</v>
      </c>
      <c r="G20" s="73" t="s">
        <v>67</v>
      </c>
      <c r="H20" s="83"/>
      <c r="I20" s="65"/>
      <c r="J20" s="72" t="s">
        <v>80</v>
      </c>
      <c r="K20" s="73" t="s">
        <v>81</v>
      </c>
      <c r="L20" s="76"/>
    </row>
    <row r="21" spans="1:15" ht="20.100000000000001" customHeight="1" x14ac:dyDescent="0.3">
      <c r="A21" s="72" t="s">
        <v>352</v>
      </c>
      <c r="B21" s="73" t="s">
        <v>281</v>
      </c>
      <c r="C21" s="76"/>
      <c r="D21" s="76"/>
      <c r="E21" s="65"/>
      <c r="F21" s="72" t="s">
        <v>71</v>
      </c>
      <c r="G21" s="73" t="s">
        <v>72</v>
      </c>
      <c r="H21" s="83"/>
      <c r="I21" s="65"/>
      <c r="J21" s="72" t="s">
        <v>293</v>
      </c>
      <c r="K21" s="73" t="s">
        <v>294</v>
      </c>
      <c r="L21" s="84"/>
    </row>
    <row r="32" spans="1:15" ht="19.5" customHeight="1" x14ac:dyDescent="0.3"/>
  </sheetData>
  <mergeCells count="1">
    <mergeCell ref="A1:L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P13"/>
  <sheetViews>
    <sheetView showGridLines="0" workbookViewId="0">
      <selection activeCell="H2" sqref="H2"/>
    </sheetView>
  </sheetViews>
  <sheetFormatPr defaultColWidth="13.59765625" defaultRowHeight="20.100000000000001" customHeight="1" x14ac:dyDescent="0.25"/>
  <cols>
    <col min="1" max="1" width="8.69921875" style="4" customWidth="1"/>
    <col min="2" max="2" width="13.59765625" style="4"/>
    <col min="3" max="3" width="7.5" style="4" customWidth="1"/>
    <col min="4" max="5" width="9" style="4" bestFit="1" customWidth="1"/>
    <col min="6" max="6" width="11.5" style="4" customWidth="1"/>
    <col min="7" max="7" width="8.296875" style="4" customWidth="1"/>
    <col min="8" max="8" width="31.796875" style="4" customWidth="1"/>
    <col min="9" max="9" width="33.296875" style="4" customWidth="1"/>
    <col min="10" max="10" width="3.59765625" style="5" customWidth="1"/>
    <col min="11" max="16384" width="13.59765625" style="4"/>
  </cols>
  <sheetData>
    <row r="1" spans="1:16" s="10" customFormat="1" ht="28.05" customHeight="1" x14ac:dyDescent="0.4">
      <c r="A1" s="9" t="s">
        <v>83</v>
      </c>
      <c r="B1" s="9" t="s">
        <v>84</v>
      </c>
      <c r="C1" s="9" t="s">
        <v>85</v>
      </c>
      <c r="D1" s="9" t="s">
        <v>86</v>
      </c>
      <c r="E1" s="9" t="s">
        <v>87</v>
      </c>
      <c r="F1" s="9" t="s">
        <v>88</v>
      </c>
      <c r="G1" s="9" t="s">
        <v>89</v>
      </c>
      <c r="H1" s="9" t="s">
        <v>90</v>
      </c>
      <c r="I1" s="9" t="s">
        <v>91</v>
      </c>
      <c r="J1" s="5"/>
    </row>
    <row r="2" spans="1:16" ht="20.100000000000001" customHeight="1" x14ac:dyDescent="0.25">
      <c r="A2" s="7" t="str">
        <f t="shared" ref="A2:A10" si="0">LEFT(B2,3)</f>
        <v>902</v>
      </c>
      <c r="B2" s="7">
        <v>90201</v>
      </c>
      <c r="C2" s="7" t="s">
        <v>92</v>
      </c>
      <c r="D2" s="7" t="s">
        <v>93</v>
      </c>
      <c r="E2" s="7">
        <v>78</v>
      </c>
      <c r="F2" s="7">
        <v>100</v>
      </c>
      <c r="G2" s="7">
        <v>88</v>
      </c>
      <c r="H2" s="8"/>
      <c r="I2" s="8"/>
    </row>
    <row r="3" spans="1:16" ht="20.100000000000001" customHeight="1" x14ac:dyDescent="0.25">
      <c r="A3" s="7" t="str">
        <f t="shared" si="0"/>
        <v>902</v>
      </c>
      <c r="B3" s="7">
        <v>90202</v>
      </c>
      <c r="C3" s="7" t="s">
        <v>94</v>
      </c>
      <c r="D3" s="7" t="s">
        <v>95</v>
      </c>
      <c r="E3" s="7">
        <v>90</v>
      </c>
      <c r="F3" s="7">
        <v>90</v>
      </c>
      <c r="G3" s="7">
        <v>90</v>
      </c>
      <c r="H3" s="8"/>
      <c r="I3" s="8"/>
    </row>
    <row r="4" spans="1:16" ht="20.100000000000001" customHeight="1" x14ac:dyDescent="0.25">
      <c r="A4" s="7" t="str">
        <f t="shared" si="0"/>
        <v>902</v>
      </c>
      <c r="B4" s="7">
        <v>90203</v>
      </c>
      <c r="C4" s="7" t="s">
        <v>96</v>
      </c>
      <c r="D4" s="7" t="s">
        <v>93</v>
      </c>
      <c r="E4" s="7">
        <v>90</v>
      </c>
      <c r="F4" s="7">
        <v>89</v>
      </c>
      <c r="G4" s="7">
        <v>72</v>
      </c>
      <c r="H4" s="8"/>
      <c r="I4" s="8"/>
    </row>
    <row r="5" spans="1:16" ht="20.100000000000001" customHeight="1" x14ac:dyDescent="0.25">
      <c r="A5" s="7" t="str">
        <f t="shared" si="0"/>
        <v>903</v>
      </c>
      <c r="B5" s="7">
        <v>90301</v>
      </c>
      <c r="C5" s="7" t="s">
        <v>97</v>
      </c>
      <c r="D5" s="7" t="s">
        <v>93</v>
      </c>
      <c r="E5" s="7">
        <v>56</v>
      </c>
      <c r="F5" s="7">
        <v>78</v>
      </c>
      <c r="G5" s="7">
        <v>83</v>
      </c>
      <c r="H5" s="8"/>
      <c r="I5" s="8"/>
    </row>
    <row r="6" spans="1:16" ht="20.100000000000001" customHeight="1" x14ac:dyDescent="0.25">
      <c r="A6" s="7" t="str">
        <f t="shared" si="0"/>
        <v>903</v>
      </c>
      <c r="B6" s="7">
        <v>90302</v>
      </c>
      <c r="C6" s="7" t="s">
        <v>98</v>
      </c>
      <c r="D6" s="7" t="s">
        <v>95</v>
      </c>
      <c r="E6" s="7">
        <v>78</v>
      </c>
      <c r="F6" s="7">
        <v>76</v>
      </c>
      <c r="G6" s="7">
        <v>75</v>
      </c>
      <c r="H6" s="8"/>
      <c r="I6" s="8"/>
    </row>
    <row r="7" spans="1:16" ht="20.100000000000001" customHeight="1" x14ac:dyDescent="0.25">
      <c r="A7" s="7" t="str">
        <f t="shared" si="0"/>
        <v>903</v>
      </c>
      <c r="B7" s="7">
        <v>90303</v>
      </c>
      <c r="C7" s="7" t="s">
        <v>99</v>
      </c>
      <c r="D7" s="7" t="s">
        <v>95</v>
      </c>
      <c r="E7" s="7">
        <v>99</v>
      </c>
      <c r="F7" s="7">
        <v>75</v>
      </c>
      <c r="G7" s="7">
        <v>67</v>
      </c>
      <c r="H7" s="8"/>
      <c r="I7" s="8"/>
    </row>
    <row r="8" spans="1:16" ht="20.100000000000001" customHeight="1" x14ac:dyDescent="0.25">
      <c r="A8" s="7" t="str">
        <f t="shared" si="0"/>
        <v>904</v>
      </c>
      <c r="B8" s="7">
        <v>90401</v>
      </c>
      <c r="C8" s="7" t="s">
        <v>100</v>
      </c>
      <c r="D8" s="7" t="s">
        <v>95</v>
      </c>
      <c r="E8" s="7">
        <v>100</v>
      </c>
      <c r="F8" s="7">
        <v>87</v>
      </c>
      <c r="G8" s="7">
        <v>87</v>
      </c>
      <c r="H8" s="8"/>
      <c r="I8" s="8"/>
    </row>
    <row r="9" spans="1:16" ht="20.100000000000001" customHeight="1" x14ac:dyDescent="0.25">
      <c r="A9" s="7" t="str">
        <f t="shared" si="0"/>
        <v>904</v>
      </c>
      <c r="B9" s="7">
        <v>90402</v>
      </c>
      <c r="C9" s="7" t="s">
        <v>101</v>
      </c>
      <c r="D9" s="7" t="s">
        <v>93</v>
      </c>
      <c r="E9" s="7">
        <v>62</v>
      </c>
      <c r="F9" s="7">
        <v>92</v>
      </c>
      <c r="G9" s="7">
        <v>89</v>
      </c>
      <c r="H9" s="8"/>
      <c r="I9" s="8"/>
    </row>
    <row r="10" spans="1:16" ht="20.100000000000001" customHeight="1" x14ac:dyDescent="0.25">
      <c r="A10" s="7" t="str">
        <f t="shared" si="0"/>
        <v>904</v>
      </c>
      <c r="B10" s="7">
        <v>90403</v>
      </c>
      <c r="C10" s="7" t="s">
        <v>102</v>
      </c>
      <c r="D10" s="7" t="s">
        <v>93</v>
      </c>
      <c r="E10" s="7">
        <v>78</v>
      </c>
      <c r="F10" s="7">
        <v>56</v>
      </c>
      <c r="G10" s="7">
        <v>58</v>
      </c>
      <c r="H10" s="8"/>
      <c r="I10" s="8"/>
    </row>
    <row r="12" spans="1:16" ht="20.100000000000001" customHeight="1" x14ac:dyDescent="0.25">
      <c r="A12" s="3" t="s">
        <v>82</v>
      </c>
    </row>
    <row r="13" spans="1:16" ht="20.100000000000001" customHeight="1" x14ac:dyDescent="0.3">
      <c r="A13" s="4" t="s">
        <v>297</v>
      </c>
      <c r="O13" s="6"/>
      <c r="P13" s="6"/>
    </row>
  </sheetData>
  <dataConsolidate>
    <dataRefs count="3">
      <dataRef ref="F3" sheet="IF+AND+OR例子" r:id="rId1"/>
      <dataRef ref="G3" sheet="IF+AND+OR例子" r:id="rId2"/>
      <dataRef ref="H3" sheet="IF+AND+OR例子" r:id="rId3"/>
    </dataRefs>
  </dataConsolidate>
  <phoneticPr fontId="6" type="noConversion"/>
  <pageMargins left="0.75" right="0.75" top="1" bottom="1" header="0.5" footer="0.5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J19"/>
  <sheetViews>
    <sheetView showGridLines="0" zoomScale="80" zoomScaleNormal="80" workbookViewId="0">
      <selection activeCell="G14" sqref="G14"/>
    </sheetView>
  </sheetViews>
  <sheetFormatPr defaultColWidth="13.59765625" defaultRowHeight="20.100000000000001" customHeight="1" x14ac:dyDescent="0.25"/>
  <cols>
    <col min="1" max="1" width="13.69921875" style="26" bestFit="1" customWidth="1"/>
    <col min="2" max="2" width="17.09765625" style="26" bestFit="1" customWidth="1"/>
    <col min="3" max="5" width="13.69921875" style="26" bestFit="1" customWidth="1"/>
    <col min="6" max="6" width="18.5" style="26" customWidth="1"/>
    <col min="7" max="7" width="13.59765625" style="26"/>
    <col min="8" max="8" width="17.59765625" style="26" customWidth="1"/>
    <col min="9" max="9" width="18.19921875" style="5" customWidth="1"/>
    <col min="10" max="10" width="3.59765625" style="26" customWidth="1"/>
    <col min="11" max="16384" width="13.59765625" style="26"/>
  </cols>
  <sheetData>
    <row r="1" spans="1:10" ht="28.05" customHeight="1" x14ac:dyDescent="0.4">
      <c r="A1" s="116" t="s">
        <v>104</v>
      </c>
      <c r="B1" s="116"/>
      <c r="C1" s="116"/>
      <c r="D1" s="116"/>
      <c r="E1" s="116"/>
      <c r="F1" s="116"/>
      <c r="G1" s="116"/>
      <c r="H1" s="116"/>
    </row>
    <row r="2" spans="1:10" ht="20.100000000000001" customHeight="1" x14ac:dyDescent="0.25">
      <c r="A2" s="27" t="s">
        <v>105</v>
      </c>
      <c r="B2" s="27" t="s">
        <v>106</v>
      </c>
      <c r="C2" s="27" t="s">
        <v>107</v>
      </c>
      <c r="D2" s="27" t="s">
        <v>108</v>
      </c>
      <c r="E2" s="27" t="s">
        <v>111</v>
      </c>
      <c r="F2" s="27" t="s">
        <v>110</v>
      </c>
      <c r="G2" s="27" t="s">
        <v>109</v>
      </c>
      <c r="H2" s="27" t="s">
        <v>112</v>
      </c>
      <c r="J2" s="28" t="s">
        <v>103</v>
      </c>
    </row>
    <row r="3" spans="1:10" ht="20.100000000000001" customHeight="1" x14ac:dyDescent="0.25">
      <c r="A3" s="29">
        <v>101</v>
      </c>
      <c r="B3" s="29">
        <v>15</v>
      </c>
      <c r="C3" s="29">
        <v>100</v>
      </c>
      <c r="D3" s="29">
        <v>34</v>
      </c>
      <c r="E3" s="30"/>
      <c r="F3" s="30"/>
      <c r="G3" s="30"/>
      <c r="H3" s="30"/>
    </row>
    <row r="4" spans="1:10" ht="20.100000000000001" customHeight="1" x14ac:dyDescent="0.25">
      <c r="A4" s="29">
        <v>102</v>
      </c>
      <c r="B4" s="29">
        <v>126</v>
      </c>
      <c r="C4" s="29">
        <v>249</v>
      </c>
      <c r="D4" s="29">
        <v>27</v>
      </c>
      <c r="E4" s="30"/>
      <c r="F4" s="30"/>
      <c r="G4" s="30"/>
      <c r="H4" s="30"/>
    </row>
    <row r="5" spans="1:10" ht="20.100000000000001" customHeight="1" x14ac:dyDescent="0.25">
      <c r="A5" s="29">
        <v>103</v>
      </c>
      <c r="B5" s="29">
        <v>180</v>
      </c>
      <c r="C5" s="29">
        <v>490</v>
      </c>
      <c r="D5" s="29">
        <v>21</v>
      </c>
      <c r="E5" s="30"/>
      <c r="F5" s="30"/>
      <c r="G5" s="30"/>
      <c r="H5" s="30"/>
      <c r="J5" s="26" t="s">
        <v>167</v>
      </c>
    </row>
    <row r="6" spans="1:10" ht="20.100000000000001" customHeight="1" x14ac:dyDescent="0.25">
      <c r="A6" s="29">
        <v>201</v>
      </c>
      <c r="B6" s="29">
        <v>56</v>
      </c>
      <c r="C6" s="29">
        <v>66</v>
      </c>
      <c r="D6" s="29">
        <v>30</v>
      </c>
      <c r="E6" s="30"/>
      <c r="F6" s="30"/>
      <c r="G6" s="30"/>
      <c r="H6" s="30"/>
    </row>
    <row r="7" spans="1:10" ht="20.100000000000001" customHeight="1" x14ac:dyDescent="0.25">
      <c r="A7" s="29" t="s">
        <v>168</v>
      </c>
      <c r="B7" s="29" t="s">
        <v>170</v>
      </c>
      <c r="C7" s="29" t="s">
        <v>169</v>
      </c>
      <c r="D7" s="29" t="s">
        <v>169</v>
      </c>
      <c r="E7" s="30"/>
      <c r="F7" s="30"/>
      <c r="G7" s="30"/>
      <c r="H7" s="30"/>
    </row>
    <row r="8" spans="1:10" ht="20.100000000000001" customHeight="1" x14ac:dyDescent="0.25">
      <c r="G8" s="31"/>
      <c r="H8" s="31"/>
    </row>
    <row r="9" spans="1:10" ht="20.100000000000001" customHeight="1" x14ac:dyDescent="0.25">
      <c r="A9" s="29"/>
      <c r="B9" s="1" t="s">
        <v>171</v>
      </c>
      <c r="C9" s="1" t="s">
        <v>172</v>
      </c>
      <c r="D9" s="1" t="s">
        <v>173</v>
      </c>
      <c r="E9"/>
      <c r="F9"/>
      <c r="G9" s="31"/>
      <c r="H9" s="31"/>
      <c r="J9" s="26" t="s">
        <v>312</v>
      </c>
    </row>
    <row r="10" spans="1:10" ht="20.100000000000001" customHeight="1" x14ac:dyDescent="0.25">
      <c r="A10" s="24" t="s">
        <v>174</v>
      </c>
      <c r="B10" s="32">
        <v>3.27</v>
      </c>
      <c r="C10" s="33"/>
      <c r="D10" s="33"/>
      <c r="E10"/>
      <c r="F10"/>
      <c r="G10" s="31"/>
      <c r="H10" s="31"/>
    </row>
    <row r="11" spans="1:10" ht="20.100000000000001" customHeight="1" x14ac:dyDescent="0.25">
      <c r="A11" s="24" t="s">
        <v>175</v>
      </c>
      <c r="B11" s="34">
        <v>0.48830000000000001</v>
      </c>
      <c r="C11" s="34">
        <v>0.5383</v>
      </c>
      <c r="D11" s="34">
        <v>0.7883</v>
      </c>
      <c r="E11"/>
      <c r="F11"/>
      <c r="G11" s="31"/>
      <c r="H11" s="31"/>
    </row>
    <row r="12" spans="1:10" ht="20.100000000000001" customHeight="1" x14ac:dyDescent="0.25">
      <c r="A12" s="24" t="s">
        <v>176</v>
      </c>
      <c r="B12" s="32">
        <v>2.0699999999999998</v>
      </c>
      <c r="C12" s="33">
        <v>4.07</v>
      </c>
      <c r="D12" s="33">
        <v>6.07</v>
      </c>
      <c r="E12"/>
      <c r="F12"/>
      <c r="G12" s="31"/>
      <c r="H12" s="31"/>
    </row>
    <row r="13" spans="1:10" ht="20.100000000000001" customHeight="1" x14ac:dyDescent="0.25">
      <c r="G13" s="31"/>
      <c r="H13" s="31"/>
      <c r="J13" s="26" t="s">
        <v>313</v>
      </c>
    </row>
    <row r="14" spans="1:10" ht="20.100000000000001" customHeight="1" x14ac:dyDescent="0.25">
      <c r="A14" s="29"/>
      <c r="B14" s="25" t="s">
        <v>177</v>
      </c>
      <c r="C14" s="25" t="s">
        <v>178</v>
      </c>
      <c r="D14" s="25" t="s">
        <v>179</v>
      </c>
      <c r="G14" s="31"/>
      <c r="H14" s="31"/>
    </row>
    <row r="15" spans="1:10" ht="20.100000000000001" customHeight="1" x14ac:dyDescent="0.25">
      <c r="A15" s="29" t="s">
        <v>171</v>
      </c>
      <c r="B15" s="29" t="s">
        <v>180</v>
      </c>
      <c r="C15" s="29" t="s">
        <v>181</v>
      </c>
      <c r="D15" s="29"/>
      <c r="E15" s="31"/>
      <c r="F15" s="31"/>
      <c r="G15" s="31"/>
      <c r="H15" s="31"/>
    </row>
    <row r="16" spans="1:10" ht="20.100000000000001" customHeight="1" x14ac:dyDescent="0.25">
      <c r="A16" s="29" t="s">
        <v>182</v>
      </c>
      <c r="B16" s="29" t="s">
        <v>183</v>
      </c>
      <c r="C16" s="29" t="s">
        <v>184</v>
      </c>
      <c r="D16" s="29"/>
      <c r="E16" s="31"/>
      <c r="F16" s="31"/>
      <c r="G16" s="31"/>
      <c r="H16" s="31"/>
    </row>
    <row r="17" spans="1:8" ht="20.100000000000001" customHeight="1" x14ac:dyDescent="0.25">
      <c r="A17" s="29" t="s">
        <v>185</v>
      </c>
      <c r="B17" s="29" t="s">
        <v>186</v>
      </c>
      <c r="C17" s="29" t="s">
        <v>187</v>
      </c>
      <c r="D17" s="29"/>
      <c r="E17" s="31"/>
      <c r="F17" s="31"/>
      <c r="G17" s="31"/>
      <c r="H17" s="31"/>
    </row>
    <row r="18" spans="1:8" ht="20.100000000000001" customHeight="1" x14ac:dyDescent="0.25">
      <c r="E18" s="31"/>
      <c r="F18" s="31"/>
      <c r="G18" s="31"/>
      <c r="H18" s="31"/>
    </row>
    <row r="19" spans="1:8" ht="20.100000000000001" customHeight="1" x14ac:dyDescent="0.25">
      <c r="E19" s="31"/>
      <c r="F19" s="31"/>
      <c r="G19" s="31"/>
      <c r="H19" s="31"/>
    </row>
  </sheetData>
  <mergeCells count="1">
    <mergeCell ref="A1:H1"/>
  </mergeCells>
  <phoneticPr fontId="6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33"/>
  <sheetViews>
    <sheetView showGridLines="0" zoomScale="89" zoomScaleNormal="89" workbookViewId="0">
      <selection activeCell="H13" sqref="H13"/>
    </sheetView>
  </sheetViews>
  <sheetFormatPr defaultColWidth="13.59765625" defaultRowHeight="20.100000000000001" customHeight="1" x14ac:dyDescent="0.25"/>
  <cols>
    <col min="1" max="1" width="17.296875" style="11" customWidth="1"/>
    <col min="2" max="10" width="12.09765625" style="11" customWidth="1"/>
    <col min="11" max="11" width="13.19921875" style="11" customWidth="1"/>
    <col min="12" max="13" width="14.796875" style="11" bestFit="1" customWidth="1"/>
    <col min="14" max="14" width="3.59765625" style="5" customWidth="1"/>
    <col min="15" max="16384" width="13.59765625" style="11"/>
  </cols>
  <sheetData>
    <row r="1" spans="1:18" s="23" customFormat="1" ht="68.25" customHeight="1" x14ac:dyDescent="0.25">
      <c r="A1" s="20" t="s">
        <v>301</v>
      </c>
      <c r="B1" s="21">
        <v>37987</v>
      </c>
      <c r="C1" s="21">
        <v>37988</v>
      </c>
      <c r="D1" s="21">
        <v>37989</v>
      </c>
      <c r="E1" s="21">
        <v>37990</v>
      </c>
      <c r="F1" s="21">
        <v>37991</v>
      </c>
      <c r="G1" s="21">
        <v>37992</v>
      </c>
      <c r="H1" s="21">
        <v>37993</v>
      </c>
      <c r="I1" s="21">
        <v>37994</v>
      </c>
      <c r="J1" s="21">
        <v>37995</v>
      </c>
      <c r="K1" s="21">
        <v>37996</v>
      </c>
      <c r="L1" s="22" t="s">
        <v>143</v>
      </c>
      <c r="M1" s="22" t="s">
        <v>144</v>
      </c>
      <c r="N1" s="5"/>
      <c r="P1" s="17"/>
      <c r="Q1" s="18"/>
      <c r="R1" s="17"/>
    </row>
    <row r="2" spans="1:18" ht="20.100000000000001" customHeight="1" x14ac:dyDescent="0.25">
      <c r="A2" s="12" t="s">
        <v>298</v>
      </c>
      <c r="B2" s="13" t="s">
        <v>145</v>
      </c>
      <c r="C2" s="13" t="s">
        <v>146</v>
      </c>
      <c r="D2" s="13" t="s">
        <v>145</v>
      </c>
      <c r="E2" s="13" t="s">
        <v>146</v>
      </c>
      <c r="F2" s="13" t="s">
        <v>147</v>
      </c>
      <c r="G2" s="13" t="s">
        <v>148</v>
      </c>
      <c r="H2" s="13" t="s">
        <v>147</v>
      </c>
      <c r="I2" s="13" t="s">
        <v>149</v>
      </c>
      <c r="J2" s="13" t="s">
        <v>148</v>
      </c>
      <c r="K2" s="13" t="s">
        <v>150</v>
      </c>
      <c r="L2" s="14"/>
      <c r="M2" s="14"/>
      <c r="P2" s="18"/>
      <c r="Q2" s="18"/>
      <c r="R2" s="18"/>
    </row>
    <row r="3" spans="1:18" ht="20.100000000000001" customHeight="1" x14ac:dyDescent="0.25">
      <c r="A3" s="12" t="s">
        <v>151</v>
      </c>
      <c r="B3" s="13" t="s">
        <v>146</v>
      </c>
      <c r="C3" s="13" t="s">
        <v>147</v>
      </c>
      <c r="D3" s="13" t="s">
        <v>147</v>
      </c>
      <c r="E3" s="13" t="s">
        <v>147</v>
      </c>
      <c r="F3" s="13" t="s">
        <v>146</v>
      </c>
      <c r="G3" s="13" t="s">
        <v>145</v>
      </c>
      <c r="H3" s="13" t="s">
        <v>146</v>
      </c>
      <c r="I3" s="13" t="s">
        <v>146</v>
      </c>
      <c r="J3" s="13" t="s">
        <v>147</v>
      </c>
      <c r="K3" s="13" t="s">
        <v>147</v>
      </c>
      <c r="L3" s="14"/>
      <c r="M3" s="14"/>
      <c r="P3" s="18"/>
      <c r="Q3" s="18"/>
      <c r="R3" s="18"/>
    </row>
    <row r="4" spans="1:18" ht="20.100000000000001" customHeight="1" x14ac:dyDescent="0.25">
      <c r="A4" s="12" t="s">
        <v>152</v>
      </c>
      <c r="B4" s="13" t="s">
        <v>149</v>
      </c>
      <c r="C4" s="13" t="s">
        <v>149</v>
      </c>
      <c r="D4" s="13" t="s">
        <v>145</v>
      </c>
      <c r="E4" s="13" t="s">
        <v>150</v>
      </c>
      <c r="F4" s="13" t="s">
        <v>147</v>
      </c>
      <c r="G4" s="13" t="s">
        <v>149</v>
      </c>
      <c r="H4" s="13" t="s">
        <v>150</v>
      </c>
      <c r="I4" s="13" t="s">
        <v>146</v>
      </c>
      <c r="J4" s="13" t="s">
        <v>146</v>
      </c>
      <c r="K4" s="13" t="s">
        <v>149</v>
      </c>
      <c r="L4" s="14"/>
      <c r="M4" s="14"/>
      <c r="P4" s="18"/>
      <c r="Q4" s="18"/>
      <c r="R4" s="18"/>
    </row>
    <row r="5" spans="1:18" ht="20.100000000000001" customHeight="1" x14ac:dyDescent="0.25">
      <c r="A5" s="12" t="s">
        <v>153</v>
      </c>
      <c r="B5" s="13" t="s">
        <v>146</v>
      </c>
      <c r="C5" s="13" t="s">
        <v>148</v>
      </c>
      <c r="D5" s="13" t="s">
        <v>147</v>
      </c>
      <c r="E5" s="13" t="s">
        <v>145</v>
      </c>
      <c r="F5" s="13" t="s">
        <v>147</v>
      </c>
      <c r="G5" s="13" t="s">
        <v>146</v>
      </c>
      <c r="H5" s="13" t="s">
        <v>147</v>
      </c>
      <c r="I5" s="13" t="s">
        <v>146</v>
      </c>
      <c r="J5" s="13" t="s">
        <v>146</v>
      </c>
      <c r="K5" s="13" t="s">
        <v>147</v>
      </c>
      <c r="L5" s="14"/>
      <c r="M5" s="14"/>
      <c r="P5" s="18"/>
      <c r="Q5" s="18"/>
      <c r="R5" s="18"/>
    </row>
    <row r="6" spans="1:18" ht="20.100000000000001" customHeight="1" x14ac:dyDescent="0.25">
      <c r="A6" s="12" t="s">
        <v>154</v>
      </c>
      <c r="B6" s="13" t="s">
        <v>150</v>
      </c>
      <c r="C6" s="13" t="s">
        <v>149</v>
      </c>
      <c r="D6" s="13" t="s">
        <v>147</v>
      </c>
      <c r="E6" s="13" t="s">
        <v>146</v>
      </c>
      <c r="F6" s="13" t="s">
        <v>148</v>
      </c>
      <c r="G6" s="13" t="s">
        <v>147</v>
      </c>
      <c r="H6" s="13" t="s">
        <v>146</v>
      </c>
      <c r="I6" s="13" t="s">
        <v>147</v>
      </c>
      <c r="J6" s="13" t="s">
        <v>145</v>
      </c>
      <c r="K6" s="13" t="s">
        <v>149</v>
      </c>
      <c r="L6" s="14"/>
      <c r="M6" s="14"/>
      <c r="P6" s="18"/>
      <c r="Q6" s="18"/>
      <c r="R6" s="18"/>
    </row>
    <row r="7" spans="1:18" ht="20.100000000000001" customHeight="1" x14ac:dyDescent="0.25">
      <c r="A7" s="12" t="s">
        <v>155</v>
      </c>
      <c r="B7" s="13" t="s">
        <v>146</v>
      </c>
      <c r="C7" s="13" t="s">
        <v>147</v>
      </c>
      <c r="D7" s="13" t="s">
        <v>146</v>
      </c>
      <c r="E7" s="13" t="s">
        <v>147</v>
      </c>
      <c r="F7" s="13" t="s">
        <v>146</v>
      </c>
      <c r="G7" s="13" t="s">
        <v>148</v>
      </c>
      <c r="H7" s="13" t="s">
        <v>147</v>
      </c>
      <c r="I7" s="13" t="s">
        <v>146</v>
      </c>
      <c r="J7" s="13" t="s">
        <v>146</v>
      </c>
      <c r="K7" s="13" t="s">
        <v>145</v>
      </c>
      <c r="L7" s="14"/>
      <c r="M7" s="14"/>
    </row>
    <row r="8" spans="1:18" ht="20.100000000000001" customHeight="1" x14ac:dyDescent="0.25">
      <c r="A8" s="12" t="s">
        <v>156</v>
      </c>
      <c r="B8" s="13" t="s">
        <v>146</v>
      </c>
      <c r="C8" s="13" t="s">
        <v>148</v>
      </c>
      <c r="D8" s="13" t="s">
        <v>147</v>
      </c>
      <c r="E8" s="13" t="s">
        <v>147</v>
      </c>
      <c r="F8" s="13" t="s">
        <v>146</v>
      </c>
      <c r="G8" s="13" t="s">
        <v>146</v>
      </c>
      <c r="H8" s="13" t="s">
        <v>147</v>
      </c>
      <c r="I8" s="13" t="s">
        <v>145</v>
      </c>
      <c r="J8" s="13" t="s">
        <v>146</v>
      </c>
      <c r="K8" s="13" t="s">
        <v>147</v>
      </c>
      <c r="L8" s="14"/>
      <c r="M8" s="14"/>
    </row>
    <row r="9" spans="1:18" ht="20.100000000000001" customHeight="1" x14ac:dyDescent="0.25">
      <c r="A9" s="12" t="s">
        <v>157</v>
      </c>
      <c r="B9" s="13" t="s">
        <v>146</v>
      </c>
      <c r="C9" s="13" t="s">
        <v>147</v>
      </c>
      <c r="D9" s="13" t="s">
        <v>148</v>
      </c>
      <c r="E9" s="13" t="s">
        <v>146</v>
      </c>
      <c r="F9" s="13" t="s">
        <v>146</v>
      </c>
      <c r="G9" s="13" t="s">
        <v>158</v>
      </c>
      <c r="H9" s="13" t="s">
        <v>148</v>
      </c>
      <c r="I9" s="13" t="s">
        <v>150</v>
      </c>
      <c r="J9" s="13" t="s">
        <v>147</v>
      </c>
      <c r="K9" s="13" t="s">
        <v>147</v>
      </c>
      <c r="L9" s="14"/>
      <c r="M9" s="14"/>
    </row>
    <row r="10" spans="1:18" ht="20.100000000000001" customHeight="1" x14ac:dyDescent="0.25">
      <c r="A10" s="12" t="s">
        <v>159</v>
      </c>
      <c r="B10" s="13" t="s">
        <v>147</v>
      </c>
      <c r="C10" s="13" t="s">
        <v>146</v>
      </c>
      <c r="D10" s="13" t="s">
        <v>148</v>
      </c>
      <c r="E10" s="13" t="s">
        <v>146</v>
      </c>
      <c r="F10" s="13" t="s">
        <v>147</v>
      </c>
      <c r="G10" s="13" t="s">
        <v>146</v>
      </c>
      <c r="H10" s="13" t="s">
        <v>147</v>
      </c>
      <c r="I10" s="13" t="s">
        <v>146</v>
      </c>
      <c r="J10" s="13" t="s">
        <v>147</v>
      </c>
      <c r="K10" s="13" t="s">
        <v>147</v>
      </c>
      <c r="L10" s="14"/>
      <c r="M10" s="14"/>
    </row>
    <row r="11" spans="1:18" ht="20.100000000000001" customHeight="1" x14ac:dyDescent="0.25">
      <c r="A11" s="12" t="s">
        <v>160</v>
      </c>
      <c r="B11" s="13" t="s">
        <v>146</v>
      </c>
      <c r="C11" s="13" t="s">
        <v>146</v>
      </c>
      <c r="D11" s="13" t="s">
        <v>147</v>
      </c>
      <c r="E11" s="13" t="s">
        <v>147</v>
      </c>
      <c r="F11" s="13" t="s">
        <v>146</v>
      </c>
      <c r="G11" s="13" t="s">
        <v>146</v>
      </c>
      <c r="H11" s="13" t="s">
        <v>147</v>
      </c>
      <c r="I11" s="13" t="s">
        <v>146</v>
      </c>
      <c r="J11" s="13" t="s">
        <v>146</v>
      </c>
      <c r="K11" s="13" t="s">
        <v>146</v>
      </c>
      <c r="L11" s="14"/>
      <c r="M11" s="14"/>
    </row>
    <row r="12" spans="1:18" ht="20.100000000000001" customHeight="1" x14ac:dyDescent="0.25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6"/>
      <c r="M12" s="16"/>
    </row>
    <row r="13" spans="1:18" ht="20.100000000000001" customHeight="1" x14ac:dyDescent="0.45">
      <c r="A13" s="86" t="s">
        <v>161</v>
      </c>
      <c r="D13" s="85"/>
      <c r="F13"/>
      <c r="H13" s="17"/>
      <c r="I13" s="17"/>
      <c r="J13" s="17"/>
      <c r="K13" s="17"/>
      <c r="L13" s="17"/>
      <c r="M13" s="17"/>
    </row>
    <row r="14" spans="1:18" ht="20.100000000000001" customHeight="1" x14ac:dyDescent="0.45">
      <c r="A14" s="86" t="s">
        <v>299</v>
      </c>
      <c r="E14" s="18"/>
      <c r="F14" s="18"/>
      <c r="H14" s="18"/>
      <c r="I14" s="18"/>
      <c r="J14" s="18"/>
      <c r="K14" s="18"/>
      <c r="L14" s="17"/>
      <c r="M14" s="17"/>
    </row>
    <row r="15" spans="1:18" ht="20.100000000000001" customHeight="1" x14ac:dyDescent="0.45">
      <c r="A15" s="86" t="s">
        <v>308</v>
      </c>
      <c r="F15" s="18"/>
      <c r="H15" s="18"/>
      <c r="I15" s="18"/>
      <c r="J15" s="18"/>
      <c r="K15" s="18"/>
      <c r="L15" s="17"/>
      <c r="M15" s="17"/>
    </row>
    <row r="16" spans="1:18" ht="20.100000000000001" customHeight="1" x14ac:dyDescent="0.45">
      <c r="A16" s="86" t="s">
        <v>300</v>
      </c>
      <c r="E16" s="18"/>
      <c r="F16" s="18"/>
      <c r="H16" s="18"/>
      <c r="I16" s="18"/>
      <c r="J16" s="18"/>
      <c r="K16" s="18"/>
      <c r="L16" s="17"/>
      <c r="M16" s="17"/>
    </row>
    <row r="17" spans="1:13" ht="20.100000000000001" customHeight="1" x14ac:dyDescent="0.25">
      <c r="A17" s="87"/>
      <c r="E17" s="18"/>
      <c r="F17" s="18"/>
      <c r="H17" s="18"/>
      <c r="I17" s="18"/>
      <c r="J17" s="18"/>
      <c r="K17" s="18"/>
      <c r="L17" s="17"/>
      <c r="M17" s="17"/>
    </row>
    <row r="18" spans="1:13" ht="20.100000000000001" customHeight="1" x14ac:dyDescent="0.25">
      <c r="E18" s="18"/>
      <c r="F18" s="18"/>
      <c r="H18" s="18"/>
      <c r="I18" s="18"/>
      <c r="J18" s="18"/>
      <c r="K18" s="18"/>
      <c r="L18" s="17"/>
      <c r="M18" s="17"/>
    </row>
    <row r="19" spans="1:13" ht="20.100000000000001" customHeight="1" x14ac:dyDescent="0.25">
      <c r="A19" s="4" t="s">
        <v>309</v>
      </c>
      <c r="B19" s="18"/>
      <c r="C19" s="88"/>
      <c r="D19" s="18"/>
      <c r="E19" s="18"/>
      <c r="F19" s="18"/>
      <c r="G19" s="18"/>
      <c r="H19" s="18"/>
      <c r="I19" s="18"/>
      <c r="J19" s="18"/>
      <c r="K19" s="18"/>
      <c r="L19" s="17"/>
      <c r="M19" s="17"/>
    </row>
    <row r="20" spans="1:13" ht="20.100000000000001" customHeight="1" x14ac:dyDescent="0.25">
      <c r="A20"/>
      <c r="B20"/>
      <c r="C20"/>
      <c r="D20" s="18"/>
      <c r="E20" s="18"/>
      <c r="F20" s="18"/>
      <c r="G20" s="18"/>
      <c r="H20" s="18"/>
      <c r="I20" s="18"/>
      <c r="J20" s="18"/>
      <c r="K20" s="18"/>
      <c r="L20" s="17"/>
      <c r="M20" s="17"/>
    </row>
    <row r="21" spans="1:13" ht="20.100000000000001" customHeight="1" x14ac:dyDescent="0.25">
      <c r="A21" s="19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7"/>
      <c r="M21" s="17"/>
    </row>
    <row r="22" spans="1:13" ht="20.100000000000001" customHeight="1" x14ac:dyDescent="0.25">
      <c r="A22" s="19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7"/>
      <c r="M22" s="17"/>
    </row>
    <row r="23" spans="1:13" ht="20.100000000000001" customHeight="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/>
      <c r="M23" s="16"/>
    </row>
    <row r="24" spans="1:13" ht="20.100000000000001" customHeight="1" x14ac:dyDescent="0.25">
      <c r="A24" s="1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7"/>
      <c r="M24" s="17"/>
    </row>
    <row r="25" spans="1:13" ht="20.100000000000001" customHeight="1" x14ac:dyDescent="0.25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7"/>
      <c r="M25" s="17"/>
    </row>
    <row r="26" spans="1:13" ht="20.100000000000001" customHeight="1" x14ac:dyDescent="0.25">
      <c r="A26" s="19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7"/>
      <c r="M26" s="17"/>
    </row>
    <row r="27" spans="1:13" ht="20.100000000000001" customHeight="1" x14ac:dyDescent="0.25">
      <c r="A27" s="19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7"/>
      <c r="M27" s="17"/>
    </row>
    <row r="28" spans="1:13" ht="20.100000000000001" customHeight="1" x14ac:dyDescent="0.25">
      <c r="A28" s="19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7"/>
      <c r="M28" s="17"/>
    </row>
    <row r="29" spans="1:13" ht="20.100000000000001" customHeight="1" x14ac:dyDescent="0.25">
      <c r="A29" s="19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7"/>
      <c r="M29" s="17"/>
    </row>
    <row r="30" spans="1:13" ht="20.100000000000001" customHeight="1" x14ac:dyDescent="0.25">
      <c r="A30" s="19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7"/>
      <c r="M30" s="17"/>
    </row>
    <row r="31" spans="1:13" ht="20.100000000000001" customHeight="1" x14ac:dyDescent="0.25">
      <c r="A31" s="1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7"/>
      <c r="M31" s="17"/>
    </row>
    <row r="32" spans="1:13" ht="20.100000000000001" customHeight="1" x14ac:dyDescent="0.25">
      <c r="A32" s="19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7"/>
      <c r="M32" s="17"/>
    </row>
    <row r="33" spans="1:13" ht="20.100000000000001" customHeight="1" x14ac:dyDescent="0.25">
      <c r="A33" s="19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7"/>
      <c r="M33" s="17"/>
    </row>
  </sheetData>
  <phoneticPr fontId="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P18"/>
  <sheetViews>
    <sheetView showGridLines="0" zoomScale="76" zoomScaleNormal="76" workbookViewId="0">
      <selection activeCell="H19" sqref="H19"/>
    </sheetView>
  </sheetViews>
  <sheetFormatPr defaultColWidth="13.59765625" defaultRowHeight="20.100000000000001" customHeight="1" x14ac:dyDescent="0.25"/>
  <cols>
    <col min="1" max="3" width="13.59765625" style="36"/>
    <col min="4" max="5" width="10.19921875" style="36" customWidth="1"/>
    <col min="6" max="6" width="13.59765625" style="36"/>
    <col min="7" max="7" width="17.796875" style="36" bestFit="1" customWidth="1"/>
    <col min="8" max="8" width="16.09765625" style="36" bestFit="1" customWidth="1"/>
    <col min="9" max="9" width="13.59765625" style="36"/>
    <col min="10" max="10" width="3.59765625" style="5" customWidth="1"/>
    <col min="11" max="16384" width="13.59765625" style="36"/>
  </cols>
  <sheetData>
    <row r="1" spans="1:16" ht="20.100000000000001" customHeight="1" x14ac:dyDescent="0.25">
      <c r="A1" s="35" t="s">
        <v>113</v>
      </c>
    </row>
    <row r="2" spans="1:16" ht="20.100000000000001" customHeight="1" x14ac:dyDescent="0.25">
      <c r="A2" s="37" t="s">
        <v>114</v>
      </c>
      <c r="B2" s="37" t="s">
        <v>115</v>
      </c>
      <c r="C2" s="37" t="s">
        <v>116</v>
      </c>
      <c r="D2" s="37" t="s">
        <v>117</v>
      </c>
      <c r="E2" s="37" t="s">
        <v>118</v>
      </c>
      <c r="F2" s="37" t="s">
        <v>119</v>
      </c>
      <c r="G2" s="37" t="s">
        <v>120</v>
      </c>
      <c r="H2" s="37" t="s">
        <v>121</v>
      </c>
      <c r="I2" s="37" t="s">
        <v>122</v>
      </c>
    </row>
    <row r="3" spans="1:16" ht="20.100000000000001" customHeight="1" x14ac:dyDescent="0.25">
      <c r="A3" s="39">
        <v>10001</v>
      </c>
      <c r="B3" s="39">
        <v>20010801</v>
      </c>
      <c r="C3" s="39" t="s">
        <v>124</v>
      </c>
      <c r="D3" s="39" t="s">
        <v>125</v>
      </c>
      <c r="E3" s="39" t="s">
        <v>126</v>
      </c>
      <c r="F3" s="39" t="s">
        <v>127</v>
      </c>
      <c r="G3" s="39"/>
      <c r="H3" s="40">
        <v>80000</v>
      </c>
      <c r="I3" s="39" t="s">
        <v>128</v>
      </c>
      <c r="K3"/>
      <c r="L3"/>
      <c r="M3"/>
      <c r="N3"/>
      <c r="O3"/>
      <c r="P3"/>
    </row>
    <row r="4" spans="1:16" ht="20.100000000000001" customHeight="1" x14ac:dyDescent="0.25">
      <c r="A4" s="39"/>
      <c r="B4" s="39">
        <v>20010801</v>
      </c>
      <c r="C4" s="39" t="s">
        <v>129</v>
      </c>
      <c r="D4" s="39" t="s">
        <v>130</v>
      </c>
      <c r="E4" s="39" t="s">
        <v>126</v>
      </c>
      <c r="F4" s="39" t="s">
        <v>131</v>
      </c>
      <c r="G4" s="39" t="s">
        <v>132</v>
      </c>
      <c r="H4" s="40">
        <v>43000</v>
      </c>
      <c r="I4" s="39"/>
      <c r="K4"/>
      <c r="L4"/>
      <c r="M4"/>
      <c r="N4"/>
      <c r="O4"/>
      <c r="P4"/>
    </row>
    <row r="5" spans="1:16" ht="20.100000000000001" customHeight="1" x14ac:dyDescent="0.25">
      <c r="A5" s="39">
        <v>10002</v>
      </c>
      <c r="B5" s="39">
        <v>20010801</v>
      </c>
      <c r="C5" s="39" t="s">
        <v>124</v>
      </c>
      <c r="D5" s="39" t="s">
        <v>130</v>
      </c>
      <c r="E5" s="39" t="s">
        <v>126</v>
      </c>
      <c r="F5" s="39"/>
      <c r="G5" s="39"/>
      <c r="H5" s="40">
        <v>8000</v>
      </c>
      <c r="I5" s="39" t="s">
        <v>133</v>
      </c>
      <c r="K5"/>
      <c r="L5"/>
      <c r="M5"/>
      <c r="N5"/>
      <c r="O5"/>
      <c r="P5"/>
    </row>
    <row r="6" spans="1:16" ht="20.100000000000001" customHeight="1" x14ac:dyDescent="0.25">
      <c r="A6" s="39"/>
      <c r="B6" s="39">
        <v>20010801</v>
      </c>
      <c r="C6" s="39" t="s">
        <v>134</v>
      </c>
      <c r="D6" s="39" t="s">
        <v>130</v>
      </c>
      <c r="E6" s="39" t="s">
        <v>135</v>
      </c>
      <c r="F6" s="39" t="s">
        <v>136</v>
      </c>
      <c r="G6" s="39"/>
      <c r="H6" s="40">
        <v>20000</v>
      </c>
      <c r="I6" s="39"/>
    </row>
    <row r="7" spans="1:16" ht="20.100000000000001" customHeight="1" x14ac:dyDescent="0.25">
      <c r="A7" s="39"/>
      <c r="B7" s="39">
        <v>20010801</v>
      </c>
      <c r="C7" s="39" t="s">
        <v>137</v>
      </c>
      <c r="D7" s="39" t="s">
        <v>125</v>
      </c>
      <c r="E7" s="39" t="s">
        <v>349</v>
      </c>
      <c r="F7" s="39"/>
      <c r="G7" s="39"/>
      <c r="H7" s="40">
        <v>3200</v>
      </c>
      <c r="I7" s="39"/>
    </row>
    <row r="8" spans="1:16" ht="20.100000000000001" customHeight="1" x14ac:dyDescent="0.25">
      <c r="A8" s="39">
        <v>10003</v>
      </c>
      <c r="B8" s="39">
        <v>20010801</v>
      </c>
      <c r="C8" s="39" t="s">
        <v>129</v>
      </c>
      <c r="D8" s="39" t="s">
        <v>130</v>
      </c>
      <c r="E8" s="39" t="s">
        <v>135</v>
      </c>
      <c r="F8" s="39" t="s">
        <v>138</v>
      </c>
      <c r="G8" s="39" t="s">
        <v>139</v>
      </c>
      <c r="H8" s="40">
        <v>22000</v>
      </c>
      <c r="I8" s="39"/>
    </row>
    <row r="9" spans="1:16" ht="20.100000000000001" customHeight="1" x14ac:dyDescent="0.25">
      <c r="A9" s="39">
        <v>301</v>
      </c>
      <c r="B9" s="39">
        <v>20010801</v>
      </c>
      <c r="C9" s="39" t="s">
        <v>140</v>
      </c>
      <c r="D9" s="39" t="s">
        <v>141</v>
      </c>
      <c r="E9" s="39" t="s">
        <v>126</v>
      </c>
      <c r="F9" s="39" t="s">
        <v>127</v>
      </c>
      <c r="G9" s="39"/>
      <c r="H9" s="40">
        <v>80000</v>
      </c>
      <c r="I9" s="39"/>
    </row>
    <row r="10" spans="1:16" ht="20.100000000000001" customHeight="1" x14ac:dyDescent="0.25">
      <c r="A10" s="39">
        <v>302</v>
      </c>
      <c r="B10" s="39">
        <v>20010801</v>
      </c>
      <c r="C10" s="39" t="s">
        <v>129</v>
      </c>
      <c r="D10" s="39" t="s">
        <v>130</v>
      </c>
      <c r="E10" s="39" t="s">
        <v>126</v>
      </c>
      <c r="F10" s="39" t="s">
        <v>131</v>
      </c>
      <c r="G10" s="39" t="s">
        <v>132</v>
      </c>
      <c r="H10" s="40">
        <v>43000</v>
      </c>
      <c r="I10" s="39"/>
    </row>
    <row r="11" spans="1:16" ht="20.100000000000001" customHeight="1" x14ac:dyDescent="0.25">
      <c r="A11" s="39">
        <v>303</v>
      </c>
      <c r="B11" s="39">
        <v>20010801</v>
      </c>
      <c r="C11" s="39" t="s">
        <v>140</v>
      </c>
      <c r="D11" s="39" t="s">
        <v>130</v>
      </c>
      <c r="E11" s="39" t="s">
        <v>126</v>
      </c>
      <c r="F11" s="39"/>
      <c r="G11" s="39"/>
      <c r="H11" s="40">
        <v>8000</v>
      </c>
      <c r="I11" s="39"/>
    </row>
    <row r="12" spans="1:16" ht="20.100000000000001" customHeight="1" x14ac:dyDescent="0.25">
      <c r="A12" s="39">
        <v>304</v>
      </c>
      <c r="B12" s="39">
        <v>20010801</v>
      </c>
      <c r="C12" s="39" t="s">
        <v>134</v>
      </c>
      <c r="D12" s="39" t="s">
        <v>130</v>
      </c>
      <c r="E12" s="39" t="s">
        <v>135</v>
      </c>
      <c r="F12" s="39" t="s">
        <v>136</v>
      </c>
      <c r="G12" s="39"/>
      <c r="H12" s="40">
        <v>20000</v>
      </c>
      <c r="I12" s="39"/>
    </row>
    <row r="13" spans="1:16" ht="20.100000000000001" customHeight="1" x14ac:dyDescent="0.25">
      <c r="A13" s="39">
        <v>305</v>
      </c>
      <c r="B13" s="39">
        <v>20010801</v>
      </c>
      <c r="C13" s="39" t="s">
        <v>137</v>
      </c>
      <c r="D13" s="39" t="s">
        <v>141</v>
      </c>
      <c r="E13" s="39" t="s">
        <v>349</v>
      </c>
      <c r="F13" s="39"/>
      <c r="G13" s="39"/>
      <c r="H13" s="40">
        <v>3200</v>
      </c>
      <c r="I13" s="39"/>
    </row>
    <row r="14" spans="1:16" ht="20.100000000000001" customHeight="1" x14ac:dyDescent="0.25">
      <c r="A14" s="39">
        <v>306</v>
      </c>
      <c r="B14" s="39">
        <v>20010801</v>
      </c>
      <c r="C14" s="39" t="s">
        <v>129</v>
      </c>
      <c r="D14" s="39" t="s">
        <v>130</v>
      </c>
      <c r="E14" s="39" t="s">
        <v>135</v>
      </c>
      <c r="F14" s="39" t="s">
        <v>138</v>
      </c>
      <c r="G14" s="39" t="s">
        <v>142</v>
      </c>
      <c r="H14" s="40">
        <v>22000</v>
      </c>
      <c r="I14" s="39"/>
    </row>
    <row r="15" spans="1:16" ht="20.100000000000001" customHeight="1" x14ac:dyDescent="0.25">
      <c r="A15" s="4"/>
      <c r="B15" s="4"/>
      <c r="C15" s="4"/>
      <c r="D15" s="4"/>
      <c r="E15" s="4"/>
      <c r="F15" s="38" t="s">
        <v>123</v>
      </c>
      <c r="G15" s="4"/>
      <c r="H15" s="4"/>
      <c r="I15" s="4"/>
    </row>
    <row r="16" spans="1:16" ht="20.100000000000001" customHeight="1" x14ac:dyDescent="0.25">
      <c r="F16" s="89" t="s">
        <v>305</v>
      </c>
      <c r="G16" s="90"/>
      <c r="H16" s="4"/>
      <c r="I16" s="4"/>
    </row>
    <row r="17" spans="6:7" ht="20.100000000000001" customHeight="1" x14ac:dyDescent="0.25">
      <c r="F17" s="89" t="s">
        <v>306</v>
      </c>
      <c r="G17" s="90"/>
    </row>
    <row r="18" spans="6:7" ht="20.100000000000001" customHeight="1" x14ac:dyDescent="0.25">
      <c r="F18" s="89" t="s">
        <v>307</v>
      </c>
      <c r="G18" s="91"/>
    </row>
  </sheetData>
  <phoneticPr fontId="6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"/>
  <sheetViews>
    <sheetView showGridLines="0" zoomScaleNormal="100" workbookViewId="0">
      <selection activeCell="H8" sqref="H8:H14"/>
    </sheetView>
  </sheetViews>
  <sheetFormatPr defaultColWidth="13.59765625" defaultRowHeight="20.100000000000001" customHeight="1" x14ac:dyDescent="0.25"/>
  <cols>
    <col min="1" max="1" width="16.59765625" style="41" bestFit="1" customWidth="1"/>
    <col min="2" max="3" width="24.296875" style="41" bestFit="1" customWidth="1"/>
    <col min="4" max="4" width="4.5" style="93" customWidth="1"/>
    <col min="5" max="16384" width="13.59765625" style="41"/>
  </cols>
  <sheetData>
    <row r="1" spans="1:10" s="48" customFormat="1" ht="28.05" customHeight="1" x14ac:dyDescent="0.25">
      <c r="A1" s="45" t="s">
        <v>302</v>
      </c>
      <c r="B1" s="46" t="s">
        <v>165</v>
      </c>
      <c r="C1" s="47" t="s">
        <v>166</v>
      </c>
      <c r="D1" s="92"/>
    </row>
    <row r="2" spans="1:10" ht="20.100000000000001" customHeight="1" x14ac:dyDescent="0.25">
      <c r="A2" s="43">
        <v>40887</v>
      </c>
      <c r="B2" s="43"/>
      <c r="C2" s="44"/>
    </row>
    <row r="3" spans="1:10" ht="20.100000000000001" customHeight="1" x14ac:dyDescent="0.25">
      <c r="A3" s="43">
        <v>41320</v>
      </c>
      <c r="B3" s="43"/>
      <c r="C3" s="44"/>
    </row>
    <row r="4" spans="1:10" ht="20.100000000000001" customHeight="1" x14ac:dyDescent="0.25">
      <c r="A4" s="43">
        <v>41018</v>
      </c>
      <c r="B4" s="43"/>
      <c r="C4" s="44"/>
    </row>
    <row r="5" spans="1:10" ht="20.100000000000001" customHeight="1" x14ac:dyDescent="0.25">
      <c r="A5" s="43">
        <v>41122</v>
      </c>
      <c r="B5" s="43"/>
      <c r="C5" s="44"/>
    </row>
    <row r="6" spans="1:10" ht="20.100000000000001" customHeight="1" x14ac:dyDescent="0.25">
      <c r="A6" s="43">
        <v>40817</v>
      </c>
      <c r="B6" s="43"/>
      <c r="C6" s="44"/>
    </row>
    <row r="7" spans="1:10" ht="20.100000000000001" customHeight="1" x14ac:dyDescent="0.25">
      <c r="A7" s="43">
        <v>41447</v>
      </c>
      <c r="B7" s="43"/>
      <c r="C7" s="44"/>
    </row>
    <row r="8" spans="1:10" ht="20.100000000000001" customHeight="1" x14ac:dyDescent="0.25">
      <c r="A8" s="43">
        <v>41518</v>
      </c>
      <c r="B8" s="43"/>
      <c r="C8" s="44"/>
      <c r="G8" s="114"/>
      <c r="H8" s="114"/>
      <c r="I8" s="114"/>
      <c r="J8" s="114"/>
    </row>
    <row r="9" spans="1:10" ht="20.100000000000001" customHeight="1" x14ac:dyDescent="0.25">
      <c r="A9" s="43">
        <v>41018</v>
      </c>
      <c r="B9" s="43"/>
      <c r="C9" s="44"/>
      <c r="G9" s="114"/>
      <c r="H9" s="114"/>
      <c r="I9" s="114"/>
      <c r="J9" s="114"/>
    </row>
    <row r="10" spans="1:10" ht="20.100000000000001" customHeight="1" x14ac:dyDescent="0.25">
      <c r="A10" s="43">
        <v>40969</v>
      </c>
      <c r="B10" s="43"/>
      <c r="C10" s="44"/>
      <c r="G10" s="114"/>
      <c r="H10" s="114"/>
      <c r="I10" s="114"/>
      <c r="J10" s="114"/>
    </row>
    <row r="11" spans="1:10" ht="20.100000000000001" customHeight="1" x14ac:dyDescent="0.25">
      <c r="A11" s="43">
        <v>40817</v>
      </c>
      <c r="B11" s="43"/>
      <c r="C11" s="44"/>
      <c r="G11" s="114"/>
      <c r="H11" s="114"/>
      <c r="I11" s="114"/>
      <c r="J11" s="114"/>
    </row>
    <row r="12" spans="1:10" ht="20.100000000000001" customHeight="1" x14ac:dyDescent="0.25">
      <c r="A12" s="43">
        <v>41447</v>
      </c>
      <c r="B12" s="43"/>
      <c r="C12" s="44"/>
      <c r="G12" s="114"/>
      <c r="H12" s="114"/>
      <c r="I12" s="114"/>
      <c r="J12" s="114"/>
    </row>
    <row r="13" spans="1:10" ht="20.100000000000001" customHeight="1" x14ac:dyDescent="0.25">
      <c r="A13" s="43">
        <v>41518</v>
      </c>
      <c r="B13" s="43"/>
      <c r="C13" s="44"/>
      <c r="G13" s="114"/>
      <c r="H13" s="114"/>
      <c r="I13" s="114"/>
      <c r="J13" s="114"/>
    </row>
    <row r="14" spans="1:10" ht="20.100000000000001" customHeight="1" x14ac:dyDescent="0.25">
      <c r="A14" s="43">
        <v>41018</v>
      </c>
      <c r="B14" s="43"/>
      <c r="C14" s="44"/>
      <c r="G14" s="114"/>
      <c r="H14" s="114"/>
      <c r="I14" s="114"/>
      <c r="J14" s="114"/>
    </row>
    <row r="15" spans="1:10" ht="20.100000000000001" customHeight="1" x14ac:dyDescent="0.25">
      <c r="A15" s="43">
        <v>41122</v>
      </c>
      <c r="B15" s="43"/>
      <c r="C15" s="44"/>
      <c r="G15" s="114"/>
      <c r="H15" s="114"/>
      <c r="I15" s="114"/>
      <c r="J15" s="114"/>
    </row>
    <row r="16" spans="1:10" ht="20.100000000000001" customHeight="1" x14ac:dyDescent="0.25">
      <c r="A16" s="43">
        <v>40544</v>
      </c>
      <c r="B16" s="43"/>
      <c r="C16" s="44"/>
    </row>
    <row r="18" spans="1:3" ht="20.100000000000001" customHeight="1" x14ac:dyDescent="0.25">
      <c r="A18" s="42" t="s">
        <v>314</v>
      </c>
    </row>
    <row r="25" spans="1:3" ht="20.100000000000001" customHeight="1" x14ac:dyDescent="0.25">
      <c r="B25" s="26"/>
      <c r="C25" s="26"/>
    </row>
    <row r="26" spans="1:3" ht="20.100000000000001" customHeight="1" x14ac:dyDescent="0.25">
      <c r="B26" s="26"/>
      <c r="C26" s="26"/>
    </row>
    <row r="27" spans="1:3" ht="20.100000000000001" customHeight="1" x14ac:dyDescent="0.25">
      <c r="B27" s="26"/>
      <c r="C27" s="26"/>
    </row>
  </sheetData>
  <phoneticPr fontId="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7"/>
  <sheetViews>
    <sheetView workbookViewId="0">
      <selection activeCell="F10" sqref="F10"/>
    </sheetView>
  </sheetViews>
  <sheetFormatPr defaultColWidth="9" defaultRowHeight="15.6" x14ac:dyDescent="0.25"/>
  <cols>
    <col min="1" max="1" width="10.796875" style="100" customWidth="1"/>
    <col min="2" max="2" width="14.69921875" style="102" customWidth="1"/>
    <col min="3" max="3" width="4.09765625" style="100" customWidth="1"/>
    <col min="4" max="4" width="14.5" style="100" customWidth="1"/>
    <col min="5" max="5" width="14.296875" style="100" customWidth="1"/>
    <col min="6" max="6" width="19.59765625" style="100" customWidth="1"/>
    <col min="7" max="7" width="10.09765625" style="100" customWidth="1"/>
    <col min="8" max="8" width="12.09765625" style="100" customWidth="1"/>
    <col min="9" max="9" width="10.69921875" style="100" customWidth="1"/>
    <col min="10" max="10" width="14.09765625" style="100" customWidth="1"/>
    <col min="11" max="11" width="4.5" style="100" customWidth="1"/>
    <col min="12" max="12" width="3.796875" style="100" customWidth="1"/>
    <col min="13" max="13" width="20.796875" style="100" customWidth="1"/>
    <col min="14" max="16384" width="9" style="100"/>
  </cols>
  <sheetData>
    <row r="1" spans="1:13" x14ac:dyDescent="0.25">
      <c r="A1" s="99" t="s">
        <v>315</v>
      </c>
      <c r="B1" s="99" t="s">
        <v>316</v>
      </c>
      <c r="D1" s="99" t="s">
        <v>317</v>
      </c>
      <c r="E1" s="99" t="s">
        <v>318</v>
      </c>
      <c r="F1" s="99" t="s">
        <v>319</v>
      </c>
      <c r="H1" s="99" t="s">
        <v>320</v>
      </c>
      <c r="I1" s="99" t="s">
        <v>321</v>
      </c>
      <c r="J1" s="99" t="s">
        <v>322</v>
      </c>
      <c r="M1" s="107" t="s">
        <v>323</v>
      </c>
    </row>
    <row r="2" spans="1:13" x14ac:dyDescent="0.25">
      <c r="A2" s="101">
        <v>43057</v>
      </c>
      <c r="D2" s="103">
        <v>43008</v>
      </c>
      <c r="E2" s="104">
        <v>10</v>
      </c>
      <c r="F2" s="105"/>
      <c r="H2" s="103">
        <v>43008</v>
      </c>
      <c r="I2" s="103">
        <v>43028</v>
      </c>
      <c r="J2" s="106"/>
      <c r="M2" s="108" t="s">
        <v>324</v>
      </c>
    </row>
    <row r="3" spans="1:13" x14ac:dyDescent="0.25">
      <c r="A3" s="101">
        <v>43058</v>
      </c>
      <c r="M3" s="110" t="s">
        <v>327</v>
      </c>
    </row>
    <row r="4" spans="1:13" x14ac:dyDescent="0.25">
      <c r="A4" s="101">
        <v>43059</v>
      </c>
      <c r="D4" s="109" t="s">
        <v>325</v>
      </c>
      <c r="E4" s="109" t="s">
        <v>326</v>
      </c>
      <c r="M4" s="112" t="s">
        <v>329</v>
      </c>
    </row>
    <row r="5" spans="1:13" x14ac:dyDescent="0.25">
      <c r="A5" s="101">
        <v>43060</v>
      </c>
      <c r="D5" s="111">
        <v>43009</v>
      </c>
      <c r="E5" s="109" t="s">
        <v>328</v>
      </c>
      <c r="M5" s="110" t="s">
        <v>335</v>
      </c>
    </row>
    <row r="6" spans="1:13" x14ac:dyDescent="0.25">
      <c r="A6" s="101">
        <v>43061</v>
      </c>
      <c r="D6" s="111">
        <v>43010</v>
      </c>
      <c r="E6" s="109" t="s">
        <v>330</v>
      </c>
      <c r="G6" s="113" t="s">
        <v>331</v>
      </c>
      <c r="H6" s="113" t="s">
        <v>332</v>
      </c>
      <c r="I6" s="113" t="s">
        <v>333</v>
      </c>
      <c r="J6" s="113" t="s">
        <v>334</v>
      </c>
      <c r="M6" s="110" t="s">
        <v>337</v>
      </c>
    </row>
    <row r="7" spans="1:13" x14ac:dyDescent="0.25">
      <c r="A7" s="101">
        <v>43062</v>
      </c>
      <c r="D7" s="111">
        <v>43011</v>
      </c>
      <c r="E7" s="109" t="s">
        <v>328</v>
      </c>
      <c r="G7" s="104" t="s">
        <v>336</v>
      </c>
      <c r="H7" s="103">
        <v>43057</v>
      </c>
      <c r="I7" s="104">
        <v>3</v>
      </c>
      <c r="J7" s="105"/>
      <c r="M7" s="110" t="s">
        <v>338</v>
      </c>
    </row>
    <row r="8" spans="1:13" x14ac:dyDescent="0.25">
      <c r="A8" s="101">
        <v>43063</v>
      </c>
      <c r="D8" s="111">
        <v>43012</v>
      </c>
      <c r="E8" s="109" t="s">
        <v>330</v>
      </c>
      <c r="M8" s="110"/>
    </row>
    <row r="9" spans="1:13" x14ac:dyDescent="0.25">
      <c r="A9" s="101">
        <v>43064</v>
      </c>
      <c r="D9" s="111">
        <v>43013</v>
      </c>
      <c r="E9" s="109" t="s">
        <v>328</v>
      </c>
      <c r="M9" s="110"/>
    </row>
    <row r="10" spans="1:13" x14ac:dyDescent="0.25">
      <c r="A10" s="101">
        <v>43065</v>
      </c>
      <c r="D10" s="111">
        <v>43014</v>
      </c>
      <c r="E10" s="109" t="s">
        <v>328</v>
      </c>
      <c r="M10" s="107" t="s">
        <v>339</v>
      </c>
    </row>
    <row r="11" spans="1:13" x14ac:dyDescent="0.25">
      <c r="A11" s="101">
        <v>43066</v>
      </c>
      <c r="D11" s="111">
        <v>43015</v>
      </c>
      <c r="E11" s="109" t="s">
        <v>330</v>
      </c>
      <c r="M11" s="110" t="s">
        <v>340</v>
      </c>
    </row>
    <row r="12" spans="1:13" x14ac:dyDescent="0.25">
      <c r="A12" s="101">
        <v>43067</v>
      </c>
      <c r="M12" s="108" t="s">
        <v>341</v>
      </c>
    </row>
    <row r="13" spans="1:13" x14ac:dyDescent="0.25">
      <c r="A13" s="101">
        <v>43068</v>
      </c>
      <c r="M13" s="108"/>
    </row>
    <row r="14" spans="1:13" x14ac:dyDescent="0.25">
      <c r="A14" s="101">
        <v>43069</v>
      </c>
      <c r="M14" s="110"/>
    </row>
    <row r="15" spans="1:13" x14ac:dyDescent="0.25">
      <c r="A15" s="101">
        <v>43070</v>
      </c>
      <c r="M15" s="107" t="s">
        <v>342</v>
      </c>
    </row>
    <row r="16" spans="1:13" x14ac:dyDescent="0.25">
      <c r="A16" s="101">
        <v>43071</v>
      </c>
      <c r="M16" s="110" t="s">
        <v>343</v>
      </c>
    </row>
    <row r="17" spans="1:13" x14ac:dyDescent="0.25">
      <c r="A17" s="101">
        <v>43072</v>
      </c>
      <c r="M17" s="108" t="s">
        <v>344</v>
      </c>
    </row>
    <row r="18" spans="1:13" x14ac:dyDescent="0.25">
      <c r="A18" s="101">
        <v>43073</v>
      </c>
      <c r="M18" s="108"/>
    </row>
    <row r="19" spans="1:13" x14ac:dyDescent="0.25">
      <c r="A19" s="101">
        <v>43074</v>
      </c>
      <c r="M19" s="110"/>
    </row>
    <row r="20" spans="1:13" x14ac:dyDescent="0.25">
      <c r="A20" s="101">
        <v>43075</v>
      </c>
      <c r="M20" s="107" t="s">
        <v>345</v>
      </c>
    </row>
    <row r="21" spans="1:13" x14ac:dyDescent="0.25">
      <c r="A21" s="101">
        <v>43076</v>
      </c>
      <c r="M21" s="110" t="s">
        <v>346</v>
      </c>
    </row>
    <row r="22" spans="1:13" x14ac:dyDescent="0.25">
      <c r="M22" s="108" t="s">
        <v>347</v>
      </c>
    </row>
    <row r="23" spans="1:13" x14ac:dyDescent="0.25">
      <c r="M23" s="108" t="s">
        <v>348</v>
      </c>
    </row>
    <row r="24" spans="1:13" x14ac:dyDescent="0.25">
      <c r="M24" s="110"/>
    </row>
    <row r="25" spans="1:13" x14ac:dyDescent="0.25">
      <c r="M25" s="110"/>
    </row>
    <row r="26" spans="1:13" x14ac:dyDescent="0.25">
      <c r="M26" s="110"/>
    </row>
    <row r="27" spans="1:13" x14ac:dyDescent="0.25">
      <c r="M27" s="110"/>
    </row>
    <row r="28" spans="1:13" x14ac:dyDescent="0.25">
      <c r="M28" s="108"/>
    </row>
    <row r="29" spans="1:13" x14ac:dyDescent="0.25">
      <c r="M29" s="110"/>
    </row>
    <row r="30" spans="1:13" x14ac:dyDescent="0.25">
      <c r="M30" s="110"/>
    </row>
    <row r="31" spans="1:13" x14ac:dyDescent="0.25">
      <c r="M31" s="110"/>
    </row>
    <row r="32" spans="1:13" x14ac:dyDescent="0.25">
      <c r="M32" s="110"/>
    </row>
    <row r="33" spans="13:13" x14ac:dyDescent="0.25">
      <c r="M33" s="110"/>
    </row>
    <row r="34" spans="13:13" x14ac:dyDescent="0.25">
      <c r="M34" s="110"/>
    </row>
    <row r="44" spans="13:13" x14ac:dyDescent="0.25">
      <c r="M44" s="110"/>
    </row>
    <row r="45" spans="13:13" x14ac:dyDescent="0.25">
      <c r="M45" s="110"/>
    </row>
    <row r="46" spans="13:13" x14ac:dyDescent="0.25">
      <c r="M46" s="110"/>
    </row>
    <row r="47" spans="13:13" x14ac:dyDescent="0.25">
      <c r="M47" s="110"/>
    </row>
  </sheetData>
  <phoneticPr fontId="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H13"/>
  <sheetViews>
    <sheetView showGridLines="0" workbookViewId="0">
      <selection activeCell="I16" sqref="I16"/>
    </sheetView>
  </sheetViews>
  <sheetFormatPr defaultColWidth="13.59765625" defaultRowHeight="20.100000000000001" customHeight="1" x14ac:dyDescent="0.25"/>
  <cols>
    <col min="1" max="1" width="13.59765625" style="49"/>
    <col min="2" max="2" width="16.59765625" style="49" bestFit="1" customWidth="1"/>
    <col min="3" max="3" width="3.59765625" style="5" customWidth="1"/>
    <col min="4" max="16384" width="13.59765625" style="49"/>
  </cols>
  <sheetData>
    <row r="1" spans="1:8" s="56" customFormat="1" ht="28.05" customHeight="1" x14ac:dyDescent="0.25">
      <c r="A1" s="54" t="s">
        <v>162</v>
      </c>
      <c r="B1" s="54" t="s">
        <v>163</v>
      </c>
      <c r="C1" s="55"/>
    </row>
    <row r="2" spans="1:8" ht="20.100000000000001" customHeight="1" x14ac:dyDescent="0.25">
      <c r="A2" s="2">
        <v>2000</v>
      </c>
      <c r="B2" s="50"/>
      <c r="D2" s="51" t="s">
        <v>164</v>
      </c>
    </row>
    <row r="3" spans="1:8" ht="20.100000000000001" customHeight="1" x14ac:dyDescent="0.25">
      <c r="A3" s="2">
        <v>2001</v>
      </c>
      <c r="B3" s="50"/>
      <c r="D3" s="52" t="s">
        <v>310</v>
      </c>
      <c r="H3" s="94"/>
    </row>
    <row r="4" spans="1:8" ht="20.100000000000001" customHeight="1" x14ac:dyDescent="0.25">
      <c r="A4" s="2">
        <v>2002</v>
      </c>
      <c r="B4" s="50"/>
      <c r="D4" s="53" t="s">
        <v>311</v>
      </c>
      <c r="H4" s="94"/>
    </row>
    <row r="5" spans="1:8" ht="20.100000000000001" customHeight="1" x14ac:dyDescent="0.25">
      <c r="A5" s="2">
        <v>2003</v>
      </c>
      <c r="B5" s="50"/>
      <c r="H5" s="94"/>
    </row>
    <row r="6" spans="1:8" ht="20.100000000000001" customHeight="1" x14ac:dyDescent="0.25">
      <c r="A6" s="2">
        <v>2004</v>
      </c>
      <c r="B6" s="50"/>
      <c r="D6" s="49" t="s">
        <v>303</v>
      </c>
    </row>
    <row r="7" spans="1:8" ht="20.100000000000001" customHeight="1" x14ac:dyDescent="0.25">
      <c r="A7" s="2">
        <v>2005</v>
      </c>
      <c r="B7" s="50"/>
      <c r="D7" s="49" t="s">
        <v>297</v>
      </c>
    </row>
    <row r="8" spans="1:8" ht="20.100000000000001" customHeight="1" x14ac:dyDescent="0.25">
      <c r="A8" s="2">
        <v>2006</v>
      </c>
      <c r="B8" s="50"/>
    </row>
    <row r="9" spans="1:8" ht="20.100000000000001" customHeight="1" x14ac:dyDescent="0.25">
      <c r="A9" s="2">
        <v>2007</v>
      </c>
      <c r="B9" s="50"/>
    </row>
    <row r="10" spans="1:8" ht="20.100000000000001" customHeight="1" x14ac:dyDescent="0.25">
      <c r="A10" s="2">
        <v>2008</v>
      </c>
      <c r="B10" s="50"/>
    </row>
    <row r="11" spans="1:8" ht="20.100000000000001" customHeight="1" x14ac:dyDescent="0.25">
      <c r="A11" s="2">
        <v>2009</v>
      </c>
      <c r="B11" s="50"/>
    </row>
    <row r="12" spans="1:8" ht="20.100000000000001" customHeight="1" x14ac:dyDescent="0.25">
      <c r="A12" s="2">
        <v>2010</v>
      </c>
      <c r="B12" s="50"/>
    </row>
    <row r="13" spans="1:8" ht="20.100000000000001" customHeight="1" x14ac:dyDescent="0.25">
      <c r="A13" s="2">
        <v>2001</v>
      </c>
      <c r="B13" s="50"/>
    </row>
  </sheetData>
  <phoneticPr fontId="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E88"/>
  <sheetViews>
    <sheetView showGridLines="0" workbookViewId="0">
      <selection activeCell="B5" sqref="B5"/>
    </sheetView>
  </sheetViews>
  <sheetFormatPr defaultColWidth="13.59765625" defaultRowHeight="20.100000000000001" customHeight="1" x14ac:dyDescent="0.25"/>
  <cols>
    <col min="1" max="1" width="16.09765625" style="63" bestFit="1" customWidth="1"/>
    <col min="2" max="2" width="21" style="63" bestFit="1" customWidth="1"/>
    <col min="3" max="3" width="3.59765625" style="62" customWidth="1"/>
    <col min="4" max="16384" width="13.59765625" style="63"/>
  </cols>
  <sheetData>
    <row r="1" spans="1:5" s="59" customFormat="1" ht="28.05" customHeight="1" x14ac:dyDescent="0.25">
      <c r="A1" s="57" t="s">
        <v>188</v>
      </c>
      <c r="B1" s="57" t="s">
        <v>189</v>
      </c>
      <c r="C1" s="58"/>
      <c r="D1" s="95"/>
      <c r="E1" s="95"/>
    </row>
    <row r="2" spans="1:5" ht="20.100000000000001" customHeight="1" x14ac:dyDescent="0.25">
      <c r="A2" s="60" t="s">
        <v>190</v>
      </c>
      <c r="B2" s="61"/>
      <c r="E2" s="97" t="s">
        <v>278</v>
      </c>
    </row>
    <row r="3" spans="1:5" ht="20.100000000000001" customHeight="1" x14ac:dyDescent="0.25">
      <c r="A3" s="64" t="s">
        <v>191</v>
      </c>
      <c r="B3" s="61"/>
      <c r="E3" s="97" t="s">
        <v>277</v>
      </c>
    </row>
    <row r="4" spans="1:5" ht="20.100000000000001" customHeight="1" x14ac:dyDescent="0.25">
      <c r="A4" s="64" t="s">
        <v>192</v>
      </c>
      <c r="B4" s="61"/>
      <c r="D4" s="96"/>
      <c r="E4" s="96"/>
    </row>
    <row r="5" spans="1:5" ht="20.100000000000001" customHeight="1" x14ac:dyDescent="0.25">
      <c r="A5" s="64" t="s">
        <v>193</v>
      </c>
      <c r="B5" s="61"/>
    </row>
    <row r="6" spans="1:5" ht="20.100000000000001" customHeight="1" x14ac:dyDescent="0.25">
      <c r="A6" s="64" t="s">
        <v>194</v>
      </c>
      <c r="B6" s="61"/>
    </row>
    <row r="7" spans="1:5" ht="20.100000000000001" customHeight="1" x14ac:dyDescent="0.25">
      <c r="A7" s="64" t="s">
        <v>195</v>
      </c>
      <c r="B7" s="61"/>
    </row>
    <row r="8" spans="1:5" ht="20.100000000000001" customHeight="1" x14ac:dyDescent="0.25">
      <c r="A8" s="64" t="s">
        <v>196</v>
      </c>
      <c r="B8" s="61"/>
    </row>
    <row r="9" spans="1:5" ht="20.100000000000001" customHeight="1" x14ac:dyDescent="0.25">
      <c r="A9" s="64" t="s">
        <v>197</v>
      </c>
      <c r="B9" s="61"/>
    </row>
    <row r="10" spans="1:5" ht="20.100000000000001" customHeight="1" x14ac:dyDescent="0.25">
      <c r="A10" s="64" t="s">
        <v>198</v>
      </c>
      <c r="B10" s="61"/>
    </row>
    <row r="11" spans="1:5" ht="20.100000000000001" customHeight="1" x14ac:dyDescent="0.25">
      <c r="A11" s="64" t="s">
        <v>199</v>
      </c>
      <c r="B11" s="61"/>
    </row>
    <row r="12" spans="1:5" ht="20.100000000000001" customHeight="1" x14ac:dyDescent="0.25">
      <c r="A12" s="64" t="s">
        <v>200</v>
      </c>
      <c r="B12" s="61"/>
    </row>
    <row r="13" spans="1:5" ht="20.100000000000001" customHeight="1" x14ac:dyDescent="0.25">
      <c r="A13" s="64" t="s">
        <v>201</v>
      </c>
      <c r="B13" s="61"/>
    </row>
    <row r="14" spans="1:5" ht="20.100000000000001" customHeight="1" x14ac:dyDescent="0.25">
      <c r="A14" s="64" t="s">
        <v>202</v>
      </c>
      <c r="B14" s="61"/>
    </row>
    <row r="15" spans="1:5" ht="20.100000000000001" customHeight="1" x14ac:dyDescent="0.25">
      <c r="A15" s="64" t="s">
        <v>203</v>
      </c>
      <c r="B15" s="61"/>
    </row>
    <row r="16" spans="1:5" ht="20.100000000000001" customHeight="1" x14ac:dyDescent="0.25">
      <c r="A16" s="64" t="s">
        <v>204</v>
      </c>
      <c r="B16" s="61"/>
    </row>
    <row r="17" spans="1:2" ht="20.100000000000001" customHeight="1" x14ac:dyDescent="0.25">
      <c r="A17" s="64" t="s">
        <v>205</v>
      </c>
      <c r="B17" s="61"/>
    </row>
    <row r="18" spans="1:2" ht="20.100000000000001" customHeight="1" x14ac:dyDescent="0.25">
      <c r="A18" s="64" t="s">
        <v>206</v>
      </c>
      <c r="B18" s="61"/>
    </row>
    <row r="19" spans="1:2" ht="20.100000000000001" customHeight="1" x14ac:dyDescent="0.25">
      <c r="A19" s="64" t="s">
        <v>207</v>
      </c>
      <c r="B19" s="61"/>
    </row>
    <row r="20" spans="1:2" ht="20.100000000000001" customHeight="1" x14ac:dyDescent="0.25">
      <c r="A20" s="64" t="s">
        <v>208</v>
      </c>
      <c r="B20" s="61"/>
    </row>
    <row r="21" spans="1:2" ht="20.100000000000001" customHeight="1" x14ac:dyDescent="0.25">
      <c r="A21" s="64" t="s">
        <v>209</v>
      </c>
      <c r="B21" s="61"/>
    </row>
    <row r="22" spans="1:2" ht="20.100000000000001" customHeight="1" x14ac:dyDescent="0.25">
      <c r="A22" s="64" t="s">
        <v>210</v>
      </c>
      <c r="B22" s="61"/>
    </row>
    <row r="23" spans="1:2" ht="20.100000000000001" customHeight="1" x14ac:dyDescent="0.25">
      <c r="A23" s="64" t="s">
        <v>211</v>
      </c>
      <c r="B23" s="61"/>
    </row>
    <row r="24" spans="1:2" ht="20.100000000000001" customHeight="1" x14ac:dyDescent="0.25">
      <c r="A24" s="64" t="s">
        <v>212</v>
      </c>
      <c r="B24" s="61"/>
    </row>
    <row r="25" spans="1:2" ht="20.100000000000001" customHeight="1" x14ac:dyDescent="0.25">
      <c r="A25" s="64" t="s">
        <v>213</v>
      </c>
      <c r="B25" s="61"/>
    </row>
    <row r="26" spans="1:2" ht="20.100000000000001" customHeight="1" x14ac:dyDescent="0.25">
      <c r="A26" s="64" t="s">
        <v>214</v>
      </c>
      <c r="B26" s="61"/>
    </row>
    <row r="27" spans="1:2" ht="20.100000000000001" customHeight="1" x14ac:dyDescent="0.25">
      <c r="A27" s="64" t="s">
        <v>215</v>
      </c>
      <c r="B27" s="61"/>
    </row>
    <row r="28" spans="1:2" ht="20.100000000000001" customHeight="1" x14ac:dyDescent="0.25">
      <c r="A28" s="64" t="s">
        <v>216</v>
      </c>
      <c r="B28" s="61"/>
    </row>
    <row r="29" spans="1:2" ht="20.100000000000001" customHeight="1" x14ac:dyDescent="0.25">
      <c r="A29" s="64" t="s">
        <v>217</v>
      </c>
      <c r="B29" s="61"/>
    </row>
    <row r="30" spans="1:2" ht="20.100000000000001" customHeight="1" x14ac:dyDescent="0.25">
      <c r="A30" s="64" t="s">
        <v>218</v>
      </c>
      <c r="B30" s="61"/>
    </row>
    <row r="31" spans="1:2" ht="20.100000000000001" customHeight="1" x14ac:dyDescent="0.25">
      <c r="A31" s="64" t="s">
        <v>219</v>
      </c>
      <c r="B31" s="61"/>
    </row>
    <row r="32" spans="1:2" ht="20.100000000000001" customHeight="1" x14ac:dyDescent="0.25">
      <c r="A32" s="64" t="s">
        <v>220</v>
      </c>
      <c r="B32" s="61"/>
    </row>
    <row r="33" spans="1:2" ht="20.100000000000001" customHeight="1" x14ac:dyDescent="0.25">
      <c r="A33" s="64" t="s">
        <v>221</v>
      </c>
      <c r="B33" s="61"/>
    </row>
    <row r="34" spans="1:2" ht="20.100000000000001" customHeight="1" x14ac:dyDescent="0.25">
      <c r="A34" s="64" t="s">
        <v>222</v>
      </c>
      <c r="B34" s="61"/>
    </row>
    <row r="35" spans="1:2" ht="20.100000000000001" customHeight="1" x14ac:dyDescent="0.25">
      <c r="A35" s="64" t="s">
        <v>223</v>
      </c>
      <c r="B35" s="61"/>
    </row>
    <row r="36" spans="1:2" ht="20.100000000000001" customHeight="1" x14ac:dyDescent="0.25">
      <c r="A36" s="64" t="s">
        <v>224</v>
      </c>
      <c r="B36" s="61"/>
    </row>
    <row r="37" spans="1:2" ht="20.100000000000001" customHeight="1" x14ac:dyDescent="0.25">
      <c r="A37" s="64" t="s">
        <v>225</v>
      </c>
      <c r="B37" s="61"/>
    </row>
    <row r="38" spans="1:2" ht="20.100000000000001" customHeight="1" x14ac:dyDescent="0.25">
      <c r="A38" s="64" t="s">
        <v>226</v>
      </c>
      <c r="B38" s="61"/>
    </row>
    <row r="39" spans="1:2" ht="20.100000000000001" customHeight="1" x14ac:dyDescent="0.25">
      <c r="A39" s="64" t="s">
        <v>227</v>
      </c>
      <c r="B39" s="61"/>
    </row>
    <row r="40" spans="1:2" ht="20.100000000000001" customHeight="1" x14ac:dyDescent="0.25">
      <c r="A40" s="64" t="s">
        <v>228</v>
      </c>
      <c r="B40" s="61"/>
    </row>
    <row r="41" spans="1:2" ht="20.100000000000001" customHeight="1" x14ac:dyDescent="0.25">
      <c r="A41" s="64" t="s">
        <v>229</v>
      </c>
      <c r="B41" s="61"/>
    </row>
    <row r="42" spans="1:2" ht="20.100000000000001" customHeight="1" x14ac:dyDescent="0.25">
      <c r="A42" s="64" t="s">
        <v>230</v>
      </c>
      <c r="B42" s="61"/>
    </row>
    <row r="43" spans="1:2" ht="20.100000000000001" customHeight="1" x14ac:dyDescent="0.25">
      <c r="A43" s="64" t="s">
        <v>231</v>
      </c>
      <c r="B43" s="61"/>
    </row>
    <row r="44" spans="1:2" ht="20.100000000000001" customHeight="1" x14ac:dyDescent="0.25">
      <c r="A44" s="64" t="s">
        <v>232</v>
      </c>
      <c r="B44" s="61"/>
    </row>
    <row r="45" spans="1:2" ht="20.100000000000001" customHeight="1" x14ac:dyDescent="0.25">
      <c r="A45" s="64" t="s">
        <v>233</v>
      </c>
      <c r="B45" s="61"/>
    </row>
    <row r="46" spans="1:2" ht="20.100000000000001" customHeight="1" x14ac:dyDescent="0.25">
      <c r="A46" s="64" t="s">
        <v>234</v>
      </c>
      <c r="B46" s="61"/>
    </row>
    <row r="47" spans="1:2" ht="20.100000000000001" customHeight="1" x14ac:dyDescent="0.25">
      <c r="A47" s="64" t="s">
        <v>235</v>
      </c>
      <c r="B47" s="61"/>
    </row>
    <row r="48" spans="1:2" ht="20.100000000000001" customHeight="1" x14ac:dyDescent="0.25">
      <c r="A48" s="64" t="s">
        <v>236</v>
      </c>
      <c r="B48" s="61"/>
    </row>
    <row r="49" spans="1:2" ht="20.100000000000001" customHeight="1" x14ac:dyDescent="0.25">
      <c r="A49" s="64" t="s">
        <v>237</v>
      </c>
      <c r="B49" s="61"/>
    </row>
    <row r="50" spans="1:2" ht="20.100000000000001" customHeight="1" x14ac:dyDescent="0.25">
      <c r="A50" s="64" t="s">
        <v>238</v>
      </c>
      <c r="B50" s="61"/>
    </row>
    <row r="51" spans="1:2" ht="20.100000000000001" customHeight="1" x14ac:dyDescent="0.25">
      <c r="A51" s="64" t="s">
        <v>239</v>
      </c>
      <c r="B51" s="61"/>
    </row>
    <row r="52" spans="1:2" ht="20.100000000000001" customHeight="1" x14ac:dyDescent="0.25">
      <c r="A52" s="64" t="s">
        <v>240</v>
      </c>
      <c r="B52" s="61"/>
    </row>
    <row r="53" spans="1:2" ht="20.100000000000001" customHeight="1" x14ac:dyDescent="0.25">
      <c r="A53" s="64" t="s">
        <v>241</v>
      </c>
      <c r="B53" s="61"/>
    </row>
    <row r="54" spans="1:2" ht="20.100000000000001" customHeight="1" x14ac:dyDescent="0.25">
      <c r="A54" s="64" t="s">
        <v>242</v>
      </c>
      <c r="B54" s="61"/>
    </row>
    <row r="55" spans="1:2" ht="20.100000000000001" customHeight="1" x14ac:dyDescent="0.25">
      <c r="A55" s="64" t="s">
        <v>243</v>
      </c>
      <c r="B55" s="61"/>
    </row>
    <row r="56" spans="1:2" ht="20.100000000000001" customHeight="1" x14ac:dyDescent="0.25">
      <c r="A56" s="64" t="s">
        <v>244</v>
      </c>
      <c r="B56" s="61"/>
    </row>
    <row r="57" spans="1:2" ht="20.100000000000001" customHeight="1" x14ac:dyDescent="0.25">
      <c r="A57" s="64" t="s">
        <v>245</v>
      </c>
      <c r="B57" s="61"/>
    </row>
    <row r="58" spans="1:2" ht="20.100000000000001" customHeight="1" x14ac:dyDescent="0.25">
      <c r="A58" s="64" t="s">
        <v>246</v>
      </c>
      <c r="B58" s="61"/>
    </row>
    <row r="59" spans="1:2" ht="20.100000000000001" customHeight="1" x14ac:dyDescent="0.25">
      <c r="A59" s="64" t="s">
        <v>247</v>
      </c>
      <c r="B59" s="61"/>
    </row>
    <row r="60" spans="1:2" ht="20.100000000000001" customHeight="1" x14ac:dyDescent="0.25">
      <c r="A60" s="64" t="s">
        <v>248</v>
      </c>
      <c r="B60" s="61"/>
    </row>
    <row r="61" spans="1:2" ht="20.100000000000001" customHeight="1" x14ac:dyDescent="0.25">
      <c r="A61" s="64" t="s">
        <v>249</v>
      </c>
      <c r="B61" s="61"/>
    </row>
    <row r="62" spans="1:2" ht="20.100000000000001" customHeight="1" x14ac:dyDescent="0.25">
      <c r="A62" s="64" t="s">
        <v>250</v>
      </c>
      <c r="B62" s="61"/>
    </row>
    <row r="63" spans="1:2" ht="20.100000000000001" customHeight="1" x14ac:dyDescent="0.25">
      <c r="A63" s="64" t="s">
        <v>251</v>
      </c>
      <c r="B63" s="61"/>
    </row>
    <row r="64" spans="1:2" ht="20.100000000000001" customHeight="1" x14ac:dyDescent="0.25">
      <c r="A64" s="64" t="s">
        <v>252</v>
      </c>
      <c r="B64" s="61"/>
    </row>
    <row r="65" spans="1:2" ht="20.100000000000001" customHeight="1" x14ac:dyDescent="0.25">
      <c r="A65" s="64" t="s">
        <v>253</v>
      </c>
      <c r="B65" s="61"/>
    </row>
    <row r="66" spans="1:2" ht="20.100000000000001" customHeight="1" x14ac:dyDescent="0.25">
      <c r="A66" s="64" t="s">
        <v>254</v>
      </c>
      <c r="B66" s="61"/>
    </row>
    <row r="67" spans="1:2" ht="20.100000000000001" customHeight="1" x14ac:dyDescent="0.25">
      <c r="A67" s="64" t="s">
        <v>255</v>
      </c>
      <c r="B67" s="61"/>
    </row>
    <row r="68" spans="1:2" ht="20.100000000000001" customHeight="1" x14ac:dyDescent="0.25">
      <c r="A68" s="64" t="s">
        <v>256</v>
      </c>
      <c r="B68" s="61"/>
    </row>
    <row r="69" spans="1:2" ht="20.100000000000001" customHeight="1" x14ac:dyDescent="0.25">
      <c r="A69" s="64" t="s">
        <v>257</v>
      </c>
      <c r="B69" s="61"/>
    </row>
    <row r="70" spans="1:2" ht="20.100000000000001" customHeight="1" x14ac:dyDescent="0.25">
      <c r="A70" s="64" t="s">
        <v>258</v>
      </c>
      <c r="B70" s="61"/>
    </row>
    <row r="71" spans="1:2" ht="20.100000000000001" customHeight="1" x14ac:dyDescent="0.25">
      <c r="A71" s="64" t="s">
        <v>259</v>
      </c>
      <c r="B71" s="61"/>
    </row>
    <row r="72" spans="1:2" ht="20.100000000000001" customHeight="1" x14ac:dyDescent="0.25">
      <c r="A72" s="64" t="s">
        <v>260</v>
      </c>
      <c r="B72" s="61"/>
    </row>
    <row r="73" spans="1:2" ht="20.100000000000001" customHeight="1" x14ac:dyDescent="0.25">
      <c r="A73" s="64" t="s">
        <v>261</v>
      </c>
      <c r="B73" s="61"/>
    </row>
    <row r="74" spans="1:2" ht="20.100000000000001" customHeight="1" x14ac:dyDescent="0.25">
      <c r="A74" s="64" t="s">
        <v>262</v>
      </c>
      <c r="B74" s="61"/>
    </row>
    <row r="75" spans="1:2" ht="20.100000000000001" customHeight="1" x14ac:dyDescent="0.25">
      <c r="A75" s="64" t="s">
        <v>263</v>
      </c>
      <c r="B75" s="61"/>
    </row>
    <row r="76" spans="1:2" ht="20.100000000000001" customHeight="1" x14ac:dyDescent="0.25">
      <c r="A76" s="64" t="s">
        <v>264</v>
      </c>
      <c r="B76" s="61"/>
    </row>
    <row r="77" spans="1:2" ht="20.100000000000001" customHeight="1" x14ac:dyDescent="0.25">
      <c r="A77" s="64" t="s">
        <v>265</v>
      </c>
      <c r="B77" s="61"/>
    </row>
    <row r="78" spans="1:2" ht="20.100000000000001" customHeight="1" x14ac:dyDescent="0.25">
      <c r="A78" s="64" t="s">
        <v>266</v>
      </c>
      <c r="B78" s="61"/>
    </row>
    <row r="79" spans="1:2" ht="20.100000000000001" customHeight="1" x14ac:dyDescent="0.25">
      <c r="A79" s="64" t="s">
        <v>267</v>
      </c>
      <c r="B79" s="61"/>
    </row>
    <row r="80" spans="1:2" ht="20.100000000000001" customHeight="1" x14ac:dyDescent="0.25">
      <c r="A80" s="64" t="s">
        <v>268</v>
      </c>
      <c r="B80" s="61"/>
    </row>
    <row r="81" spans="1:2" ht="20.100000000000001" customHeight="1" x14ac:dyDescent="0.25">
      <c r="A81" s="64" t="s">
        <v>269</v>
      </c>
      <c r="B81" s="61"/>
    </row>
    <row r="82" spans="1:2" ht="20.100000000000001" customHeight="1" x14ac:dyDescent="0.25">
      <c r="A82" s="64" t="s">
        <v>270</v>
      </c>
      <c r="B82" s="61"/>
    </row>
    <row r="83" spans="1:2" ht="20.100000000000001" customHeight="1" x14ac:dyDescent="0.25">
      <c r="A83" s="64" t="s">
        <v>271</v>
      </c>
      <c r="B83" s="61"/>
    </row>
    <row r="84" spans="1:2" ht="20.100000000000001" customHeight="1" x14ac:dyDescent="0.25">
      <c r="A84" s="64" t="s">
        <v>272</v>
      </c>
      <c r="B84" s="61"/>
    </row>
    <row r="85" spans="1:2" ht="20.100000000000001" customHeight="1" x14ac:dyDescent="0.25">
      <c r="A85" s="64" t="s">
        <v>273</v>
      </c>
      <c r="B85" s="61"/>
    </row>
    <row r="86" spans="1:2" ht="20.100000000000001" customHeight="1" x14ac:dyDescent="0.25">
      <c r="A86" s="64" t="s">
        <v>274</v>
      </c>
      <c r="B86" s="61"/>
    </row>
    <row r="87" spans="1:2" ht="20.100000000000001" customHeight="1" x14ac:dyDescent="0.25">
      <c r="A87" s="64" t="s">
        <v>275</v>
      </c>
      <c r="B87" s="61"/>
    </row>
    <row r="88" spans="1:2" ht="20.100000000000001" customHeight="1" x14ac:dyDescent="0.25">
      <c r="A88" s="64" t="s">
        <v>276</v>
      </c>
      <c r="B88" s="61"/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常用函数应用</vt:lpstr>
      <vt:lpstr>1IF+AND+OR例子</vt:lpstr>
      <vt:lpstr>2IF-水电气费</vt:lpstr>
      <vt:lpstr>3COUNTIF-统计</vt:lpstr>
      <vt:lpstr>4借贷-sumif</vt:lpstr>
      <vt:lpstr>5最后1天等</vt:lpstr>
      <vt:lpstr>6计算日期</vt:lpstr>
      <vt:lpstr>7MOD判断闰年</vt:lpstr>
      <vt:lpstr>8隐藏几位手机号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mzq</dc:creator>
  <cp:lastModifiedBy>qi li</cp:lastModifiedBy>
  <dcterms:created xsi:type="dcterms:W3CDTF">2016-02-02T09:50:57Z</dcterms:created>
  <dcterms:modified xsi:type="dcterms:W3CDTF">2021-03-02T06:14:16Z</dcterms:modified>
</cp:coreProperties>
</file>