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D0204B3F-98D4-46CD-A57C-4394EF44BC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I13" i="1"/>
  <c r="I12" i="1"/>
  <c r="I11" i="1"/>
  <c r="I10" i="1"/>
  <c r="I9" i="1"/>
  <c r="I20" i="1" s="1"/>
  <c r="H9" i="1" a="1"/>
  <c r="H9" i="1"/>
  <c r="H20" i="1" s="1"/>
  <c r="G9" i="1" a="1"/>
  <c r="G9" i="1"/>
  <c r="G20" i="1" s="1"/>
  <c r="C19" i="1"/>
  <c r="J31" i="1"/>
  <c r="J32" i="1"/>
  <c r="J30" i="1"/>
  <c r="J29" i="1"/>
  <c r="D19" i="1" l="1"/>
  <c r="D18" i="1"/>
  <c r="D17" i="1"/>
  <c r="D16" i="1"/>
  <c r="D15" i="1"/>
  <c r="D14" i="1"/>
  <c r="D10" i="1"/>
  <c r="D13" i="1"/>
  <c r="D12" i="1"/>
  <c r="D11" i="1"/>
  <c r="D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<sst xmlns="http://schemas.openxmlformats.org/spreadsheetml/2006/main" count="49" uniqueCount="37">
  <si>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Temperatura</t>
  </si>
  <si>
    <t>Umidade</t>
  </si>
  <si>
    <t>Perigo</t>
  </si>
  <si>
    <t>Emergencia</t>
  </si>
  <si>
    <t>Ideal</t>
  </si>
  <si>
    <t>Sensor</t>
  </si>
  <si>
    <t>Gráfico</t>
  </si>
  <si>
    <t>Id</t>
  </si>
  <si>
    <t>temp(°C)</t>
  </si>
  <si>
    <t>porcentagem</t>
  </si>
  <si>
    <t>Valor Acima</t>
  </si>
  <si>
    <t>Valor Abaixo</t>
  </si>
  <si>
    <t>Valor ideal</t>
  </si>
  <si>
    <t>Total</t>
  </si>
  <si>
    <t>Temp Acima</t>
  </si>
  <si>
    <t>Temp Abaixo</t>
  </si>
  <si>
    <t>Temp ideal</t>
  </si>
  <si>
    <t>Registro</t>
  </si>
  <si>
    <t>Column1</t>
  </si>
  <si>
    <t>Column2</t>
  </si>
  <si>
    <t>Column3</t>
  </si>
  <si>
    <t>Column4</t>
  </si>
  <si>
    <t>1°Quartil</t>
  </si>
  <si>
    <t>2°Quartil</t>
  </si>
  <si>
    <t>3°Quartil</t>
  </si>
  <si>
    <t>4°Quartil</t>
  </si>
  <si>
    <t>29, 30</t>
  </si>
  <si>
    <t>33, 34 ,35</t>
  </si>
  <si>
    <t>35, 35, 36</t>
  </si>
  <si>
    <t>39, 41</t>
  </si>
  <si>
    <t>Temp Min</t>
  </si>
  <si>
    <t>Temp Max</t>
  </si>
  <si>
    <t>Umid Min</t>
  </si>
  <si>
    <t>Umid Max</t>
  </si>
  <si>
    <t>dataHora</t>
  </si>
  <si>
    <t>umidade</t>
  </si>
  <si>
    <t>fkSensor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</si>
</sst>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164" fontId="0" fillId="0" borderId="4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d/m/yy\ h:mm;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e Umidade dos Apiários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Sheet1!$D$23</c:f>
              <c:strCache>
                <c:ptCount val="1"/>
                <c:pt idx="0">
                  <c:v>29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Sheet1!$B$24:$C$33</c:f>
              <c:multiLvlStrCache>
                <c:ptCount val="10"/>
                <c:lvl>
                  <c:pt idx="0">
                    <c:v>6/4/23 19:00</c:v>
                  </c:pt>
                  <c:pt idx="1">
                    <c:v>6/4/23 10:00</c:v>
                  </c:pt>
                  <c:pt idx="2">
                    <c:v>6/4/23 18:00</c:v>
                  </c:pt>
                  <c:pt idx="3">
                    <c:v>6/4/23 11:00</c:v>
                  </c:pt>
                  <c:pt idx="4">
                    <c:v>6/4/23 14:00</c:v>
                  </c:pt>
                  <c:pt idx="5">
                    <c:v>6/4/23 15:00</c:v>
                  </c:pt>
                  <c:pt idx="6">
                    <c:v>6/4/23 17:00</c:v>
                  </c:pt>
                  <c:pt idx="7">
                    <c:v>6/4/23 0:00</c:v>
                  </c:pt>
                  <c:pt idx="8">
                    <c:v>6/4/23 13:00</c:v>
                  </c:pt>
                  <c:pt idx="9">
                    <c:v>dataHora</c:v>
                  </c:pt>
                </c:lvl>
                <c:lvl>
                  <c:pt idx="0">
                    <c:v>10</c:v>
                  </c:pt>
                  <c:pt idx="1">
                    <c:v>1</c:v>
                  </c:pt>
                  <c:pt idx="2">
                    <c:v>9</c:v>
                  </c:pt>
                  <c:pt idx="3">
                    <c:v>2</c:v>
                  </c:pt>
                  <c:pt idx="4">
                    <c:v>5</c:v>
                  </c:pt>
                  <c:pt idx="5">
                    <c:v>6</c:v>
                  </c:pt>
                  <c:pt idx="6">
                    <c:v>8</c:v>
                  </c:pt>
                  <c:pt idx="7">
                    <c:v>3</c:v>
                  </c:pt>
                  <c:pt idx="8">
                    <c:v>4</c:v>
                  </c:pt>
                  <c:pt idx="9">
                    <c:v>Id</c:v>
                  </c:pt>
                </c:lvl>
              </c:multiLvlStrCache>
            </c:multiLvlStrRef>
          </c:cat>
          <c:val>
            <c:numRef>
              <c:f>Sheet1!$D$24:$D$33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36</c:v>
                </c:pt>
                <c:pt idx="7">
                  <c:v>39</c:v>
                </c:pt>
                <c:pt idx="8">
                  <c:v>41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2-4094-8B84-6B6BD1EA3C22}"/>
            </c:ext>
          </c:extLst>
        </c:ser>
        <c:ser>
          <c:idx val="1"/>
          <c:order val="1"/>
          <c:tx>
            <c:strRef>
              <c:f>Sheet1!$E$23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Sheet1!$B$24:$C$33</c:f>
              <c:multiLvlStrCache>
                <c:ptCount val="10"/>
                <c:lvl>
                  <c:pt idx="0">
                    <c:v>6/4/23 19:00</c:v>
                  </c:pt>
                  <c:pt idx="1">
                    <c:v>6/4/23 10:00</c:v>
                  </c:pt>
                  <c:pt idx="2">
                    <c:v>6/4/23 18:00</c:v>
                  </c:pt>
                  <c:pt idx="3">
                    <c:v>6/4/23 11:00</c:v>
                  </c:pt>
                  <c:pt idx="4">
                    <c:v>6/4/23 14:00</c:v>
                  </c:pt>
                  <c:pt idx="5">
                    <c:v>6/4/23 15:00</c:v>
                  </c:pt>
                  <c:pt idx="6">
                    <c:v>6/4/23 17:00</c:v>
                  </c:pt>
                  <c:pt idx="7">
                    <c:v>6/4/23 0:00</c:v>
                  </c:pt>
                  <c:pt idx="8">
                    <c:v>6/4/23 13:00</c:v>
                  </c:pt>
                  <c:pt idx="9">
                    <c:v>dataHora</c:v>
                  </c:pt>
                </c:lvl>
                <c:lvl>
                  <c:pt idx="0">
                    <c:v>10</c:v>
                  </c:pt>
                  <c:pt idx="1">
                    <c:v>1</c:v>
                  </c:pt>
                  <c:pt idx="2">
                    <c:v>9</c:v>
                  </c:pt>
                  <c:pt idx="3">
                    <c:v>2</c:v>
                  </c:pt>
                  <c:pt idx="4">
                    <c:v>5</c:v>
                  </c:pt>
                  <c:pt idx="5">
                    <c:v>6</c:v>
                  </c:pt>
                  <c:pt idx="6">
                    <c:v>8</c:v>
                  </c:pt>
                  <c:pt idx="7">
                    <c:v>3</c:v>
                  </c:pt>
                  <c:pt idx="8">
                    <c:v>4</c:v>
                  </c:pt>
                  <c:pt idx="9">
                    <c:v>Id</c:v>
                  </c:pt>
                </c:lvl>
              </c:multiLvlStrCache>
            </c:multiLvlStrRef>
          </c:cat>
          <c:val>
            <c:numRef>
              <c:f>Sheet1!$E$24:$E$33</c:f>
              <c:numCache>
                <c:formatCode>General</c:formatCode>
                <c:ptCount val="10"/>
                <c:pt idx="0">
                  <c:v>17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27</c:v>
                </c:pt>
                <c:pt idx="5">
                  <c:v>12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C2-4094-8B84-6B6BD1EA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561240"/>
        <c:axId val="1562888663"/>
      </c:lineChart>
      <c:catAx>
        <c:axId val="210456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88663"/>
        <c:crosses val="autoZero"/>
        <c:auto val="1"/>
        <c:lblAlgn val="ctr"/>
        <c:lblOffset val="100"/>
        <c:noMultiLvlLbl val="0"/>
      </c:catAx>
      <c:valAx>
        <c:axId val="1562888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56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F-4A01-B5EF-3620ACE794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5F-4A01-B5EF-3620ACE794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5F-4A01-B5EF-3620ACE794C3}"/>
              </c:ext>
            </c:extLst>
          </c:dPt>
          <c:cat>
            <c:strRef>
              <c:f>Sheet1!$G$19:$I$19</c:f>
              <c:strCache>
                <c:ptCount val="3"/>
                <c:pt idx="0">
                  <c:v>Temp Acima</c:v>
                </c:pt>
                <c:pt idx="1">
                  <c:v>Temp Abaixo</c:v>
                </c:pt>
                <c:pt idx="2">
                  <c:v>Temp ideal</c:v>
                </c:pt>
              </c:strCache>
            </c:strRef>
          </c:cat>
          <c:val>
            <c:numRef>
              <c:f>Sheet1!$G$20:$I$20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0-49A3-9562-11A73BDE0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20</xdr:row>
      <xdr:rowOff>171450</xdr:rowOff>
    </xdr:from>
    <xdr:to>
      <xdr:col>19</xdr:col>
      <xdr:colOff>581025</xdr:colOff>
      <xdr:row>34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6C483-5FF0-4A1A-5899-8E18DDC903AF}"/>
            </a:ext>
            <a:ext uri="{147F2762-F138-4A5C-976F-8EAC2B608ADB}">
              <a16:predDERef xmlns:a16="http://schemas.microsoft.com/office/drawing/2014/main" pred="{D36370C9-46AE-23F7-4C03-20C02406E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5</xdr:row>
      <xdr:rowOff>180975</xdr:rowOff>
    </xdr:from>
    <xdr:to>
      <xdr:col>15</xdr:col>
      <xdr:colOff>590550</xdr:colOff>
      <xdr:row>17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12A182-EB38-24DA-FCB6-BBAFE23A13E3}"/>
            </a:ext>
            <a:ext uri="{147F2762-F138-4A5C-976F-8EAC2B608ADB}">
              <a16:predDERef xmlns:a16="http://schemas.microsoft.com/office/drawing/2014/main" pred="{9E96C483-5FF0-4A1A-5899-8E18DDC90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8F28F-7C28-40BC-B0AE-746D88572A55}" name="Table1" displayName="Table1" ref="B22:F33" totalsRowShown="0" headerRowDxfId="7" headerRowBorderDxfId="5" tableBorderDxfId="6">
  <autoFilter ref="B22:F33" xr:uid="{BC88F28F-7C28-40BC-B0AE-746D88572A55}"/>
  <sortState xmlns:xlrd2="http://schemas.microsoft.com/office/spreadsheetml/2017/richdata2" ref="B23:F33">
    <sortCondition ref="D22:D33"/>
  </sortState>
  <tableColumns count="5">
    <tableColumn id="1" xr3:uid="{F481C5E6-1E28-407C-A297-D6CBB12156CB}" name="Registro" dataDxfId="4"/>
    <tableColumn id="2" xr3:uid="{35DE420A-EED0-4AE6-8BBE-7002260C64F0}" name="Column1" dataDxfId="3"/>
    <tableColumn id="3" xr3:uid="{EE5714D3-2A40-4927-9008-AFEA2A9FF6FC}" name="Column2" dataDxfId="2"/>
    <tableColumn id="4" xr3:uid="{9DC828B1-032B-4DF6-A20F-7667265E9B99}" name="Column3" dataDxfId="1"/>
    <tableColumn id="5" xr3:uid="{99E39BF1-8FD0-4CF9-904E-23DB4E82CC02}" name="Column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3"/>
  <sheetViews>
    <sheetView tabSelected="1" topLeftCell="A8" workbookViewId="0">
      <selection activeCell="H29" sqref="H29"/>
    </sheetView>
  </sheetViews>
  <sheetFormatPr defaultRowHeight="15"/>
  <cols>
    <col min="2" max="2" width="10.7109375" customWidth="1"/>
    <col min="3" max="3" width="18.5703125" customWidth="1"/>
    <col min="4" max="4" width="12.7109375" customWidth="1"/>
    <col min="5" max="5" width="11.42578125" bestFit="1" customWidth="1"/>
    <col min="6" max="6" width="11.5703125" customWidth="1"/>
    <col min="7" max="7" width="11.42578125" customWidth="1"/>
    <col min="8" max="8" width="11" customWidth="1"/>
  </cols>
  <sheetData>
    <row r="2" spans="2:14">
      <c r="B2" s="29" t="s">
        <v>0</v>
      </c>
      <c r="C2" s="29"/>
      <c r="D2" s="29"/>
      <c r="E2" s="29"/>
      <c r="F2" s="29"/>
      <c r="G2" s="29"/>
      <c r="I2" s="29" t="s">
        <v>1</v>
      </c>
      <c r="J2" s="29"/>
      <c r="K2" s="29"/>
      <c r="L2" s="29"/>
      <c r="M2" s="29"/>
      <c r="N2" s="29"/>
    </row>
    <row r="3" spans="2:14">
      <c r="B3" s="23" t="s">
        <v>2</v>
      </c>
      <c r="C3" s="24" t="s">
        <v>3</v>
      </c>
      <c r="D3" s="25" t="s">
        <v>4</v>
      </c>
      <c r="E3" s="25" t="s">
        <v>4</v>
      </c>
      <c r="F3" s="24" t="s">
        <v>3</v>
      </c>
      <c r="G3" s="23" t="s">
        <v>2</v>
      </c>
      <c r="H3" s="21"/>
      <c r="I3" s="23" t="s">
        <v>2</v>
      </c>
      <c r="J3" s="24" t="s">
        <v>3</v>
      </c>
      <c r="K3" s="25" t="s">
        <v>4</v>
      </c>
      <c r="L3" s="25" t="s">
        <v>4</v>
      </c>
      <c r="M3" s="24" t="s">
        <v>3</v>
      </c>
      <c r="N3" s="23" t="s">
        <v>2</v>
      </c>
    </row>
    <row r="4" spans="2:14" ht="19.5" customHeight="1">
      <c r="B4">
        <v>12</v>
      </c>
      <c r="C4" s="21">
        <v>22.5</v>
      </c>
      <c r="D4" s="21">
        <v>33</v>
      </c>
      <c r="E4" s="21">
        <v>36</v>
      </c>
      <c r="F4" s="21">
        <v>38</v>
      </c>
      <c r="G4" s="21">
        <v>40</v>
      </c>
      <c r="H4" s="21"/>
      <c r="I4" s="21">
        <v>20</v>
      </c>
      <c r="J4" s="21">
        <v>50</v>
      </c>
      <c r="K4" s="21">
        <v>65</v>
      </c>
      <c r="L4" s="21">
        <v>70</v>
      </c>
      <c r="M4" s="21">
        <v>75</v>
      </c>
      <c r="N4" s="21">
        <v>80</v>
      </c>
    </row>
    <row r="7" spans="2:14">
      <c r="B7" s="26" t="s">
        <v>5</v>
      </c>
      <c r="C7" s="27"/>
      <c r="D7" s="28"/>
      <c r="G7" s="29" t="s">
        <v>6</v>
      </c>
      <c r="H7" s="29"/>
      <c r="I7" s="29"/>
    </row>
    <row r="8" spans="2:14">
      <c r="B8" s="1" t="s">
        <v>7</v>
      </c>
      <c r="C8" s="1" t="s">
        <v>8</v>
      </c>
      <c r="D8" s="1" t="s">
        <v>9</v>
      </c>
      <c r="G8" t="s">
        <v>10</v>
      </c>
      <c r="H8" t="s">
        <v>11</v>
      </c>
      <c r="I8" t="s">
        <v>12</v>
      </c>
    </row>
    <row r="9" spans="2:14">
      <c r="B9" s="1">
        <v>1</v>
      </c>
      <c r="C9" s="1">
        <v>33</v>
      </c>
      <c r="D9" s="8">
        <f>C9/$C$19</f>
        <v>9.5100864553314124E-2</v>
      </c>
      <c r="G9" t="str" cm="1">
        <f t="array" ref="G9:G18">IF(C9:C18&gt;I30,"1","0")</f>
        <v>0</v>
      </c>
      <c r="H9" t="str" cm="1">
        <f t="array" ref="H9:H18">IF(C9:C18&lt;I29,"1","0")</f>
        <v>0</v>
      </c>
      <c r="I9" t="str">
        <f>IF(OR(C9&lt;I$29,C9&gt;I$30),"0","1")</f>
        <v>1</v>
      </c>
    </row>
    <row r="10" spans="2:14">
      <c r="B10" s="1">
        <v>2</v>
      </c>
      <c r="C10" s="1">
        <v>35</v>
      </c>
      <c r="D10" s="8">
        <f>C10/$C$19</f>
        <v>0.10086455331412104</v>
      </c>
      <c r="G10" t="str">
        <v>0</v>
      </c>
      <c r="H10" t="str">
        <v>0</v>
      </c>
      <c r="I10" t="str">
        <f>IF(OR(C10&lt;I$29,C10&gt;I$30),"0","1")</f>
        <v>1</v>
      </c>
    </row>
    <row r="11" spans="2:14">
      <c r="B11" s="1">
        <v>3</v>
      </c>
      <c r="C11" s="1">
        <v>39</v>
      </c>
      <c r="D11" s="8">
        <f>C11/$C$19</f>
        <v>0.11239193083573487</v>
      </c>
      <c r="G11" t="str">
        <v>1</v>
      </c>
      <c r="H11" t="str">
        <v>0</v>
      </c>
      <c r="I11" t="str">
        <f>IF(OR(C11&lt;I$29,C11&gt;I$30),"0","1")</f>
        <v>0</v>
      </c>
    </row>
    <row r="12" spans="2:14">
      <c r="B12" s="1">
        <v>4</v>
      </c>
      <c r="C12" s="1">
        <v>41</v>
      </c>
      <c r="D12" s="8">
        <f>C12/$C$19</f>
        <v>0.11815561959654179</v>
      </c>
      <c r="G12" t="str">
        <v>1</v>
      </c>
      <c r="H12" t="str">
        <v>0</v>
      </c>
      <c r="I12" t="str">
        <f>IF(OR(C12&lt;I$29,C12&gt;I$30),"0","1")</f>
        <v>0</v>
      </c>
    </row>
    <row r="13" spans="2:14">
      <c r="B13" s="1">
        <v>5</v>
      </c>
      <c r="C13" s="1">
        <v>35</v>
      </c>
      <c r="D13" s="8">
        <f>C13/$C$19</f>
        <v>0.10086455331412104</v>
      </c>
      <c r="G13" t="str">
        <v>0</v>
      </c>
      <c r="H13" t="str">
        <v>0</v>
      </c>
      <c r="I13" t="str">
        <f>IF(OR(C13&lt;I$29,C13&gt;I$30),"0","1")</f>
        <v>1</v>
      </c>
    </row>
    <row r="14" spans="2:14">
      <c r="B14" s="1">
        <v>6</v>
      </c>
      <c r="C14" s="1">
        <v>35</v>
      </c>
      <c r="D14" s="8">
        <f>C14/$C$19</f>
        <v>0.10086455331412104</v>
      </c>
      <c r="G14" t="str">
        <v>0</v>
      </c>
      <c r="H14" t="str">
        <v>0</v>
      </c>
      <c r="I14" t="str">
        <f>IF(OR(C14&lt;I$29,C14&gt;I$30),"0","1")</f>
        <v>1</v>
      </c>
    </row>
    <row r="15" spans="2:14">
      <c r="B15" s="1">
        <v>7</v>
      </c>
      <c r="C15" s="1">
        <v>29</v>
      </c>
      <c r="D15" s="8">
        <f>C15/$C$19</f>
        <v>8.3573487031700283E-2</v>
      </c>
      <c r="G15" t="str">
        <v>0</v>
      </c>
      <c r="H15" t="str">
        <v>1</v>
      </c>
      <c r="I15" t="str">
        <f>IF(OR(C15&lt;I$29,C15&gt;I$30),"0","1")</f>
        <v>0</v>
      </c>
    </row>
    <row r="16" spans="2:14">
      <c r="B16" s="1">
        <v>8</v>
      </c>
      <c r="C16" s="1">
        <v>36</v>
      </c>
      <c r="D16" s="8">
        <f>C16/$C$19</f>
        <v>0.1037463976945245</v>
      </c>
      <c r="G16" t="str">
        <v>0</v>
      </c>
      <c r="H16" t="str">
        <v>0</v>
      </c>
      <c r="I16" t="str">
        <f>IF(OR(C16&lt;I$29,C16&gt;I$30),"0","1")</f>
        <v>1</v>
      </c>
    </row>
    <row r="17" spans="2:11">
      <c r="B17" s="1">
        <v>9</v>
      </c>
      <c r="C17" s="1">
        <v>34</v>
      </c>
      <c r="D17" s="8">
        <f>C17/$C$19</f>
        <v>9.7982708933717577E-2</v>
      </c>
      <c r="G17" t="str">
        <v>0</v>
      </c>
      <c r="H17" t="str">
        <v>0</v>
      </c>
      <c r="I17" t="str">
        <f>IF(OR(C17&lt;I$29,C17&gt;I$30),"0","1")</f>
        <v>1</v>
      </c>
    </row>
    <row r="18" spans="2:11">
      <c r="B18" s="1">
        <v>10</v>
      </c>
      <c r="C18" s="1">
        <v>30</v>
      </c>
      <c r="D18" s="8">
        <f>C18/$C$19</f>
        <v>8.645533141210375E-2</v>
      </c>
      <c r="G18" t="str">
        <v>0</v>
      </c>
      <c r="H18" t="str">
        <v>1</v>
      </c>
      <c r="I18" t="str">
        <f>IF(OR(C18&lt;I$29,C18&gt;I$30),"0","1")</f>
        <v>0</v>
      </c>
    </row>
    <row r="19" spans="2:11">
      <c r="B19" s="1" t="s">
        <v>13</v>
      </c>
      <c r="C19" s="1">
        <f>SUM(C9:C18)</f>
        <v>347</v>
      </c>
      <c r="D19" s="8">
        <f>C19/$C$19</f>
        <v>1</v>
      </c>
      <c r="F19" s="22" t="s">
        <v>13</v>
      </c>
      <c r="G19" t="s">
        <v>14</v>
      </c>
      <c r="H19" t="s">
        <v>15</v>
      </c>
      <c r="I19" t="s">
        <v>16</v>
      </c>
    </row>
    <row r="20" spans="2:11">
      <c r="F20" s="22"/>
      <c r="G20">
        <f>G9+G10+G11+G12+G13+G14+G15+G16+G17+G18</f>
        <v>2</v>
      </c>
      <c r="H20">
        <f>H9+H10+H11+H12+H13+H14+H15+H16+H17+H18</f>
        <v>2</v>
      </c>
      <c r="I20">
        <f>I9+I10+I11+I12+I13+I14+I15+I16+I17+I18</f>
        <v>6</v>
      </c>
    </row>
    <row r="22" spans="2:11">
      <c r="B22" s="12" t="s">
        <v>17</v>
      </c>
      <c r="C22" s="13" t="s">
        <v>18</v>
      </c>
      <c r="D22" s="13" t="s">
        <v>19</v>
      </c>
      <c r="E22" s="13" t="s">
        <v>20</v>
      </c>
      <c r="F22" s="14" t="s">
        <v>21</v>
      </c>
    </row>
    <row r="23" spans="2:11">
      <c r="B23" s="9">
        <v>7</v>
      </c>
      <c r="C23" s="19">
        <v>45022.666666666664</v>
      </c>
      <c r="D23" s="7">
        <v>29</v>
      </c>
      <c r="E23">
        <v>17</v>
      </c>
      <c r="F23" s="10">
        <v>1</v>
      </c>
      <c r="H23" t="s">
        <v>22</v>
      </c>
      <c r="I23" t="s">
        <v>23</v>
      </c>
      <c r="J23" t="s">
        <v>24</v>
      </c>
      <c r="K23" t="s">
        <v>25</v>
      </c>
    </row>
    <row r="24" spans="2:11" ht="30.75">
      <c r="B24" s="6">
        <v>10</v>
      </c>
      <c r="C24" s="2">
        <v>45022.791666666664</v>
      </c>
      <c r="D24" s="5">
        <v>30</v>
      </c>
      <c r="E24" s="1">
        <v>17</v>
      </c>
      <c r="F24" s="11">
        <v>1</v>
      </c>
      <c r="H24" s="20" t="s">
        <v>26</v>
      </c>
      <c r="I24" s="20" t="s">
        <v>27</v>
      </c>
      <c r="J24" s="20" t="s">
        <v>28</v>
      </c>
      <c r="K24" t="s">
        <v>29</v>
      </c>
    </row>
    <row r="25" spans="2:11">
      <c r="B25" s="6">
        <v>1</v>
      </c>
      <c r="C25" s="2">
        <v>45022.416666666664</v>
      </c>
      <c r="D25" s="5">
        <v>33</v>
      </c>
      <c r="E25" s="1">
        <v>20</v>
      </c>
      <c r="F25" s="11">
        <v>1</v>
      </c>
      <c r="H25" s="20"/>
      <c r="I25" s="20"/>
      <c r="J25" s="20"/>
    </row>
    <row r="26" spans="2:11">
      <c r="B26" s="6">
        <v>9</v>
      </c>
      <c r="C26" s="2">
        <v>45022.75</v>
      </c>
      <c r="D26" s="5">
        <v>34</v>
      </c>
      <c r="E26" s="1">
        <v>19</v>
      </c>
      <c r="F26" s="11">
        <v>1</v>
      </c>
    </row>
    <row r="27" spans="2:11">
      <c r="B27" s="6">
        <v>2</v>
      </c>
      <c r="C27" s="2">
        <v>45022.458333333336</v>
      </c>
      <c r="D27" s="5">
        <v>35</v>
      </c>
      <c r="E27" s="1">
        <v>17</v>
      </c>
      <c r="F27" s="11">
        <v>1</v>
      </c>
    </row>
    <row r="28" spans="2:11">
      <c r="B28" s="6">
        <v>5</v>
      </c>
      <c r="C28" s="2">
        <v>45022.583333333336</v>
      </c>
      <c r="D28" s="5">
        <v>35</v>
      </c>
      <c r="E28" s="1">
        <v>27</v>
      </c>
      <c r="F28" s="11">
        <v>1</v>
      </c>
    </row>
    <row r="29" spans="2:11">
      <c r="B29" s="6">
        <v>6</v>
      </c>
      <c r="C29" s="2">
        <v>45022.625</v>
      </c>
      <c r="D29" s="5">
        <v>35</v>
      </c>
      <c r="E29" s="1">
        <v>12</v>
      </c>
      <c r="F29" s="11">
        <v>1</v>
      </c>
      <c r="H29" s="4" t="s">
        <v>30</v>
      </c>
      <c r="I29" s="4">
        <v>33</v>
      </c>
      <c r="J29" s="3">
        <f>MIN(D24:D33)</f>
        <v>30</v>
      </c>
    </row>
    <row r="30" spans="2:11">
      <c r="B30" s="6">
        <v>8</v>
      </c>
      <c r="C30" s="2">
        <v>45022.708333333336</v>
      </c>
      <c r="D30" s="5">
        <v>36</v>
      </c>
      <c r="E30" s="1">
        <v>21</v>
      </c>
      <c r="F30" s="11">
        <v>1</v>
      </c>
      <c r="H30" s="4" t="s">
        <v>31</v>
      </c>
      <c r="I30" s="4">
        <v>36</v>
      </c>
      <c r="J30" s="3">
        <f>MAX(D24:D33)</f>
        <v>41</v>
      </c>
    </row>
    <row r="31" spans="2:11">
      <c r="B31" s="6">
        <v>3</v>
      </c>
      <c r="C31" s="2">
        <v>45022</v>
      </c>
      <c r="D31" s="5">
        <v>39</v>
      </c>
      <c r="E31" s="1">
        <v>18</v>
      </c>
      <c r="F31" s="11">
        <v>1</v>
      </c>
      <c r="H31" s="4" t="s">
        <v>32</v>
      </c>
      <c r="I31" s="4">
        <v>17</v>
      </c>
      <c r="J31" s="3">
        <f>MIN(E24:E33)</f>
        <v>12</v>
      </c>
    </row>
    <row r="32" spans="2:11">
      <c r="B32" s="6">
        <v>4</v>
      </c>
      <c r="C32" s="2">
        <v>45022.541666666664</v>
      </c>
      <c r="D32" s="5">
        <v>41</v>
      </c>
      <c r="E32" s="1">
        <v>19</v>
      </c>
      <c r="F32" s="11">
        <v>1</v>
      </c>
      <c r="H32" s="4" t="s">
        <v>33</v>
      </c>
      <c r="I32" s="4">
        <v>20</v>
      </c>
      <c r="J32" s="3">
        <f>MAX(E24:E33)</f>
        <v>27</v>
      </c>
    </row>
    <row r="33" spans="2:6">
      <c r="B33" s="15" t="s">
        <v>7</v>
      </c>
      <c r="C33" s="17" t="s">
        <v>34</v>
      </c>
      <c r="D33" s="16" t="s">
        <v>8</v>
      </c>
      <c r="E33" s="17" t="s">
        <v>35</v>
      </c>
      <c r="F33" s="18" t="s">
        <v>36</v>
      </c>
    </row>
  </sheetData>
  <mergeCells count="4">
    <mergeCell ref="B2:G2"/>
    <mergeCell ref="I2:N2"/>
    <mergeCell ref="G7:I7"/>
    <mergeCell ref="B7:D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2023-04-06T14:17:13Z</dcterms:created>
  <dcterms:modified xsi:type="dcterms:W3CDTF">2023-05-04T09:14:31Z</dcterms:modified>
  <cp:category/>
  <cp:contentStatus/>
</cp:coreProperties>
</file>