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8EF5DB23-E113-4D81-9E91-C97BA9B2A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J27" i="1" s="1"/>
  <c r="G4" i="1"/>
  <c r="G5" i="1"/>
  <c r="G6" i="1"/>
  <c r="G7" i="1"/>
  <c r="G8" i="1"/>
  <c r="G9" i="1"/>
  <c r="G10" i="1"/>
  <c r="G11" i="1"/>
  <c r="J23" i="1"/>
  <c r="J22" i="1"/>
  <c r="J19" i="1"/>
  <c r="J18" i="1"/>
  <c r="J15" i="1"/>
  <c r="J14" i="1"/>
  <c r="J10" i="1"/>
  <c r="J11" i="1"/>
  <c r="J7" i="1"/>
  <c r="J6" i="1"/>
  <c r="J3" i="1"/>
  <c r="J2" i="1"/>
  <c r="J26" i="1" l="1"/>
</calcChain>
</file>

<file path=xl/sharedStrings.xml><?xml version="1.0" encoding="utf-8"?>
<sst xmlns="http://schemas.openxmlformats.org/spreadsheetml/2006/main" count="48" uniqueCount="40">
  <si>
    <t>Zara</t>
  </si>
  <si>
    <t>H&amp;M</t>
  </si>
  <si>
    <t>Gucci</t>
  </si>
  <si>
    <t>Louis Vuitton</t>
  </si>
  <si>
    <t>Prada</t>
  </si>
  <si>
    <t>Versace</t>
  </si>
  <si>
    <t>Burberry</t>
  </si>
  <si>
    <t>Dior</t>
  </si>
  <si>
    <t>Balenciaga</t>
  </si>
  <si>
    <t>Item ID</t>
  </si>
  <si>
    <t>Item Name</t>
  </si>
  <si>
    <t>Supplier</t>
  </si>
  <si>
    <t>Stock Level</t>
  </si>
  <si>
    <t>Reorder Point</t>
  </si>
  <si>
    <t>Price</t>
  </si>
  <si>
    <t>Fashion Hub</t>
  </si>
  <si>
    <t>Style Solutions</t>
  </si>
  <si>
    <t>Luxury Outfit</t>
  </si>
  <si>
    <t>Total Stock Level</t>
  </si>
  <si>
    <t>Total Price</t>
  </si>
  <si>
    <t>Average Price</t>
  </si>
  <si>
    <t>Average Stock Level</t>
  </si>
  <si>
    <t>Count of Stock Level</t>
  </si>
  <si>
    <t>Count of Price</t>
  </si>
  <si>
    <t>SUM</t>
  </si>
  <si>
    <t>AVERAGE</t>
  </si>
  <si>
    <t>COUNT</t>
  </si>
  <si>
    <t>COUNTIF</t>
  </si>
  <si>
    <t>Number of products with reorder point more that 50</t>
  </si>
  <si>
    <t>Number of products price more than 8000</t>
  </si>
  <si>
    <t>MAX Function</t>
  </si>
  <si>
    <t>Maximum Stock Level</t>
  </si>
  <si>
    <t>Maximum Reorder Point</t>
  </si>
  <si>
    <t>MIN Function</t>
  </si>
  <si>
    <t>Minimum Stock Level</t>
  </si>
  <si>
    <t>Minimum Reorder Point</t>
  </si>
  <si>
    <t>SUMIF Function</t>
  </si>
  <si>
    <t>IF function</t>
  </si>
  <si>
    <t>Total Price above 5000</t>
  </si>
  <si>
    <t>Total Order Point above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</si>
</sst>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9"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D6F85D-9717-4035-9773-FA42C234FFF7}" name="Table2" displayName="Table2" ref="A1:G11" totalsRowShown="0" headerRowDxfId="8" dataDxfId="7">
  <autoFilter ref="A1:G11" xr:uid="{EAD6F85D-9717-4035-9773-FA42C234FFF7}"/>
  <tableColumns count="7">
    <tableColumn id="1" xr3:uid="{D5F8B685-8A40-4A1A-B885-FAEB2C467994}" name="Item ID" dataDxfId="6"/>
    <tableColumn id="2" xr3:uid="{BC1FAF57-064A-4A04-8A6E-145C6B987E84}" name="Item Name" dataDxfId="5"/>
    <tableColumn id="3" xr3:uid="{8BE6405D-FBC7-4456-947F-4ABEF3C33BFF}" name="Supplier" dataDxfId="4"/>
    <tableColumn id="4" xr3:uid="{FB8E6CE5-6561-445A-A16D-9A460599C59F}" name="Stock Level" dataDxfId="3"/>
    <tableColumn id="5" xr3:uid="{D2FF70DC-6FB6-4EF3-A4CC-F8636851E51B}" name="Reorder Point" dataDxfId="2"/>
    <tableColumn id="6" xr3:uid="{2B79CEBF-95FE-49CC-A06E-5A478E15D167}" name="Price" dataDxfId="1"/>
    <tableColumn id="7" xr3:uid="{D4D61C77-82DC-40E7-A43A-F0D4936D2EBB}" name="IF function" dataDxfId="0">
      <calculatedColumnFormula>IF(Table2[[#This Row],[Supplier]]="Fashion Hub", "Fashion Hub",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B1" zoomScale="99" zoomScaleNormal="99" workbookViewId="0">
      <selection activeCell="G15" sqref="G15"/>
    </sheetView>
  </sheetViews>
  <sheetFormatPr defaultRowHeight="14.4" x14ac:dyDescent="0.3"/>
  <cols>
    <col min="1" max="1" width="24" bestFit="1" customWidth="1"/>
    <col min="2" max="2" width="14.77734375" bestFit="1" customWidth="1"/>
    <col min="3" max="3" width="18.88671875" customWidth="1"/>
    <col min="4" max="4" width="27.44140625" bestFit="1" customWidth="1"/>
    <col min="5" max="5" width="17" bestFit="1" customWidth="1"/>
    <col min="6" max="6" width="9.5546875" bestFit="1" customWidth="1"/>
    <col min="7" max="7" width="15" bestFit="1" customWidth="1"/>
    <col min="8" max="8" width="13.5546875" customWidth="1"/>
    <col min="9" max="9" width="46.33203125" bestFit="1" customWidth="1"/>
    <col min="10" max="10" width="7" bestFit="1" customWidth="1"/>
  </cols>
  <sheetData>
    <row r="1" spans="1:12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6" t="s">
        <v>37</v>
      </c>
      <c r="I1" s="5" t="s">
        <v>24</v>
      </c>
      <c r="J1" s="5"/>
    </row>
    <row r="2" spans="1:12" x14ac:dyDescent="0.3">
      <c r="A2" s="2">
        <v>101</v>
      </c>
      <c r="B2" s="2" t="s">
        <v>0</v>
      </c>
      <c r="C2" s="2" t="s">
        <v>15</v>
      </c>
      <c r="D2" s="2">
        <v>500</v>
      </c>
      <c r="E2" s="2">
        <v>100</v>
      </c>
      <c r="F2" s="2">
        <v>10000</v>
      </c>
      <c r="G2" s="2" t="str">
        <f>IF(Table2[[#This Row],[Supplier]]="Fashion Hub", "Fashion Hub", FALSE)</f>
        <v>Fashion Hub</v>
      </c>
      <c r="I2" t="s">
        <v>18</v>
      </c>
      <c r="J2">
        <f>SUM(Table2[Stock Level])</f>
        <v>3400</v>
      </c>
    </row>
    <row r="3" spans="1:12" x14ac:dyDescent="0.3">
      <c r="A3" s="2">
        <v>102</v>
      </c>
      <c r="B3" s="2" t="s">
        <v>1</v>
      </c>
      <c r="C3" s="2" t="s">
        <v>16</v>
      </c>
      <c r="D3" s="2">
        <v>200</v>
      </c>
      <c r="E3" s="2">
        <v>50</v>
      </c>
      <c r="F3" s="2">
        <v>4353</v>
      </c>
      <c r="G3" s="2" t="b">
        <f>IF(Table2[[#This Row],[Supplier]]="Fashion Hub", "Fashion Hub", FALSE)</f>
        <v>0</v>
      </c>
      <c r="I3" t="s">
        <v>19</v>
      </c>
      <c r="J3">
        <f>SUM(Table2[Price])</f>
        <v>63790</v>
      </c>
    </row>
    <row r="4" spans="1:12" x14ac:dyDescent="0.3">
      <c r="A4" s="2">
        <v>103</v>
      </c>
      <c r="B4" s="2" t="s">
        <v>2</v>
      </c>
      <c r="C4" s="2" t="s">
        <v>17</v>
      </c>
      <c r="D4" s="2">
        <v>300</v>
      </c>
      <c r="E4" s="2">
        <v>75</v>
      </c>
      <c r="F4" s="2">
        <v>4523</v>
      </c>
      <c r="G4" s="2" t="b">
        <f>IF(Table2[[#This Row],[Supplier]]="Fashion Hub", "Fashion Hub", FALSE)</f>
        <v>0</v>
      </c>
    </row>
    <row r="5" spans="1:12" x14ac:dyDescent="0.3">
      <c r="A5" s="2">
        <v>104</v>
      </c>
      <c r="B5" s="2" t="s">
        <v>3</v>
      </c>
      <c r="C5" s="2" t="s">
        <v>15</v>
      </c>
      <c r="D5" s="2">
        <v>450</v>
      </c>
      <c r="E5" s="2">
        <v>100</v>
      </c>
      <c r="F5" s="2">
        <v>5336</v>
      </c>
      <c r="G5" s="2" t="str">
        <f>IF(Table2[[#This Row],[Supplier]]="Fashion Hub", "Fashion Hub", FALSE)</f>
        <v>Fashion Hub</v>
      </c>
      <c r="I5" s="5" t="s">
        <v>25</v>
      </c>
      <c r="J5" s="5"/>
    </row>
    <row r="6" spans="1:12" x14ac:dyDescent="0.3">
      <c r="A6" s="2">
        <v>105</v>
      </c>
      <c r="B6" s="2" t="s">
        <v>4</v>
      </c>
      <c r="C6" s="2" t="s">
        <v>16</v>
      </c>
      <c r="D6" s="2">
        <v>100</v>
      </c>
      <c r="E6" s="2">
        <v>25</v>
      </c>
      <c r="F6" s="2">
        <v>4345</v>
      </c>
      <c r="G6" s="2" t="b">
        <f>IF(Table2[[#This Row],[Supplier]]="Fashion Hub", "Fashion Hub", FALSE)</f>
        <v>0</v>
      </c>
      <c r="I6" t="s">
        <v>21</v>
      </c>
      <c r="J6">
        <f>AVERAGE(Table2[Stock Level])</f>
        <v>340</v>
      </c>
    </row>
    <row r="7" spans="1:12" x14ac:dyDescent="0.3">
      <c r="A7" s="2">
        <v>106</v>
      </c>
      <c r="B7" s="2" t="s">
        <v>5</v>
      </c>
      <c r="C7" s="2" t="s">
        <v>17</v>
      </c>
      <c r="D7" s="2">
        <v>350</v>
      </c>
      <c r="E7" s="2">
        <v>80</v>
      </c>
      <c r="F7" s="2">
        <v>5457</v>
      </c>
      <c r="G7" s="2" t="b">
        <f>IF(Table2[[#This Row],[Supplier]]="Fashion Hub", "Fashion Hub", FALSE)</f>
        <v>0</v>
      </c>
      <c r="I7" t="s">
        <v>20</v>
      </c>
      <c r="J7">
        <f>AVERAGE(Table2[Price])</f>
        <v>6379</v>
      </c>
    </row>
    <row r="8" spans="1:12" x14ac:dyDescent="0.3">
      <c r="A8" s="2">
        <v>107</v>
      </c>
      <c r="B8" s="2" t="s">
        <v>4</v>
      </c>
      <c r="C8" s="2" t="s">
        <v>15</v>
      </c>
      <c r="D8" s="2">
        <v>600</v>
      </c>
      <c r="E8" s="2">
        <v>120</v>
      </c>
      <c r="F8" s="2">
        <v>6578</v>
      </c>
      <c r="G8" s="2" t="str">
        <f>IF(Table2[[#This Row],[Supplier]]="Fashion Hub", "Fashion Hub", FALSE)</f>
        <v>Fashion Hub</v>
      </c>
    </row>
    <row r="9" spans="1:12" x14ac:dyDescent="0.3">
      <c r="A9" s="2">
        <v>108</v>
      </c>
      <c r="B9" s="2" t="s">
        <v>6</v>
      </c>
      <c r="C9" s="2" t="s">
        <v>16</v>
      </c>
      <c r="D9" s="2">
        <v>150</v>
      </c>
      <c r="E9" s="2">
        <v>30</v>
      </c>
      <c r="F9" s="2">
        <v>8754</v>
      </c>
      <c r="G9" s="2" t="b">
        <f>IF(Table2[[#This Row],[Supplier]]="Fashion Hub", "Fashion Hub", FALSE)</f>
        <v>0</v>
      </c>
      <c r="I9" s="5" t="s">
        <v>26</v>
      </c>
      <c r="J9" s="3"/>
      <c r="L9" s="4"/>
    </row>
    <row r="10" spans="1:12" x14ac:dyDescent="0.3">
      <c r="A10" s="2">
        <v>109</v>
      </c>
      <c r="B10" s="2" t="s">
        <v>7</v>
      </c>
      <c r="C10" s="2" t="s">
        <v>17</v>
      </c>
      <c r="D10" s="2">
        <v>500</v>
      </c>
      <c r="E10" s="2">
        <v>100</v>
      </c>
      <c r="F10" s="2">
        <v>9876</v>
      </c>
      <c r="G10" s="2" t="b">
        <f>IF(Table2[[#This Row],[Supplier]]="Fashion Hub", "Fashion Hub", FALSE)</f>
        <v>0</v>
      </c>
      <c r="I10" t="s">
        <v>22</v>
      </c>
      <c r="J10">
        <f>COUNT(Table2[Stock Level])</f>
        <v>10</v>
      </c>
    </row>
    <row r="11" spans="1:12" x14ac:dyDescent="0.3">
      <c r="A11" s="2">
        <v>110</v>
      </c>
      <c r="B11" s="2" t="s">
        <v>8</v>
      </c>
      <c r="C11" s="2" t="s">
        <v>15</v>
      </c>
      <c r="D11" s="2">
        <v>250</v>
      </c>
      <c r="E11" s="2">
        <v>60</v>
      </c>
      <c r="F11" s="2">
        <v>4568</v>
      </c>
      <c r="G11" s="2" t="str">
        <f>IF(Table2[[#This Row],[Supplier]]="Fashion Hub", "Fashion Hub", FALSE)</f>
        <v>Fashion Hub</v>
      </c>
      <c r="I11" t="s">
        <v>23</v>
      </c>
      <c r="J11">
        <f>COUNT(Table2[Price])</f>
        <v>10</v>
      </c>
    </row>
    <row r="12" spans="1:12" x14ac:dyDescent="0.3">
      <c r="C12" s="2"/>
      <c r="D12" s="2"/>
    </row>
    <row r="13" spans="1:12" x14ac:dyDescent="0.3">
      <c r="D13" s="7"/>
      <c r="E13" s="8"/>
      <c r="I13" s="5" t="s">
        <v>27</v>
      </c>
      <c r="J13" s="3"/>
    </row>
    <row r="14" spans="1:12" x14ac:dyDescent="0.3">
      <c r="D14" s="9"/>
      <c r="E14" s="9"/>
      <c r="I14" t="s">
        <v>29</v>
      </c>
      <c r="J14">
        <f>COUNTIF(Table2[Price],"&gt;8000")</f>
        <v>3</v>
      </c>
    </row>
    <row r="15" spans="1:12" x14ac:dyDescent="0.3">
      <c r="I15" t="s">
        <v>28</v>
      </c>
      <c r="J15">
        <f>COUNTIF(Table2[Reorder Point], "&gt;50")</f>
        <v>7</v>
      </c>
    </row>
    <row r="17" spans="9:10" x14ac:dyDescent="0.3">
      <c r="I17" s="5" t="s">
        <v>30</v>
      </c>
      <c r="J17" s="3"/>
    </row>
    <row r="18" spans="9:10" x14ac:dyDescent="0.3">
      <c r="I18" t="s">
        <v>31</v>
      </c>
      <c r="J18">
        <f>MAX(Table2[Stock Level])</f>
        <v>600</v>
      </c>
    </row>
    <row r="19" spans="9:10" x14ac:dyDescent="0.3">
      <c r="I19" t="s">
        <v>32</v>
      </c>
      <c r="J19">
        <f>MAX(Table2[Reorder Point])</f>
        <v>120</v>
      </c>
    </row>
    <row r="21" spans="9:10" x14ac:dyDescent="0.3">
      <c r="I21" s="5" t="s">
        <v>33</v>
      </c>
      <c r="J21" s="3"/>
    </row>
    <row r="22" spans="9:10" x14ac:dyDescent="0.3">
      <c r="I22" t="s">
        <v>34</v>
      </c>
      <c r="J22">
        <f>MIN(Table2[Stock Level])</f>
        <v>100</v>
      </c>
    </row>
    <row r="23" spans="9:10" x14ac:dyDescent="0.3">
      <c r="I23" t="s">
        <v>35</v>
      </c>
      <c r="J23">
        <f>MIN(Table2[Reorder Point])</f>
        <v>25</v>
      </c>
    </row>
    <row r="25" spans="9:10" x14ac:dyDescent="0.3">
      <c r="I25" s="5" t="s">
        <v>36</v>
      </c>
      <c r="J25" s="3"/>
    </row>
    <row r="26" spans="9:10" x14ac:dyDescent="0.3">
      <c r="I26" t="s">
        <v>38</v>
      </c>
      <c r="J26">
        <f ca="1">SUMIF(Table2[], "&gt;5000", Table2[Price])</f>
        <v>0</v>
      </c>
    </row>
    <row r="27" spans="9:10" x14ac:dyDescent="0.3">
      <c r="I27" t="s">
        <v>39</v>
      </c>
      <c r="J27">
        <f ca="1">SUMIF(Table2[], "&gt;75", Table2[Reorder Point])</f>
        <v>74669</v>
      </c>
    </row>
  </sheetData>
  <mergeCells count="1">
    <mergeCell ref="D13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2024-10-01T12:03:39Z</dcterms:modified>
</cp:coreProperties>
</file>