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E166A71-3243-447E-A753-86A27CF549D6}" xr6:coauthVersionLast="41" xr6:coauthVersionMax="41" xr10:uidLastSave="{00000000-0000-0000-0000-000000000000}"/>
  <bookViews>
    <workbookView xWindow="-110" yWindow="-110" windowWidth="38620" windowHeight="21220" xr2:uid="{00000000-000D-0000-FFFF-FFFF00000000}"/>
  </bookViews>
  <sheets>
    <sheet name="Data and All Charts" sheetId="1" r:id="rId1"/>
    <sheet name="Per-User RMSE" sheetId="4" r:id="rId2"/>
    <sheet name="Algs on 3 Splits" sheetId="3" r:id="rId3"/>
    <sheet name="Rating &amp; User Distribu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1" l="1"/>
  <c r="D39" i="1"/>
  <c r="C40" i="1"/>
  <c r="C39" i="1"/>
  <c r="B40" i="1"/>
  <c r="B39" i="1"/>
  <c r="AA11" i="1" l="1"/>
  <c r="AA10" i="1"/>
  <c r="AA9" i="1"/>
  <c r="AA8" i="1"/>
  <c r="AA7" i="1"/>
  <c r="AA6" i="1"/>
  <c r="AA5" i="1"/>
  <c r="K46" i="1" l="1"/>
  <c r="K45" i="1"/>
  <c r="M37" i="1" l="1"/>
  <c r="W37" i="1" l="1"/>
  <c r="V37" i="1"/>
  <c r="U37" i="1"/>
  <c r="T37" i="1"/>
  <c r="S37" i="1"/>
  <c r="R37" i="1"/>
  <c r="Q37" i="1"/>
  <c r="P37" i="1"/>
  <c r="O37" i="1"/>
  <c r="N37" i="1"/>
  <c r="L37" i="1"/>
  <c r="K37" i="1"/>
  <c r="J37" i="1"/>
  <c r="I37" i="1"/>
  <c r="H37" i="1"/>
  <c r="G37" i="1"/>
  <c r="F37" i="1"/>
  <c r="E37" i="1"/>
  <c r="D37" i="1"/>
  <c r="C37" i="1"/>
  <c r="B37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27" i="1" l="1"/>
  <c r="Z27" i="1"/>
  <c r="Y27" i="1"/>
  <c r="AB26" i="1"/>
  <c r="Z26" i="1"/>
  <c r="Y26" i="1"/>
  <c r="AB25" i="1"/>
  <c r="Z25" i="1"/>
  <c r="Y25" i="1"/>
  <c r="AB24" i="1"/>
  <c r="Z24" i="1"/>
  <c r="Y24" i="1"/>
  <c r="AB23" i="1"/>
  <c r="Z23" i="1"/>
  <c r="Y23" i="1"/>
  <c r="AB22" i="1"/>
  <c r="Z22" i="1"/>
  <c r="Y22" i="1"/>
  <c r="AB21" i="1"/>
  <c r="Z21" i="1"/>
  <c r="Y21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AB29" i="1" s="1"/>
  <c r="D29" i="1"/>
  <c r="C29" i="1"/>
  <c r="B29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Z13" i="1" s="1"/>
  <c r="B16" i="1"/>
  <c r="B15" i="1"/>
  <c r="B14" i="1"/>
  <c r="B13" i="1"/>
  <c r="Z11" i="1"/>
  <c r="Z10" i="1"/>
  <c r="Z9" i="1"/>
  <c r="Z8" i="1"/>
  <c r="Z7" i="1"/>
  <c r="Z6" i="1"/>
  <c r="Z5" i="1"/>
  <c r="Y11" i="1"/>
  <c r="Y10" i="1"/>
  <c r="Y9" i="1"/>
  <c r="Y8" i="1"/>
  <c r="Y7" i="1"/>
  <c r="Y6" i="1"/>
  <c r="Y5" i="1"/>
  <c r="AB11" i="1"/>
  <c r="AB10" i="1"/>
  <c r="AB9" i="1"/>
  <c r="AB8" i="1"/>
  <c r="AB7" i="1"/>
  <c r="AB6" i="1"/>
  <c r="AB5" i="1"/>
  <c r="AA13" i="1" l="1"/>
  <c r="Y13" i="1"/>
  <c r="AB13" i="1"/>
  <c r="Y29" i="1"/>
  <c r="Z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4" authorId="0" shapeId="0" xr:uid="{A6B84540-B538-4E19-BAC6-0E25DEB85FC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RMSE for 20+ is x % lower than for users with &lt;20 ratings</t>
        </r>
      </text>
    </comment>
    <comment ref="Z20" authorId="0" shapeId="0" xr:uid="{CD31D9E4-B7D5-4187-B83A-1A3BDB7958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RMSE for 20+ is x % lower than for users with &lt;20 ratings</t>
        </r>
      </text>
    </comment>
  </commentList>
</comments>
</file>

<file path=xl/sharedStrings.xml><?xml version="1.0" encoding="utf-8"?>
<sst xmlns="http://schemas.openxmlformats.org/spreadsheetml/2006/main" count="126" uniqueCount="61">
  <si>
    <t>NormalPredictor</t>
  </si>
  <si>
    <t>SVD</t>
  </si>
  <si>
    <t>NMF</t>
  </si>
  <si>
    <t>SlopeOne</t>
  </si>
  <si>
    <t>All</t>
  </si>
  <si>
    <t>20+</t>
  </si>
  <si>
    <t>Algorithm</t>
  </si>
  <si>
    <t>500+</t>
  </si>
  <si>
    <t>[1;9]</t>
  </si>
  <si>
    <t>CoClust.</t>
  </si>
  <si>
    <t>SVD++</t>
  </si>
  <si>
    <t>Baseln. Est.</t>
  </si>
  <si>
    <t>[10;
19]</t>
  </si>
  <si>
    <t>[20;
29]</t>
  </si>
  <si>
    <t>[30;
39]</t>
  </si>
  <si>
    <t>[40;
49]</t>
  </si>
  <si>
    <t>[50;
59]</t>
  </si>
  <si>
    <t>[60;
69]</t>
  </si>
  <si>
    <t>[70;
79]</t>
  </si>
  <si>
    <t>[80;
89]</t>
  </si>
  <si>
    <t>[90;
99]</t>
  </si>
  <si>
    <t>[100;
149]</t>
  </si>
  <si>
    <t>[150;
199]</t>
  </si>
  <si>
    <t>[200;
249]</t>
  </si>
  <si>
    <t>[250;
299]</t>
  </si>
  <si>
    <t>[300;
349]</t>
  </si>
  <si>
    <t>[350;
399]</t>
  </si>
  <si>
    <t>[400;
449]</t>
  </si>
  <si>
    <t>[450;
499]</t>
  </si>
  <si>
    <t>Users with &lt;20 ratings vs 
users with 20+ ratings</t>
  </si>
  <si>
    <t>Users with 1 to 9 ratings vs. users with 500+ ratings</t>
  </si>
  <si>
    <t>Users with 20+ ratings vs. all users</t>
  </si>
  <si>
    <t>Average</t>
  </si>
  <si>
    <t>Min</t>
  </si>
  <si>
    <t>Max</t>
  </si>
  <si>
    <t>St Dev</t>
  </si>
  <si>
    <r>
      <t xml:space="preserve">Users with </t>
    </r>
    <r>
      <rPr>
        <i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ratings (MAE)</t>
    </r>
  </si>
  <si>
    <r>
      <t xml:space="preserve">Users with </t>
    </r>
    <r>
      <rPr>
        <i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ratings (RMSE)</t>
    </r>
  </si>
  <si>
    <t>&lt;=19</t>
  </si>
  <si>
    <t>No of Users and Ratings per Intervall</t>
  </si>
  <si>
    <t># of Ratings</t>
  </si>
  <si>
    <t># of Users</t>
  </si>
  <si>
    <t>[10;19]</t>
  </si>
  <si>
    <t>[20;29]</t>
  </si>
  <si>
    <t>[30;39]</t>
  </si>
  <si>
    <t>[40;49]</t>
  </si>
  <si>
    <t>[50;59]</t>
  </si>
  <si>
    <t>[60;69]</t>
  </si>
  <si>
    <t>[70;79]</t>
  </si>
  <si>
    <t>[80;89]</t>
  </si>
  <si>
    <t>[90;99]</t>
  </si>
  <si>
    <t>[100;149]</t>
  </si>
  <si>
    <t>[150;199]</t>
  </si>
  <si>
    <t>[200;249]</t>
  </si>
  <si>
    <t>[250;299]</t>
  </si>
  <si>
    <t>[300;349]</t>
  </si>
  <si>
    <t>[350;399]</t>
  </si>
  <si>
    <t>[400;449]</t>
  </si>
  <si>
    <t>[450;499]</t>
  </si>
  <si>
    <t>Users with 1 to 9 ratings vs. Overall Average</t>
  </si>
  <si>
    <t>Bas. 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</si>
</sst>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6"/>
      <color rgb="FF172B4D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0" applyNumberFormat="1"/>
    <xf numFmtId="0" fontId="2" fillId="0" borderId="0" xfId="0" quotePrefix="1" applyFont="1"/>
    <xf numFmtId="0" fontId="2" fillId="0" borderId="0" xfId="0" quotePrefix="1" applyFont="1" applyAlignment="1">
      <alignment wrapText="1"/>
    </xf>
    <xf numFmtId="0" fontId="2" fillId="0" borderId="0" xfId="0" applyFont="1" applyAlignment="1">
      <alignment wrapText="1"/>
    </xf>
    <xf numFmtId="10" fontId="0" fillId="0" borderId="0" xfId="1" applyNumberFormat="1" applyFont="1"/>
    <xf numFmtId="9" fontId="0" fillId="0" borderId="0" xfId="1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6" fillId="2" borderId="0" xfId="0" applyFont="1" applyFill="1"/>
    <xf numFmtId="0" fontId="0" fillId="2" borderId="0" xfId="0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Courier New" panose="02070309020205020404" pitchFamily="49" charset="0"/>
                <a:ea typeface="+mj-ea"/>
                <a:cs typeface="Courier New" panose="02070309020205020404" pitchFamily="49" charset="0"/>
              </a:defRPr>
            </a:pPr>
            <a:r>
              <a:rPr lang="en-US"/>
              <a:t>RMSE of Six CF Algorithms on Three Splits</a:t>
            </a:r>
            <a:r>
              <a:rPr lang="en-US" baseline="0"/>
              <a:t> of MovieLens: &lt;20 ratings; 20+ ratings; 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Courier New" panose="02070309020205020404" pitchFamily="49" charset="0"/>
              <a:ea typeface="+mj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'Data and All Charts'!$D$4</c:f>
              <c:strCache>
                <c:ptCount val="1"/>
                <c:pt idx="0">
                  <c:v>20+</c:v>
                </c:pt>
              </c:strCache>
            </c:strRef>
          </c:tx>
          <c:spPr>
            <a:pattFill prst="lgCheck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('Data and All Charts'!$A$5:$A$11,'Data and All Charts'!$A$13)</c15:sqref>
                  </c15:fullRef>
                </c:ext>
              </c:extLst>
              <c:f>('Data and All Charts'!$A$5:$A$6,'Data and All Charts'!$A$8:$A$11,'Data and All Charts'!$A$13)</c:f>
              <c:strCache>
                <c:ptCount val="7"/>
                <c:pt idx="0">
                  <c:v>Bas. Est.</c:v>
                </c:pt>
                <c:pt idx="1">
                  <c:v>CoClust.</c:v>
                </c:pt>
                <c:pt idx="2">
                  <c:v>SVD</c:v>
                </c:pt>
                <c:pt idx="3">
                  <c:v>NMF</c:v>
                </c:pt>
                <c:pt idx="4">
                  <c:v>SlopeOne</c:v>
                </c:pt>
                <c:pt idx="5">
                  <c:v>SVD++</c:v>
                </c:pt>
                <c:pt idx="6">
                  <c:v>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('Data and All Charts'!$D$5:$D$11,'Data and All Charts'!$D$13)</c15:sqref>
                  </c15:fullRef>
                </c:ext>
              </c:extLst>
              <c:f>('Data and All Charts'!$D$5:$D$6,'Data and All Charts'!$D$8:$D$11,'Data and All Charts'!$D$13)</c:f>
              <c:numCache>
                <c:formatCode>0.00</c:formatCode>
                <c:ptCount val="7"/>
                <c:pt idx="0">
                  <c:v>0.85836195582552999</c:v>
                </c:pt>
                <c:pt idx="1">
                  <c:v>0.868978034325676</c:v>
                </c:pt>
                <c:pt idx="2">
                  <c:v>0.79265531332759398</c:v>
                </c:pt>
                <c:pt idx="3">
                  <c:v>0.86666396719333305</c:v>
                </c:pt>
                <c:pt idx="4">
                  <c:v>0.85624987651126605</c:v>
                </c:pt>
                <c:pt idx="5">
                  <c:v>0.78908379328225198</c:v>
                </c:pt>
                <c:pt idx="6">
                  <c:v>0.83866549007760849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21-4375-A4C3-E8F0694EE888}"/>
            </c:ext>
          </c:extLst>
        </c:ser>
        <c:ser>
          <c:idx val="1"/>
          <c:order val="1"/>
          <c:tx>
            <c:strRef>
              <c:f>'Data and All Charts'!$C$4</c:f>
              <c:strCache>
                <c:ptCount val="1"/>
                <c:pt idx="0">
                  <c:v>&lt;=19</c:v>
                </c:pt>
              </c:strCache>
            </c:strRef>
          </c:tx>
          <c:spPr>
            <a:pattFill prst="narHorz">
              <a:fgClr>
                <a:schemeClr val="accent4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('Data and All Charts'!$A$5:$A$11,'Data and All Charts'!$A$13)</c15:sqref>
                  </c15:fullRef>
                </c:ext>
              </c:extLst>
              <c:f>('Data and All Charts'!$A$5:$A$6,'Data and All Charts'!$A$8:$A$11,'Data and All Charts'!$A$13)</c:f>
              <c:strCache>
                <c:ptCount val="7"/>
                <c:pt idx="0">
                  <c:v>Bas. Est.</c:v>
                </c:pt>
                <c:pt idx="1">
                  <c:v>CoClust.</c:v>
                </c:pt>
                <c:pt idx="2">
                  <c:v>SVD</c:v>
                </c:pt>
                <c:pt idx="3">
                  <c:v>NMF</c:v>
                </c:pt>
                <c:pt idx="4">
                  <c:v>SlopeOne</c:v>
                </c:pt>
                <c:pt idx="5">
                  <c:v>SVD++</c:v>
                </c:pt>
                <c:pt idx="6">
                  <c:v>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('Data and All Charts'!$C$5:$C$11,'Data and All Charts'!$C$13)</c15:sqref>
                  </c15:fullRef>
                </c:ext>
              </c:extLst>
              <c:f>('Data and All Charts'!$C$5:$C$6,'Data and All Charts'!$C$8:$C$11,'Data and All Charts'!$C$13)</c:f>
              <c:numCache>
                <c:formatCode>0.00</c:formatCode>
                <c:ptCount val="7"/>
                <c:pt idx="0">
                  <c:v>1.0297105582220401</c:v>
                </c:pt>
                <c:pt idx="1">
                  <c:v>1.06983443356708</c:v>
                </c:pt>
                <c:pt idx="2">
                  <c:v>1.00885981792402</c:v>
                </c:pt>
                <c:pt idx="3">
                  <c:v>1.0557058682564999</c:v>
                </c:pt>
                <c:pt idx="4">
                  <c:v>1.0353370299175699</c:v>
                </c:pt>
                <c:pt idx="5">
                  <c:v>0.98972620013067203</c:v>
                </c:pt>
                <c:pt idx="6">
                  <c:v>1.0315289846696472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1-4375-A4C3-E8F0694EE888}"/>
            </c:ext>
          </c:extLst>
        </c:ser>
        <c:ser>
          <c:idx val="0"/>
          <c:order val="2"/>
          <c:tx>
            <c:strRef>
              <c:f>'Data and All Charts'!$B$4</c:f>
              <c:strCache>
                <c:ptCount val="1"/>
                <c:pt idx="0">
                  <c:v>All</c:v>
                </c:pt>
              </c:strCache>
            </c:strRef>
          </c:tx>
          <c:spPr>
            <a:pattFill prst="pct40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('Data and All Charts'!$A$5:$A$11,'Data and All Charts'!$A$13)</c15:sqref>
                  </c15:fullRef>
                </c:ext>
              </c:extLst>
              <c:f>('Data and All Charts'!$A$5:$A$6,'Data and All Charts'!$A$8:$A$11,'Data and All Charts'!$A$13)</c:f>
              <c:strCache>
                <c:ptCount val="7"/>
                <c:pt idx="0">
                  <c:v>Bas. Est.</c:v>
                </c:pt>
                <c:pt idx="1">
                  <c:v>CoClust.</c:v>
                </c:pt>
                <c:pt idx="2">
                  <c:v>SVD</c:v>
                </c:pt>
                <c:pt idx="3">
                  <c:v>NMF</c:v>
                </c:pt>
                <c:pt idx="4">
                  <c:v>SlopeOne</c:v>
                </c:pt>
                <c:pt idx="5">
                  <c:v>SVD++</c:v>
                </c:pt>
                <c:pt idx="6">
                  <c:v>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('Data and All Charts'!$B$5:$B$11,'Data and All Charts'!$B$13)</c15:sqref>
                  </c15:fullRef>
                </c:ext>
              </c:extLst>
              <c:f>('Data and All Charts'!$B$5:$B$6,'Data and All Charts'!$B$8:$B$11,'Data and All Charts'!$B$13)</c:f>
              <c:numCache>
                <c:formatCode>0.00</c:formatCode>
                <c:ptCount val="7"/>
                <c:pt idx="0">
                  <c:v>0.87293620196622901</c:v>
                </c:pt>
                <c:pt idx="1">
                  <c:v>0.89699332804417897</c:v>
                </c:pt>
                <c:pt idx="2">
                  <c:v>0.80958684790395996</c:v>
                </c:pt>
                <c:pt idx="3">
                  <c:v>0.883140181449108</c:v>
                </c:pt>
                <c:pt idx="4">
                  <c:v>0.87172103996653705</c:v>
                </c:pt>
                <c:pt idx="5">
                  <c:v>0.80432571209099302</c:v>
                </c:pt>
                <c:pt idx="6">
                  <c:v>0.85645055190350083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1-4375-A4C3-E8F0694EE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55124368"/>
        <c:axId val="555120432"/>
      </c:barChart>
      <c:catAx>
        <c:axId val="55512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IE" b="0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555120432"/>
        <c:crosses val="autoZero"/>
        <c:auto val="1"/>
        <c:lblAlgn val="ctr"/>
        <c:lblOffset val="100"/>
        <c:noMultiLvlLbl val="0"/>
      </c:catAx>
      <c:valAx>
        <c:axId val="5551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IE" sz="1600" b="0" i="0" baseline="0">
                    <a:effectLst/>
                  </a:rPr>
                  <a:t>Root Mean Square Error RMSE</a:t>
                </a:r>
                <a:br>
                  <a:rPr lang="en-IE" sz="1600" b="0" i="0" baseline="0">
                    <a:effectLst/>
                  </a:rPr>
                </a:br>
                <a:r>
                  <a:rPr lang="en-IE" sz="1600" b="0" i="0" baseline="0">
                    <a:effectLst/>
                  </a:rPr>
                  <a:t>(Lower is Better)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555124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'Data and All Charts'!$A$13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'Data and All Charts'!$Y$13:$AB$13</c:f>
              <c:numCache>
                <c:formatCode>0.00%</c:formatCode>
                <c:ptCount val="4"/>
                <c:pt idx="0">
                  <c:v>2.120638327952018E-2</c:v>
                </c:pt>
                <c:pt idx="1">
                  <c:v>0.22996474383868049</c:v>
                </c:pt>
                <c:pt idx="2">
                  <c:v>0.20259714516701965</c:v>
                </c:pt>
                <c:pt idx="3">
                  <c:v>0.30760384566549659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DE6-4CDA-B2A5-524D9321EBAB}"/>
            </c:ext>
          </c:extLst>
        </c:ser>
        <c:ser>
          <c:idx val="0"/>
          <c:order val="1"/>
          <c:tx>
            <c:strRef>
              <c:f>'Data and All Charts'!$A$5</c:f>
              <c:strCache>
                <c:ptCount val="1"/>
                <c:pt idx="0">
                  <c:v>Bas. Est.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and All Charts'!$Y$4:$AB$4</c:f>
              <c:strCache>
                <c:ptCount val="4"/>
                <c:pt idx="0">
                  <c:v>Users with 20+ ratings vs. all users</c:v>
                </c:pt>
                <c:pt idx="1">
                  <c:v>Users with &lt;20 ratings vs 
users with 20+ ratings</c:v>
                </c:pt>
                <c:pt idx="2">
                  <c:v>Users with 1 to 9 ratings vs. Overall Average</c:v>
                </c:pt>
                <c:pt idx="3">
                  <c:v>Users with 1 to 9 ratings vs. users with 500+ ratings</c:v>
                </c:pt>
              </c:strCache>
            </c:strRef>
          </c:cat>
          <c:val>
            <c:numRef>
              <c:f>'Data and All Charts'!$Y$5:$AB$5</c:f>
              <c:numCache>
                <c:formatCode>0.00%</c:formatCode>
                <c:ptCount val="4"/>
                <c:pt idx="0">
                  <c:v>1.6979138045187803E-2</c:v>
                </c:pt>
                <c:pt idx="1">
                  <c:v>0.19962278294558788</c:v>
                </c:pt>
                <c:pt idx="2">
                  <c:v>0.16657408535458507</c:v>
                </c:pt>
                <c:pt idx="3">
                  <c:v>0.25121726974485714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6-4CDA-B2A5-524D9321EBAB}"/>
            </c:ext>
          </c:extLst>
        </c:ser>
        <c:ser>
          <c:idx val="1"/>
          <c:order val="2"/>
          <c:tx>
            <c:strRef>
              <c:f>'Data and All Charts'!$A$6</c:f>
              <c:strCache>
                <c:ptCount val="1"/>
                <c:pt idx="0">
                  <c:v>CoClust.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and All Charts'!$Y$4:$AB$4</c:f>
              <c:strCache>
                <c:ptCount val="4"/>
                <c:pt idx="0">
                  <c:v>Users with 20+ ratings vs. all users</c:v>
                </c:pt>
                <c:pt idx="1">
                  <c:v>Users with &lt;20 ratings vs 
users with 20+ ratings</c:v>
                </c:pt>
                <c:pt idx="2">
                  <c:v>Users with 1 to 9 ratings vs. Overall Average</c:v>
                </c:pt>
                <c:pt idx="3">
                  <c:v>Users with 1 to 9 ratings vs. users with 500+ ratings</c:v>
                </c:pt>
              </c:strCache>
              <c:extLst xmlns:c15="http://schemas.microsoft.com/office/drawing/2012/chart"/>
            </c:strRef>
          </c:cat>
          <c:val>
            <c:numRef>
              <c:f>'Data and All Charts'!$Y$6:$AB$6</c:f>
              <c:numCache>
                <c:formatCode>0.00%</c:formatCode>
                <c:ptCount val="4"/>
                <c:pt idx="0">
                  <c:v>3.223935774192821E-2</c:v>
                </c:pt>
                <c:pt idx="1">
                  <c:v>0.23114093947986603</c:v>
                </c:pt>
                <c:pt idx="2">
                  <c:v>0.20522657677612377</c:v>
                </c:pt>
                <c:pt idx="3">
                  <c:v>0.27743709357737045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DE6-4CDA-B2A5-524D9321EBAB}"/>
            </c:ext>
          </c:extLst>
        </c:ser>
        <c:ser>
          <c:idx val="3"/>
          <c:order val="4"/>
          <c:tx>
            <c:strRef>
              <c:f>'Data and All Charts'!$A$8</c:f>
              <c:strCache>
                <c:ptCount val="1"/>
                <c:pt idx="0">
                  <c:v>SVD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and All Charts'!$Y$4:$AB$4</c:f>
              <c:strCache>
                <c:ptCount val="4"/>
                <c:pt idx="0">
                  <c:v>Users with 20+ ratings vs. all users</c:v>
                </c:pt>
                <c:pt idx="1">
                  <c:v>Users with &lt;20 ratings vs 
users with 20+ ratings</c:v>
                </c:pt>
                <c:pt idx="2">
                  <c:v>Users with 1 to 9 ratings vs. Overall Average</c:v>
                </c:pt>
                <c:pt idx="3">
                  <c:v>Users with 1 to 9 ratings vs. users with 500+ ratings</c:v>
                </c:pt>
              </c:strCache>
            </c:strRef>
          </c:cat>
          <c:val>
            <c:numRef>
              <c:f>'Data and All Charts'!$Y$8:$AB$8</c:f>
              <c:numCache>
                <c:formatCode>0.00%</c:formatCode>
                <c:ptCount val="4"/>
                <c:pt idx="0">
                  <c:v>2.1360526185444817E-2</c:v>
                </c:pt>
                <c:pt idx="1">
                  <c:v>0.27275979982874543</c:v>
                </c:pt>
                <c:pt idx="2">
                  <c:v>0.21693695260632451</c:v>
                </c:pt>
                <c:pt idx="3">
                  <c:v>0.35484050229241104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6-4CDA-B2A5-524D9321EBAB}"/>
            </c:ext>
          </c:extLst>
        </c:ser>
        <c:ser>
          <c:idx val="4"/>
          <c:order val="5"/>
          <c:tx>
            <c:strRef>
              <c:f>'Data and All Charts'!$A$9</c:f>
              <c:strCache>
                <c:ptCount val="1"/>
                <c:pt idx="0">
                  <c:v>NMF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'Data and All Charts'!$Y$4:$AB$4</c:f>
              <c:strCache>
                <c:ptCount val="4"/>
                <c:pt idx="0">
                  <c:v>Users with 20+ ratings vs. all users</c:v>
                </c:pt>
                <c:pt idx="1">
                  <c:v>Users with &lt;20 ratings vs 
users with 20+ ratings</c:v>
                </c:pt>
                <c:pt idx="2">
                  <c:v>Users with 1 to 9 ratings vs. Overall Average</c:v>
                </c:pt>
                <c:pt idx="3">
                  <c:v>Users with 1 to 9 ratings vs. users with 500+ ratings</c:v>
                </c:pt>
              </c:strCache>
            </c:strRef>
          </c:cat>
          <c:val>
            <c:numRef>
              <c:f>'Data and All Charts'!$Y$9:$AB$9</c:f>
              <c:numCache>
                <c:formatCode>0.00%</c:formatCode>
                <c:ptCount val="4"/>
                <c:pt idx="0">
                  <c:v>1.901107566423077E-2</c:v>
                </c:pt>
                <c:pt idx="1">
                  <c:v>0.2181259498711754</c:v>
                </c:pt>
                <c:pt idx="2">
                  <c:v>0.20711518744915591</c:v>
                </c:pt>
                <c:pt idx="3">
                  <c:v>0.31458545664956361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E6-4CDA-B2A5-524D9321EBAB}"/>
            </c:ext>
          </c:extLst>
        </c:ser>
        <c:ser>
          <c:idx val="5"/>
          <c:order val="6"/>
          <c:tx>
            <c:strRef>
              <c:f>'Data and All Charts'!$A$10</c:f>
              <c:strCache>
                <c:ptCount val="1"/>
                <c:pt idx="0">
                  <c:v>SlopeOne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and All Charts'!$Y$4:$AB$4</c:f>
              <c:strCache>
                <c:ptCount val="4"/>
                <c:pt idx="0">
                  <c:v>Users with 20+ ratings vs. all users</c:v>
                </c:pt>
                <c:pt idx="1">
                  <c:v>Users with &lt;20 ratings vs 
users with 20+ ratings</c:v>
                </c:pt>
                <c:pt idx="2">
                  <c:v>Users with 1 to 9 ratings vs. Overall Average</c:v>
                </c:pt>
                <c:pt idx="3">
                  <c:v>Users with 1 to 9 ratings vs. users with 500+ ratings</c:v>
                </c:pt>
              </c:strCache>
            </c:strRef>
          </c:cat>
          <c:val>
            <c:numRef>
              <c:f>'Data and All Charts'!$Y$10:$AB$10</c:f>
              <c:numCache>
                <c:formatCode>0.00%</c:formatCode>
                <c:ptCount val="4"/>
                <c:pt idx="0">
                  <c:v>1.8068514670398939E-2</c:v>
                </c:pt>
                <c:pt idx="1">
                  <c:v>0.20915291005469427</c:v>
                </c:pt>
                <c:pt idx="2">
                  <c:v>0.2035729744140613</c:v>
                </c:pt>
                <c:pt idx="3">
                  <c:v>0.31022517561821927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E6-4CDA-B2A5-524D9321EBAB}"/>
            </c:ext>
          </c:extLst>
        </c:ser>
        <c:ser>
          <c:idx val="6"/>
          <c:order val="7"/>
          <c:tx>
            <c:strRef>
              <c:f>'Data and All Charts'!$A$11</c:f>
              <c:strCache>
                <c:ptCount val="1"/>
                <c:pt idx="0">
                  <c:v>SVD++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and All Charts'!$Y$4:$AB$4</c:f>
              <c:strCache>
                <c:ptCount val="4"/>
                <c:pt idx="0">
                  <c:v>Users with 20+ ratings vs. all users</c:v>
                </c:pt>
                <c:pt idx="1">
                  <c:v>Users with &lt;20 ratings vs 
users with 20+ ratings</c:v>
                </c:pt>
                <c:pt idx="2">
                  <c:v>Users with 1 to 9 ratings vs. Overall Average</c:v>
                </c:pt>
                <c:pt idx="3">
                  <c:v>Users with 1 to 9 ratings vs. users with 500+ ratings</c:v>
                </c:pt>
              </c:strCache>
            </c:strRef>
          </c:cat>
          <c:val>
            <c:numRef>
              <c:f>'Data and All Charts'!$Y$11:$AB$11</c:f>
              <c:numCache>
                <c:formatCode>0.00%</c:formatCode>
                <c:ptCount val="4"/>
                <c:pt idx="0">
                  <c:v>1.9315969911561703E-2</c:v>
                </c:pt>
                <c:pt idx="1">
                  <c:v>0.25427262422135577</c:v>
                </c:pt>
                <c:pt idx="2">
                  <c:v>0.2160832840857092</c:v>
                </c:pt>
                <c:pt idx="3">
                  <c:v>0.34658634869998606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E6-4CDA-B2A5-524D9321E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228168"/>
        <c:axId val="642224560"/>
        <c:extLst>
          <c:ext xmlns:c15="http://schemas.microsoft.com/office/drawing/2012/chart" uri="{02D57815-91ED-43cb-92C2-25804820EDAC}">
            <c15:filteredBarSeries>
              <c15:ser>
                <c:idx val="2"/>
                <c:order val="3"/>
                <c:tx>
                  <c:strRef>
                    <c:extLst>
                      <c:ext uri="{02D57815-91ED-43cb-92C2-25804820EDAC}">
                        <c15:formulaRef>
                          <c15:sqref>'Data and All Charts'!$A$7</c15:sqref>
                        </c15:formulaRef>
                      </c:ext>
                    </c:extLst>
                    <c:strCache>
                      <c:ptCount val="1"/>
                      <c:pt idx="0">
                        <c:v>NormalPredictor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'Data and All Charts'!$Y$4:$AB$4</c15:sqref>
                        </c15:formulaRef>
                      </c:ext>
                    </c:extLst>
                    <c:strCache>
                      <c:ptCount val="4"/>
                      <c:pt idx="0">
                        <c:v>Users with 20+ ratings vs. all users</c:v>
                      </c:pt>
                      <c:pt idx="1">
                        <c:v>Users with &lt;20 ratings vs 
users with 20+ ratings</c:v>
                      </c:pt>
                      <c:pt idx="2">
                        <c:v>Users with 1 to 9 ratings vs. Overall Average</c:v>
                      </c:pt>
                      <c:pt idx="3">
                        <c:v>Users with 1 to 9 ratings vs. users with 500+ ratings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 and All Charts'!$Y$7:$AB$7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1.5925343144485682E-2</c:v>
                      </c:pt>
                      <c:pt idx="1">
                        <c:v>6.9986715024302315E-2</c:v>
                      </c:pt>
                      <c:pt idx="2">
                        <c:v>5.5117483246241661E-2</c:v>
                      </c:pt>
                      <c:pt idx="3">
                        <c:v>5.741355175161722E-2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DE6-4CDA-B2A5-524D9321EBAB}"/>
                  </c:ext>
                </c:extLst>
              </c15:ser>
            </c15:filteredBarSeries>
          </c:ext>
        </c:extLst>
      </c:barChart>
      <c:catAx>
        <c:axId val="64222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642224560"/>
        <c:crosses val="autoZero"/>
        <c:auto val="1"/>
        <c:lblAlgn val="ctr"/>
        <c:lblOffset val="100"/>
        <c:noMultiLvlLbl val="0"/>
      </c:catAx>
      <c:valAx>
        <c:axId val="6422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IE"/>
                  <a:t>Difference in 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642228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'Data and All Charts'!$D$20</c:f>
              <c:strCache>
                <c:ptCount val="1"/>
                <c:pt idx="0">
                  <c:v>20+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('Data and All Charts'!$A$21:$A$27,'Data and All Charts'!$A$29)</c15:sqref>
                  </c15:fullRef>
                </c:ext>
              </c:extLst>
              <c:f>('Data and All Charts'!$A$21:$A$22,'Data and All Charts'!$A$24:$A$27,'Data and All Charts'!$A$29)</c:f>
              <c:strCache>
                <c:ptCount val="7"/>
                <c:pt idx="0">
                  <c:v>Baseln. Est.</c:v>
                </c:pt>
                <c:pt idx="1">
                  <c:v>CoClust.</c:v>
                </c:pt>
                <c:pt idx="2">
                  <c:v>SVD</c:v>
                </c:pt>
                <c:pt idx="3">
                  <c:v>NMF</c:v>
                </c:pt>
                <c:pt idx="4">
                  <c:v>SlopeOne</c:v>
                </c:pt>
                <c:pt idx="5">
                  <c:v>SVD++</c:v>
                </c:pt>
                <c:pt idx="6">
                  <c:v>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('Data and All Charts'!$D$21:$D$27,'Data and All Charts'!$D$29)</c15:sqref>
                  </c15:fullRef>
                </c:ext>
              </c:extLst>
              <c:f>('Data and All Charts'!$D$21:$D$22,'Data and All Charts'!$D$24:$D$27,'Data and All Charts'!$D$29)</c:f>
              <c:numCache>
                <c:formatCode>0.00</c:formatCode>
                <c:ptCount val="7"/>
                <c:pt idx="0">
                  <c:v>0.65426590104716797</c:v>
                </c:pt>
                <c:pt idx="1">
                  <c:v>0.67059508842718996</c:v>
                </c:pt>
                <c:pt idx="2">
                  <c:v>0.598698886241399</c:v>
                </c:pt>
                <c:pt idx="3">
                  <c:v>0.66038565674029703</c:v>
                </c:pt>
                <c:pt idx="4">
                  <c:v>0.65084727427871902</c:v>
                </c:pt>
                <c:pt idx="5">
                  <c:v>0.59813188979110499</c:v>
                </c:pt>
                <c:pt idx="6">
                  <c:v>0.63882078275431298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11-4E56-9857-357A381A5756}"/>
            </c:ext>
          </c:extLst>
        </c:ser>
        <c:ser>
          <c:idx val="1"/>
          <c:order val="1"/>
          <c:tx>
            <c:strRef>
              <c:f>'Data and All Charts'!$C$20</c:f>
              <c:strCache>
                <c:ptCount val="1"/>
                <c:pt idx="0">
                  <c:v>&lt;=19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('Data and All Charts'!$A$21:$A$27,'Data and All Charts'!$A$29)</c15:sqref>
                  </c15:fullRef>
                </c:ext>
              </c:extLst>
              <c:f>('Data and All Charts'!$A$21:$A$22,'Data and All Charts'!$A$24:$A$27,'Data and All Charts'!$A$29)</c:f>
              <c:strCache>
                <c:ptCount val="7"/>
                <c:pt idx="0">
                  <c:v>Baseln. Est.</c:v>
                </c:pt>
                <c:pt idx="1">
                  <c:v>CoClust.</c:v>
                </c:pt>
                <c:pt idx="2">
                  <c:v>SVD</c:v>
                </c:pt>
                <c:pt idx="3">
                  <c:v>NMF</c:v>
                </c:pt>
                <c:pt idx="4">
                  <c:v>SlopeOne</c:v>
                </c:pt>
                <c:pt idx="5">
                  <c:v>SVD++</c:v>
                </c:pt>
                <c:pt idx="6">
                  <c:v>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('Data and All Charts'!$C$21:$C$27,'Data and All Charts'!$C$29)</c15:sqref>
                  </c15:fullRef>
                </c:ext>
              </c:extLst>
              <c:f>('Data and All Charts'!$C$21:$C$22,'Data and All Charts'!$C$24:$C$27,'Data and All Charts'!$C$29)</c:f>
              <c:numCache>
                <c:formatCode>0.00</c:formatCode>
                <c:ptCount val="7"/>
                <c:pt idx="0">
                  <c:v>0.80496175872118703</c:v>
                </c:pt>
                <c:pt idx="1">
                  <c:v>0.82869931913279105</c:v>
                </c:pt>
                <c:pt idx="2">
                  <c:v>0.78607133402572604</c:v>
                </c:pt>
                <c:pt idx="3">
                  <c:v>0.81214913513919895</c:v>
                </c:pt>
                <c:pt idx="4">
                  <c:v>0.793558035588526</c:v>
                </c:pt>
                <c:pt idx="5">
                  <c:v>0.77201327387746799</c:v>
                </c:pt>
                <c:pt idx="6">
                  <c:v>0.79957547608081603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11-4E56-9857-357A381A5756}"/>
            </c:ext>
          </c:extLst>
        </c:ser>
        <c:ser>
          <c:idx val="0"/>
          <c:order val="2"/>
          <c:tx>
            <c:strRef>
              <c:f>'Data and All Charts'!$B$20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('Data and All Charts'!$A$21:$A$27,'Data and All Charts'!$A$29)</c15:sqref>
                  </c15:fullRef>
                </c:ext>
              </c:extLst>
              <c:f>('Data and All Charts'!$A$21:$A$22,'Data and All Charts'!$A$24:$A$27,'Data and All Charts'!$A$29)</c:f>
              <c:strCache>
                <c:ptCount val="7"/>
                <c:pt idx="0">
                  <c:v>Baseln. Est.</c:v>
                </c:pt>
                <c:pt idx="1">
                  <c:v>CoClust.</c:v>
                </c:pt>
                <c:pt idx="2">
                  <c:v>SVD</c:v>
                </c:pt>
                <c:pt idx="3">
                  <c:v>NMF</c:v>
                </c:pt>
                <c:pt idx="4">
                  <c:v>SlopeOne</c:v>
                </c:pt>
                <c:pt idx="5">
                  <c:v>SVD++</c:v>
                </c:pt>
                <c:pt idx="6">
                  <c:v>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('Data and All Charts'!$B$21:$B$27,'Data and All Charts'!$B$29)</c15:sqref>
                  </c15:fullRef>
                </c:ext>
              </c:extLst>
              <c:f>('Data and All Charts'!$B$21:$B$22,'Data and All Charts'!$B$24:$B$27,'Data and All Charts'!$B$29)</c:f>
              <c:numCache>
                <c:formatCode>0.00</c:formatCode>
                <c:ptCount val="7"/>
                <c:pt idx="0">
                  <c:v>0.667576691392884</c:v>
                </c:pt>
                <c:pt idx="1">
                  <c:v>0.69507994252238303</c:v>
                </c:pt>
                <c:pt idx="2">
                  <c:v>0.61232030997202602</c:v>
                </c:pt>
                <c:pt idx="3">
                  <c:v>0.67388353088362696</c:v>
                </c:pt>
                <c:pt idx="4">
                  <c:v>0.66312988517361005</c:v>
                </c:pt>
                <c:pt idx="5">
                  <c:v>0.61088432599943898</c:v>
                </c:pt>
                <c:pt idx="6">
                  <c:v>0.65381244765732816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11-4E56-9857-357A381A5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55124368"/>
        <c:axId val="555120432"/>
      </c:barChart>
      <c:catAx>
        <c:axId val="55512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IE" b="0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555120432"/>
        <c:crosses val="autoZero"/>
        <c:auto val="1"/>
        <c:lblAlgn val="ctr"/>
        <c:lblOffset val="100"/>
        <c:noMultiLvlLbl val="0"/>
      </c:catAx>
      <c:valAx>
        <c:axId val="5551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IE" sz="1600" b="0" i="0" cap="all" baseline="0">
                    <a:effectLst/>
                  </a:rPr>
                  <a:t>Mean Absolute Error MAE </a:t>
                </a:r>
                <a:br>
                  <a:rPr lang="en-IE" sz="1600" b="0" i="0" cap="all" baseline="0">
                    <a:effectLst/>
                  </a:rPr>
                </a:br>
                <a:r>
                  <a:rPr lang="en-IE" sz="1600" b="0" i="0" cap="all" baseline="0">
                    <a:effectLst/>
                  </a:rPr>
                  <a:t>(lower is better)</a:t>
                </a:r>
                <a:endParaRPr lang="en-IE" sz="16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IE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555124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/>
              <a:t>Average RMSE for Users with </a:t>
            </a:r>
            <a:r>
              <a:rPr lang="en-US" i="1"/>
              <a:t>X</a:t>
            </a:r>
            <a:r>
              <a:rPr lang="en-US"/>
              <a:t> ratings in the MovieLens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696336"/>
        <c:axId val="302604616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'Data and All Charts'!$A$36</c15:sqref>
                        </c15:formulaRef>
                      </c:ext>
                    </c:extLst>
                    <c:strCache>
                      <c:ptCount val="1"/>
                      <c:pt idx="0">
                        <c:v># of Ratings</c:v>
                      </c:pt>
                    </c:strCache>
                  </c:strRef>
                </c:tx>
                <c:spPr>
                  <a:pattFill prst="ltHorz">
                    <a:fgClr>
                      <a:schemeClr val="accent6">
                        <a:lumMod val="75000"/>
                      </a:schemeClr>
                    </a:fgClr>
                    <a:bgClr>
                      <a:schemeClr val="accent6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'Data and All Charts'!$B$36:$W$36</c15:sqref>
                        </c15:fullRef>
                        <c15:formulaRef>
                          <c15:sqref>'Data and All Charts'!$E$36:$W$36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1.1348316374660904E-2</c:v>
                      </c:pt>
                      <c:pt idx="1">
                        <c:v>4.4924628254981572E-2</c:v>
                      </c:pt>
                      <c:pt idx="2">
                        <c:v>3.1519385954686119E-2</c:v>
                      </c:pt>
                      <c:pt idx="3">
                        <c:v>2.884577561341236E-2</c:v>
                      </c:pt>
                      <c:pt idx="4">
                        <c:v>3.0586581490670527E-2</c:v>
                      </c:pt>
                      <c:pt idx="5">
                        <c:v>2.5795074105834419E-2</c:v>
                      </c:pt>
                      <c:pt idx="6">
                        <c:v>2.6624889232822416E-2</c:v>
                      </c:pt>
                      <c:pt idx="7">
                        <c:v>2.2408405646390402E-2</c:v>
                      </c:pt>
                      <c:pt idx="8">
                        <c:v>2.9220005964799102E-2</c:v>
                      </c:pt>
                      <c:pt idx="9">
                        <c:v>2.2054737402222711E-2</c:v>
                      </c:pt>
                      <c:pt idx="10">
                        <c:v>9.7175624712577499E-2</c:v>
                      </c:pt>
                      <c:pt idx="11">
                        <c:v>7.9754692272867383E-2</c:v>
                      </c:pt>
                      <c:pt idx="12">
                        <c:v>6.4714673048191146E-2</c:v>
                      </c:pt>
                      <c:pt idx="13">
                        <c:v>5.724973412301361E-2</c:v>
                      </c:pt>
                      <c:pt idx="14">
                        <c:v>4.6418688845611115E-2</c:v>
                      </c:pt>
                      <c:pt idx="15">
                        <c:v>3.8241764607857373E-2</c:v>
                      </c:pt>
                      <c:pt idx="16">
                        <c:v>3.735759399743814E-2</c:v>
                      </c:pt>
                      <c:pt idx="17">
                        <c:v>3.0170690522048658E-2</c:v>
                      </c:pt>
                      <c:pt idx="18">
                        <c:v>0.27558873782991455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F08-456F-BCA6-E2CB25F1322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and All Charts'!$A$37</c15:sqref>
                        </c15:formulaRef>
                      </c:ext>
                    </c:extLst>
                    <c:strCache>
                      <c:ptCount val="1"/>
                      <c:pt idx="0">
                        <c:v># of Users</c:v>
                      </c:pt>
                    </c:strCache>
                  </c:strRef>
                </c:tx>
                <c:spPr>
                  <a:pattFill prst="pct40">
                    <a:fgClr>
                      <a:schemeClr val="accent2"/>
                    </a:fgClr>
                    <a:bgClr>
                      <a:schemeClr val="bg1"/>
                    </a:bgClr>
                  </a:patt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and All Charts'!$B$37:$W$37</c15:sqref>
                        </c15:fullRef>
                        <c15:formulaRef>
                          <c15:sqref>'Data and All Charts'!$E$37:$W$37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0.16447595987547561</c:v>
                      </c:pt>
                      <c:pt idx="1">
                        <c:v>0.26249567623659631</c:v>
                      </c:pt>
                      <c:pt idx="2">
                        <c:v>0.10610515392597716</c:v>
                      </c:pt>
                      <c:pt idx="3">
                        <c:v>6.8070448518390406E-2</c:v>
                      </c:pt>
                      <c:pt idx="4">
                        <c:v>5.5920673354087395E-2</c:v>
                      </c:pt>
                      <c:pt idx="5">
                        <c:v>3.8279718667127871E-2</c:v>
                      </c:pt>
                      <c:pt idx="6">
                        <c:v>3.3437103655021332E-2</c:v>
                      </c:pt>
                      <c:pt idx="7">
                        <c:v>2.4328375417963795E-2</c:v>
                      </c:pt>
                      <c:pt idx="8">
                        <c:v>2.8046811945117031E-2</c:v>
                      </c:pt>
                      <c:pt idx="9">
                        <c:v>1.8822783350628387E-2</c:v>
                      </c:pt>
                      <c:pt idx="10">
                        <c:v>6.4452899803989397E-2</c:v>
                      </c:pt>
                      <c:pt idx="11">
                        <c:v>3.7256427994926782E-2</c:v>
                      </c:pt>
                      <c:pt idx="12">
                        <c:v>2.3449210192551598E-2</c:v>
                      </c:pt>
                      <c:pt idx="13">
                        <c:v>1.6934739997693994E-2</c:v>
                      </c:pt>
                      <c:pt idx="14">
                        <c:v>1.157327337714747E-2</c:v>
                      </c:pt>
                      <c:pt idx="15">
                        <c:v>8.2583881010031123E-3</c:v>
                      </c:pt>
                      <c:pt idx="16">
                        <c:v>7.1197970713709211E-3</c:v>
                      </c:pt>
                      <c:pt idx="17">
                        <c:v>5.145278450363196E-3</c:v>
                      </c:pt>
                      <c:pt idx="18">
                        <c:v>2.5827280064568199E-2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F08-456F-BCA6-E2CB25F1322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0"/>
          <c:tx>
            <c:strRef>
              <c:f>'Data and All Charts'!$A$13</c:f>
              <c:strCache>
                <c:ptCount val="1"/>
                <c:pt idx="0">
                  <c:v>Average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Lit>
              <c:ptCount val="19"/>
              <c:pt idx="0">
                <c:v>[1;9]</c:v>
              </c:pt>
              <c:pt idx="1">
                <c:v>[10;
19]</c:v>
              </c:pt>
              <c:pt idx="2">
                <c:v>[20;
29]</c:v>
              </c:pt>
              <c:pt idx="3">
                <c:v>[30;
39]</c:v>
              </c:pt>
              <c:pt idx="4">
                <c:v>[40;
49]</c:v>
              </c:pt>
              <c:pt idx="5">
                <c:v>[50;
59]</c:v>
              </c:pt>
              <c:pt idx="6">
                <c:v>[60;
69]</c:v>
              </c:pt>
              <c:pt idx="7">
                <c:v>[70;
79]</c:v>
              </c:pt>
              <c:pt idx="8">
                <c:v>[80;
89]</c:v>
              </c:pt>
              <c:pt idx="9">
                <c:v>[90;
99]</c:v>
              </c:pt>
              <c:pt idx="10">
                <c:v>[100;
149]</c:v>
              </c:pt>
              <c:pt idx="11">
                <c:v>[150;
199]</c:v>
              </c:pt>
              <c:pt idx="12">
                <c:v>[200;
249]</c:v>
              </c:pt>
              <c:pt idx="13">
                <c:v>[250;
299]</c:v>
              </c:pt>
              <c:pt idx="14">
                <c:v>[300;
349]</c:v>
              </c:pt>
              <c:pt idx="15">
                <c:v>[350;
399]</c:v>
              </c:pt>
              <c:pt idx="16">
                <c:v>[400;
449]</c:v>
              </c:pt>
              <c:pt idx="17">
                <c:v>[450;
499]</c:v>
              </c:pt>
              <c:pt idx="18">
                <c:v>500+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and All Charts'!$B$13:$W$13</c15:sqref>
                  </c15:fullRef>
                </c:ext>
              </c:extLst>
              <c:f>'Data and All Charts'!$E$13:$W$13</c:f>
              <c:numCache>
                <c:formatCode>0.00</c:formatCode>
                <c:ptCount val="19"/>
                <c:pt idx="0">
                  <c:v>1.07405001965147</c:v>
                </c:pt>
                <c:pt idx="1">
                  <c:v>1.0235464834310055</c:v>
                </c:pt>
                <c:pt idx="2">
                  <c:v>0.95690161462556833</c:v>
                </c:pt>
                <c:pt idx="3">
                  <c:v>0.912682129318652</c:v>
                </c:pt>
                <c:pt idx="4">
                  <c:v>0.90954415004039202</c:v>
                </c:pt>
                <c:pt idx="5">
                  <c:v>0.89011472537664371</c:v>
                </c:pt>
                <c:pt idx="6">
                  <c:v>0.88940592296836229</c:v>
                </c:pt>
                <c:pt idx="7">
                  <c:v>0.88054029209167506</c:v>
                </c:pt>
                <c:pt idx="8">
                  <c:v>0.87311132568057948</c:v>
                </c:pt>
                <c:pt idx="9">
                  <c:v>0.87602290218772882</c:v>
                </c:pt>
                <c:pt idx="10">
                  <c:v>0.86010420876402283</c:v>
                </c:pt>
                <c:pt idx="11">
                  <c:v>0.85847191074347184</c:v>
                </c:pt>
                <c:pt idx="12">
                  <c:v>0.84439732112006816</c:v>
                </c:pt>
                <c:pt idx="13">
                  <c:v>0.84090655425365168</c:v>
                </c:pt>
                <c:pt idx="14">
                  <c:v>0.83907114912220282</c:v>
                </c:pt>
                <c:pt idx="15">
                  <c:v>0.82415637491977922</c:v>
                </c:pt>
                <c:pt idx="16">
                  <c:v>0.82513575817986251</c:v>
                </c:pt>
                <c:pt idx="17">
                  <c:v>0.83703079550470616</c:v>
                </c:pt>
                <c:pt idx="18">
                  <c:v>0.82138793275331723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08-456F-BCA6-E2CB25F1322F}"/>
            </c:ext>
          </c:extLst>
        </c:ser>
        <c:ser>
          <c:idx val="0"/>
          <c:order val="1"/>
          <c:tx>
            <c:strRef>
              <c:f>'Data and All Charts'!$A$21</c:f>
              <c:strCache>
                <c:ptCount val="1"/>
                <c:pt idx="0">
                  <c:v>Baseln. Est.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and All Charts'!$B$20:$W$20</c15:sqref>
                  </c15:fullRef>
                </c:ext>
              </c:extLst>
              <c:f>'Data and All Charts'!$E$20:$W$20</c:f>
              <c:strCache>
                <c:ptCount val="19"/>
                <c:pt idx="0">
                  <c:v>[1;9]</c:v>
                </c:pt>
                <c:pt idx="1">
                  <c:v>[10;
19]</c:v>
                </c:pt>
                <c:pt idx="2">
                  <c:v>[20;
29]</c:v>
                </c:pt>
                <c:pt idx="3">
                  <c:v>[30;
39]</c:v>
                </c:pt>
                <c:pt idx="4">
                  <c:v>[40;
49]</c:v>
                </c:pt>
                <c:pt idx="5">
                  <c:v>[50;
59]</c:v>
                </c:pt>
                <c:pt idx="6">
                  <c:v>[60;
69]</c:v>
                </c:pt>
                <c:pt idx="7">
                  <c:v>[70;
79]</c:v>
                </c:pt>
                <c:pt idx="8">
                  <c:v>[80;
89]</c:v>
                </c:pt>
                <c:pt idx="9">
                  <c:v>[90;
99]</c:v>
                </c:pt>
                <c:pt idx="10">
                  <c:v>[100;
149]</c:v>
                </c:pt>
                <c:pt idx="11">
                  <c:v>[150;
199]</c:v>
                </c:pt>
                <c:pt idx="12">
                  <c:v>[200;
249]</c:v>
                </c:pt>
                <c:pt idx="13">
                  <c:v>[250;
299]</c:v>
                </c:pt>
                <c:pt idx="14">
                  <c:v>[300;
349]</c:v>
                </c:pt>
                <c:pt idx="15">
                  <c:v>[350;
399]</c:v>
                </c:pt>
                <c:pt idx="16">
                  <c:v>[400;
449]</c:v>
                </c:pt>
                <c:pt idx="17">
                  <c:v>[450;
499]</c:v>
                </c:pt>
                <c:pt idx="18">
                  <c:v>500+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and All Charts'!$B$5:$W$5</c15:sqref>
                  </c15:fullRef>
                </c:ext>
              </c:extLst>
              <c:f>'Data and All Charts'!$E$5:$W$5</c:f>
              <c:numCache>
                <c:formatCode>0.00</c:formatCode>
                <c:ptCount val="19"/>
                <c:pt idx="0">
                  <c:v>1.0474070779736</c:v>
                </c:pt>
                <c:pt idx="1">
                  <c:v>1.0264410077114401</c:v>
                </c:pt>
                <c:pt idx="2">
                  <c:v>0.96682340297305502</c:v>
                </c:pt>
                <c:pt idx="3">
                  <c:v>0.92254293839408896</c:v>
                </c:pt>
                <c:pt idx="4">
                  <c:v>0.921317065252101</c:v>
                </c:pt>
                <c:pt idx="5">
                  <c:v>0.90302333800198098</c:v>
                </c:pt>
                <c:pt idx="6">
                  <c:v>0.90354880238511404</c:v>
                </c:pt>
                <c:pt idx="7">
                  <c:v>0.89626727663567296</c:v>
                </c:pt>
                <c:pt idx="8">
                  <c:v>0.88975023644755002</c:v>
                </c:pt>
                <c:pt idx="9">
                  <c:v>0.89412781665642604</c:v>
                </c:pt>
                <c:pt idx="10">
                  <c:v>0.87885552646737797</c:v>
                </c:pt>
                <c:pt idx="11">
                  <c:v>0.87991535683128297</c:v>
                </c:pt>
                <c:pt idx="12">
                  <c:v>0.86557795313692898</c:v>
                </c:pt>
                <c:pt idx="13">
                  <c:v>0.86163843870098999</c:v>
                </c:pt>
                <c:pt idx="14">
                  <c:v>0.86081970468750002</c:v>
                </c:pt>
                <c:pt idx="15">
                  <c:v>0.84602121395818497</c:v>
                </c:pt>
                <c:pt idx="16">
                  <c:v>0.84868857719237101</c:v>
                </c:pt>
                <c:pt idx="17">
                  <c:v>0.85697893200487796</c:v>
                </c:pt>
                <c:pt idx="18">
                  <c:v>0.83711047097933899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08-456F-BCA6-E2CB25F1322F}"/>
            </c:ext>
          </c:extLst>
        </c:ser>
        <c:ser>
          <c:idx val="1"/>
          <c:order val="2"/>
          <c:tx>
            <c:strRef>
              <c:f>'Data and All Charts'!$A$22</c:f>
              <c:strCache>
                <c:ptCount val="1"/>
                <c:pt idx="0">
                  <c:v>CoClust.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and All Charts'!$B$20:$W$20</c15:sqref>
                  </c15:fullRef>
                </c:ext>
              </c:extLst>
              <c:f>'Data and All Charts'!$E$20:$W$20</c:f>
              <c:strCache>
                <c:ptCount val="19"/>
                <c:pt idx="0">
                  <c:v>[1;9]</c:v>
                </c:pt>
                <c:pt idx="1">
                  <c:v>[10;
19]</c:v>
                </c:pt>
                <c:pt idx="2">
                  <c:v>[20;
29]</c:v>
                </c:pt>
                <c:pt idx="3">
                  <c:v>[30;
39]</c:v>
                </c:pt>
                <c:pt idx="4">
                  <c:v>[40;
49]</c:v>
                </c:pt>
                <c:pt idx="5">
                  <c:v>[50;
59]</c:v>
                </c:pt>
                <c:pt idx="6">
                  <c:v>[60;
69]</c:v>
                </c:pt>
                <c:pt idx="7">
                  <c:v>[70;
79]</c:v>
                </c:pt>
                <c:pt idx="8">
                  <c:v>[80;
89]</c:v>
                </c:pt>
                <c:pt idx="9">
                  <c:v>[90;
99]</c:v>
                </c:pt>
                <c:pt idx="10">
                  <c:v>[100;
149]</c:v>
                </c:pt>
                <c:pt idx="11">
                  <c:v>[150;
199]</c:v>
                </c:pt>
                <c:pt idx="12">
                  <c:v>[200;
249]</c:v>
                </c:pt>
                <c:pt idx="13">
                  <c:v>[250;
299]</c:v>
                </c:pt>
                <c:pt idx="14">
                  <c:v>[300;
349]</c:v>
                </c:pt>
                <c:pt idx="15">
                  <c:v>[350;
399]</c:v>
                </c:pt>
                <c:pt idx="16">
                  <c:v>[400;
449]</c:v>
                </c:pt>
                <c:pt idx="17">
                  <c:v>[450;
499]</c:v>
                </c:pt>
                <c:pt idx="18">
                  <c:v>500+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and All Charts'!$B$6:$W$6</c15:sqref>
                  </c15:fullRef>
                </c:ext>
              </c:extLst>
              <c:f>'Data and All Charts'!$E$6:$W$6</c:f>
              <c:numCache>
                <c:formatCode>0.00</c:formatCode>
                <c:ptCount val="19"/>
                <c:pt idx="0">
                  <c:v>1.1286151522350401</c:v>
                </c:pt>
                <c:pt idx="1">
                  <c:v>1.0587388531761699</c:v>
                </c:pt>
                <c:pt idx="2">
                  <c:v>0.97874965579893902</c:v>
                </c:pt>
                <c:pt idx="3">
                  <c:v>0.93224291050059405</c:v>
                </c:pt>
                <c:pt idx="4">
                  <c:v>0.93094035316458001</c:v>
                </c:pt>
                <c:pt idx="5">
                  <c:v>0.91083106865026298</c:v>
                </c:pt>
                <c:pt idx="6">
                  <c:v>0.91271381030116905</c:v>
                </c:pt>
                <c:pt idx="7">
                  <c:v>0.90373502124271898</c:v>
                </c:pt>
                <c:pt idx="8">
                  <c:v>0.89548313465991303</c:v>
                </c:pt>
                <c:pt idx="9">
                  <c:v>0.90201040364815199</c:v>
                </c:pt>
                <c:pt idx="10">
                  <c:v>0.88571691420328202</c:v>
                </c:pt>
                <c:pt idx="11">
                  <c:v>0.88848787232540205</c:v>
                </c:pt>
                <c:pt idx="12">
                  <c:v>0.87462711116686898</c:v>
                </c:pt>
                <c:pt idx="13">
                  <c:v>0.87379640245577905</c:v>
                </c:pt>
                <c:pt idx="14">
                  <c:v>0.87386948224255401</c:v>
                </c:pt>
                <c:pt idx="15">
                  <c:v>0.86225871217577998</c:v>
                </c:pt>
                <c:pt idx="16">
                  <c:v>0.86604133823434404</c:v>
                </c:pt>
                <c:pt idx="17">
                  <c:v>0.87619406526274801</c:v>
                </c:pt>
                <c:pt idx="18">
                  <c:v>0.88349959298147096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08-456F-BCA6-E2CB25F1322F}"/>
            </c:ext>
          </c:extLst>
        </c:ser>
        <c:ser>
          <c:idx val="3"/>
          <c:order val="4"/>
          <c:tx>
            <c:strRef>
              <c:f>'Data and All Charts'!$A$24</c:f>
              <c:strCache>
                <c:ptCount val="1"/>
                <c:pt idx="0">
                  <c:v>SVD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and All Charts'!$B$20:$W$20</c15:sqref>
                  </c15:fullRef>
                </c:ext>
              </c:extLst>
              <c:f>'Data and All Charts'!$E$20:$W$20</c:f>
              <c:strCache>
                <c:ptCount val="19"/>
                <c:pt idx="0">
                  <c:v>[1;9]</c:v>
                </c:pt>
                <c:pt idx="1">
                  <c:v>[10;
19]</c:v>
                </c:pt>
                <c:pt idx="2">
                  <c:v>[20;
29]</c:v>
                </c:pt>
                <c:pt idx="3">
                  <c:v>[30;
39]</c:v>
                </c:pt>
                <c:pt idx="4">
                  <c:v>[40;
49]</c:v>
                </c:pt>
                <c:pt idx="5">
                  <c:v>[50;
59]</c:v>
                </c:pt>
                <c:pt idx="6">
                  <c:v>[60;
69]</c:v>
                </c:pt>
                <c:pt idx="7">
                  <c:v>[70;
79]</c:v>
                </c:pt>
                <c:pt idx="8">
                  <c:v>[80;
89]</c:v>
                </c:pt>
                <c:pt idx="9">
                  <c:v>[90;
99]</c:v>
                </c:pt>
                <c:pt idx="10">
                  <c:v>[100;
149]</c:v>
                </c:pt>
                <c:pt idx="11">
                  <c:v>[150;
199]</c:v>
                </c:pt>
                <c:pt idx="12">
                  <c:v>[200;
249]</c:v>
                </c:pt>
                <c:pt idx="13">
                  <c:v>[250;
299]</c:v>
                </c:pt>
                <c:pt idx="14">
                  <c:v>[300;
349]</c:v>
                </c:pt>
                <c:pt idx="15">
                  <c:v>[350;
399]</c:v>
                </c:pt>
                <c:pt idx="16">
                  <c:v>[400;
449]</c:v>
                </c:pt>
                <c:pt idx="17">
                  <c:v>[450;
499]</c:v>
                </c:pt>
                <c:pt idx="18">
                  <c:v>500+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and All Charts'!$B$8:$W$8</c15:sqref>
                  </c15:fullRef>
                </c:ext>
              </c:extLst>
              <c:f>'Data and All Charts'!$E$8:$W$8</c:f>
              <c:numCache>
                <c:formatCode>0.00</c:formatCode>
                <c:ptCount val="19"/>
                <c:pt idx="0">
                  <c:v>1.03387185820933</c:v>
                </c:pt>
                <c:pt idx="1">
                  <c:v>1.0042194793396999</c:v>
                </c:pt>
                <c:pt idx="2">
                  <c:v>0.93591018815073101</c:v>
                </c:pt>
                <c:pt idx="3">
                  <c:v>0.88994171870670102</c:v>
                </c:pt>
                <c:pt idx="4">
                  <c:v>0.88365737863304505</c:v>
                </c:pt>
                <c:pt idx="5">
                  <c:v>0.859492217596738</c:v>
                </c:pt>
                <c:pt idx="6">
                  <c:v>0.85574693734435003</c:v>
                </c:pt>
                <c:pt idx="7">
                  <c:v>0.847660969025822</c:v>
                </c:pt>
                <c:pt idx="8">
                  <c:v>0.83907062661218901</c:v>
                </c:pt>
                <c:pt idx="9">
                  <c:v>0.83593258563492101</c:v>
                </c:pt>
                <c:pt idx="10">
                  <c:v>0.81916914004119601</c:v>
                </c:pt>
                <c:pt idx="11">
                  <c:v>0.81057537538192703</c:v>
                </c:pt>
                <c:pt idx="12">
                  <c:v>0.79466507111613205</c:v>
                </c:pt>
                <c:pt idx="13">
                  <c:v>0.79030759375551396</c:v>
                </c:pt>
                <c:pt idx="14">
                  <c:v>0.78652502380518197</c:v>
                </c:pt>
                <c:pt idx="15">
                  <c:v>0.771035428646478</c:v>
                </c:pt>
                <c:pt idx="16">
                  <c:v>0.77027013252286303</c:v>
                </c:pt>
                <c:pt idx="17">
                  <c:v>0.78221096335209706</c:v>
                </c:pt>
                <c:pt idx="18">
                  <c:v>0.76309488567842698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08-456F-BCA6-E2CB25F1322F}"/>
            </c:ext>
          </c:extLst>
        </c:ser>
        <c:ser>
          <c:idx val="4"/>
          <c:order val="5"/>
          <c:tx>
            <c:strRef>
              <c:f>'Data and All Charts'!$A$25</c:f>
              <c:strCache>
                <c:ptCount val="1"/>
                <c:pt idx="0">
                  <c:v>NMF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and All Charts'!$B$20:$W$20</c15:sqref>
                  </c15:fullRef>
                </c:ext>
              </c:extLst>
              <c:f>'Data and All Charts'!$E$20:$W$20</c:f>
              <c:strCache>
                <c:ptCount val="19"/>
                <c:pt idx="0">
                  <c:v>[1;9]</c:v>
                </c:pt>
                <c:pt idx="1">
                  <c:v>[10;
19]</c:v>
                </c:pt>
                <c:pt idx="2">
                  <c:v>[20;
29]</c:v>
                </c:pt>
                <c:pt idx="3">
                  <c:v>[30;
39]</c:v>
                </c:pt>
                <c:pt idx="4">
                  <c:v>[40;
49]</c:v>
                </c:pt>
                <c:pt idx="5">
                  <c:v>[50;
59]</c:v>
                </c:pt>
                <c:pt idx="6">
                  <c:v>[60;
69]</c:v>
                </c:pt>
                <c:pt idx="7">
                  <c:v>[70;
79]</c:v>
                </c:pt>
                <c:pt idx="8">
                  <c:v>[80;
89]</c:v>
                </c:pt>
                <c:pt idx="9">
                  <c:v>[90;
99]</c:v>
                </c:pt>
                <c:pt idx="10">
                  <c:v>[100;
149]</c:v>
                </c:pt>
                <c:pt idx="11">
                  <c:v>[150;
199]</c:v>
                </c:pt>
                <c:pt idx="12">
                  <c:v>[200;
249]</c:v>
                </c:pt>
                <c:pt idx="13">
                  <c:v>[250;
299]</c:v>
                </c:pt>
                <c:pt idx="14">
                  <c:v>[300;
349]</c:v>
                </c:pt>
                <c:pt idx="15">
                  <c:v>[350;
399]</c:v>
                </c:pt>
                <c:pt idx="16">
                  <c:v>[400;
449]</c:v>
                </c:pt>
                <c:pt idx="17">
                  <c:v>[450;
499]</c:v>
                </c:pt>
                <c:pt idx="18">
                  <c:v>500+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and All Charts'!$B$9:$W$9</c15:sqref>
                  </c15:fullRef>
                </c:ext>
              </c:extLst>
              <c:f>'Data and All Charts'!$E$9:$W$9</c:f>
              <c:numCache>
                <c:formatCode>0.00</c:formatCode>
                <c:ptCount val="19"/>
                <c:pt idx="0">
                  <c:v>1.1138316278349401</c:v>
                </c:pt>
                <c:pt idx="1">
                  <c:v>1.0447342515089399</c:v>
                </c:pt>
                <c:pt idx="2">
                  <c:v>0.97866884486671102</c:v>
                </c:pt>
                <c:pt idx="3">
                  <c:v>0.93637023094179805</c:v>
                </c:pt>
                <c:pt idx="4">
                  <c:v>0.93329928355064196</c:v>
                </c:pt>
                <c:pt idx="5">
                  <c:v>0.91366618863811699</c:v>
                </c:pt>
                <c:pt idx="6">
                  <c:v>0.914383221384786</c:v>
                </c:pt>
                <c:pt idx="7">
                  <c:v>0.90621980922904999</c:v>
                </c:pt>
                <c:pt idx="8">
                  <c:v>0.899340008816648</c:v>
                </c:pt>
                <c:pt idx="9">
                  <c:v>0.90152648693269399</c:v>
                </c:pt>
                <c:pt idx="10">
                  <c:v>0.88744979448318295</c:v>
                </c:pt>
                <c:pt idx="11">
                  <c:v>0.88786236165793098</c:v>
                </c:pt>
                <c:pt idx="12">
                  <c:v>0.87362839799584002</c:v>
                </c:pt>
                <c:pt idx="13">
                  <c:v>0.86932907356337796</c:v>
                </c:pt>
                <c:pt idx="14">
                  <c:v>0.86909256141540203</c:v>
                </c:pt>
                <c:pt idx="15">
                  <c:v>0.85263741248601399</c:v>
                </c:pt>
                <c:pt idx="16">
                  <c:v>0.85629034539326399</c:v>
                </c:pt>
                <c:pt idx="17">
                  <c:v>0.86622205976194</c:v>
                </c:pt>
                <c:pt idx="18">
                  <c:v>0.84728734994050703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08-456F-BCA6-E2CB25F1322F}"/>
            </c:ext>
          </c:extLst>
        </c:ser>
        <c:ser>
          <c:idx val="5"/>
          <c:order val="6"/>
          <c:tx>
            <c:strRef>
              <c:f>'Data and All Charts'!$A$26</c:f>
              <c:strCache>
                <c:ptCount val="1"/>
                <c:pt idx="0">
                  <c:v>SlopeOne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and All Charts'!$B$20:$W$20</c15:sqref>
                  </c15:fullRef>
                </c:ext>
              </c:extLst>
              <c:f>'Data and All Charts'!$E$20:$W$20</c:f>
              <c:strCache>
                <c:ptCount val="19"/>
                <c:pt idx="0">
                  <c:v>[1;9]</c:v>
                </c:pt>
                <c:pt idx="1">
                  <c:v>[10;
19]</c:v>
                </c:pt>
                <c:pt idx="2">
                  <c:v>[20;
29]</c:v>
                </c:pt>
                <c:pt idx="3">
                  <c:v>[30;
39]</c:v>
                </c:pt>
                <c:pt idx="4">
                  <c:v>[40;
49]</c:v>
                </c:pt>
                <c:pt idx="5">
                  <c:v>[50;
59]</c:v>
                </c:pt>
                <c:pt idx="6">
                  <c:v>[60;
69]</c:v>
                </c:pt>
                <c:pt idx="7">
                  <c:v>[70;
79]</c:v>
                </c:pt>
                <c:pt idx="8">
                  <c:v>[80;
89]</c:v>
                </c:pt>
                <c:pt idx="9">
                  <c:v>[90;
99]</c:v>
                </c:pt>
                <c:pt idx="10">
                  <c:v>[100;
149]</c:v>
                </c:pt>
                <c:pt idx="11">
                  <c:v>[150;
199]</c:v>
                </c:pt>
                <c:pt idx="12">
                  <c:v>[200;
249]</c:v>
                </c:pt>
                <c:pt idx="13">
                  <c:v>[250;
299]</c:v>
                </c:pt>
                <c:pt idx="14">
                  <c:v>[300;
349]</c:v>
                </c:pt>
                <c:pt idx="15">
                  <c:v>[350;
399]</c:v>
                </c:pt>
                <c:pt idx="16">
                  <c:v>[400;
449]</c:v>
                </c:pt>
                <c:pt idx="17">
                  <c:v>[450;
499]</c:v>
                </c:pt>
                <c:pt idx="18">
                  <c:v>500+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and All Charts'!$B$10:$W$10</c15:sqref>
                  </c15:fullRef>
                </c:ext>
              </c:extLst>
              <c:f>'Data and All Charts'!$E$10:$W$10</c:f>
              <c:numCache>
                <c:formatCode>0.00</c:formatCode>
                <c:ptCount val="19"/>
                <c:pt idx="0">
                  <c:v>1.09453975312453</c:v>
                </c:pt>
                <c:pt idx="1">
                  <c:v>1.02416425915688</c:v>
                </c:pt>
                <c:pt idx="2">
                  <c:v>0.96156946725695502</c:v>
                </c:pt>
                <c:pt idx="3">
                  <c:v>0.92013195492163502</c:v>
                </c:pt>
                <c:pt idx="4">
                  <c:v>0.91887404915815196</c:v>
                </c:pt>
                <c:pt idx="5">
                  <c:v>0.90062824378624695</c:v>
                </c:pt>
                <c:pt idx="6">
                  <c:v>0.90567754505406795</c:v>
                </c:pt>
                <c:pt idx="7">
                  <c:v>0.89521137790735394</c:v>
                </c:pt>
                <c:pt idx="8">
                  <c:v>0.88732119613453297</c:v>
                </c:pt>
                <c:pt idx="9">
                  <c:v>0.89477748943824498</c:v>
                </c:pt>
                <c:pt idx="10">
                  <c:v>0.87819890598612604</c:v>
                </c:pt>
                <c:pt idx="11">
                  <c:v>0.87875779609136795</c:v>
                </c:pt>
                <c:pt idx="12">
                  <c:v>0.86430925044791196</c:v>
                </c:pt>
                <c:pt idx="13">
                  <c:v>0.86238584739110402</c:v>
                </c:pt>
                <c:pt idx="14">
                  <c:v>0.85946124763762399</c:v>
                </c:pt>
                <c:pt idx="15">
                  <c:v>0.84247576651492995</c:v>
                </c:pt>
                <c:pt idx="16">
                  <c:v>0.844615076376939</c:v>
                </c:pt>
                <c:pt idx="17">
                  <c:v>0.85536349525899902</c:v>
                </c:pt>
                <c:pt idx="18">
                  <c:v>0.83538293530963503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08-456F-BCA6-E2CB25F1322F}"/>
            </c:ext>
          </c:extLst>
        </c:ser>
        <c:ser>
          <c:idx val="6"/>
          <c:order val="7"/>
          <c:tx>
            <c:strRef>
              <c:f>'Data and All Charts'!$A$27</c:f>
              <c:strCache>
                <c:ptCount val="1"/>
                <c:pt idx="0">
                  <c:v>SVD++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and All Charts'!$B$20:$W$20</c15:sqref>
                  </c15:fullRef>
                </c:ext>
              </c:extLst>
              <c:f>'Data and All Charts'!$E$20:$W$20</c:f>
              <c:strCache>
                <c:ptCount val="19"/>
                <c:pt idx="0">
                  <c:v>[1;9]</c:v>
                </c:pt>
                <c:pt idx="1">
                  <c:v>[10;
19]</c:v>
                </c:pt>
                <c:pt idx="2">
                  <c:v>[20;
29]</c:v>
                </c:pt>
                <c:pt idx="3">
                  <c:v>[30;
39]</c:v>
                </c:pt>
                <c:pt idx="4">
                  <c:v>[40;
49]</c:v>
                </c:pt>
                <c:pt idx="5">
                  <c:v>[50;
59]</c:v>
                </c:pt>
                <c:pt idx="6">
                  <c:v>[60;
69]</c:v>
                </c:pt>
                <c:pt idx="7">
                  <c:v>[70;
79]</c:v>
                </c:pt>
                <c:pt idx="8">
                  <c:v>[80;
89]</c:v>
                </c:pt>
                <c:pt idx="9">
                  <c:v>[90;
99]</c:v>
                </c:pt>
                <c:pt idx="10">
                  <c:v>[100;
149]</c:v>
                </c:pt>
                <c:pt idx="11">
                  <c:v>[150;
199]</c:v>
                </c:pt>
                <c:pt idx="12">
                  <c:v>[200;
249]</c:v>
                </c:pt>
                <c:pt idx="13">
                  <c:v>[250;
299]</c:v>
                </c:pt>
                <c:pt idx="14">
                  <c:v>[300;
349]</c:v>
                </c:pt>
                <c:pt idx="15">
                  <c:v>[350;
399]</c:v>
                </c:pt>
                <c:pt idx="16">
                  <c:v>[400;
449]</c:v>
                </c:pt>
                <c:pt idx="17">
                  <c:v>[450;
499]</c:v>
                </c:pt>
                <c:pt idx="18">
                  <c:v>500+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and All Charts'!$B$11:$W$11</c15:sqref>
                  </c15:fullRef>
                </c:ext>
              </c:extLst>
              <c:f>'Data and All Charts'!$E$11:$W$11</c:f>
              <c:numCache>
                <c:formatCode>0.00</c:formatCode>
                <c:ptCount val="19"/>
                <c:pt idx="0">
                  <c:v>1.02603464853138</c:v>
                </c:pt>
                <c:pt idx="1">
                  <c:v>0.98298104969290401</c:v>
                </c:pt>
                <c:pt idx="2">
                  <c:v>0.91968812870701799</c:v>
                </c:pt>
                <c:pt idx="3">
                  <c:v>0.87486302244709502</c:v>
                </c:pt>
                <c:pt idx="4">
                  <c:v>0.86917677048383302</c:v>
                </c:pt>
                <c:pt idx="5">
                  <c:v>0.85304729558651704</c:v>
                </c:pt>
                <c:pt idx="6">
                  <c:v>0.84436522134068703</c:v>
                </c:pt>
                <c:pt idx="7">
                  <c:v>0.83414729850943203</c:v>
                </c:pt>
                <c:pt idx="8">
                  <c:v>0.82770275141264404</c:v>
                </c:pt>
                <c:pt idx="9">
                  <c:v>0.82776263081593404</c:v>
                </c:pt>
                <c:pt idx="10">
                  <c:v>0.81123497140297196</c:v>
                </c:pt>
                <c:pt idx="11">
                  <c:v>0.80523270217291998</c:v>
                </c:pt>
                <c:pt idx="12">
                  <c:v>0.79357614285672695</c:v>
                </c:pt>
                <c:pt idx="13">
                  <c:v>0.787981969655145</c:v>
                </c:pt>
                <c:pt idx="14">
                  <c:v>0.78465887494495501</c:v>
                </c:pt>
                <c:pt idx="15">
                  <c:v>0.77050971573728899</c:v>
                </c:pt>
                <c:pt idx="16">
                  <c:v>0.76490907935939501</c:v>
                </c:pt>
                <c:pt idx="17">
                  <c:v>0.78521525738757503</c:v>
                </c:pt>
                <c:pt idx="18">
                  <c:v>0.76195236163052504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08-456F-BCA6-E2CB25F13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627976"/>
        <c:axId val="486629288"/>
        <c:extLst>
          <c:ext xmlns:c15="http://schemas.microsoft.com/office/drawing/2012/chart" uri="{02D57815-91ED-43cb-92C2-25804820EDAC}">
            <c15:filteredLineSeries>
              <c15:ser>
                <c:idx val="2"/>
                <c:order val="3"/>
                <c:tx>
                  <c:strRef>
                    <c:extLst>
                      <c:ext uri="{02D57815-91ED-43cb-92C2-25804820EDAC}">
                        <c15:formulaRef>
                          <c15:sqref>'Data and All Charts'!$A$23</c15:sqref>
                        </c15:formulaRef>
                      </c:ext>
                    </c:extLst>
                    <c:strCache>
                      <c:ptCount val="1"/>
                      <c:pt idx="0">
                        <c:v>NormalPredictor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'Data and All Charts'!$B$20:$W$20</c15:sqref>
                        </c15:fullRef>
                        <c15:formulaRef>
                          <c15:sqref>'Data and All Charts'!$E$20:$W$20</c15:sqref>
                        </c15:formulaRef>
                      </c:ext>
                    </c:extLst>
                    <c:strCache>
                      <c:ptCount val="19"/>
                      <c:pt idx="0">
                        <c:v>[1;9]</c:v>
                      </c:pt>
                      <c:pt idx="1">
                        <c:v>[10;
19]</c:v>
                      </c:pt>
                      <c:pt idx="2">
                        <c:v>[20;
29]</c:v>
                      </c:pt>
                      <c:pt idx="3">
                        <c:v>[30;
39]</c:v>
                      </c:pt>
                      <c:pt idx="4">
                        <c:v>[40;
49]</c:v>
                      </c:pt>
                      <c:pt idx="5">
                        <c:v>[50;
59]</c:v>
                      </c:pt>
                      <c:pt idx="6">
                        <c:v>[60;
69]</c:v>
                      </c:pt>
                      <c:pt idx="7">
                        <c:v>[70;
79]</c:v>
                      </c:pt>
                      <c:pt idx="8">
                        <c:v>[80;
89]</c:v>
                      </c:pt>
                      <c:pt idx="9">
                        <c:v>[90;
99]</c:v>
                      </c:pt>
                      <c:pt idx="10">
                        <c:v>[100;
149]</c:v>
                      </c:pt>
                      <c:pt idx="11">
                        <c:v>[150;
199]</c:v>
                      </c:pt>
                      <c:pt idx="12">
                        <c:v>[200;
249]</c:v>
                      </c:pt>
                      <c:pt idx="13">
                        <c:v>[250;
299]</c:v>
                      </c:pt>
                      <c:pt idx="14">
                        <c:v>[300;
349]</c:v>
                      </c:pt>
                      <c:pt idx="15">
                        <c:v>[350;
399]</c:v>
                      </c:pt>
                      <c:pt idx="16">
                        <c:v>[400;
449]</c:v>
                      </c:pt>
                      <c:pt idx="17">
                        <c:v>[450;
499]</c:v>
                      </c:pt>
                      <c:pt idx="18">
                        <c:v>500+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'Data and All Charts'!$B$7:$W$7</c15:sqref>
                        </c15:fullRef>
                        <c15:formulaRef>
                          <c15:sqref>'Data and All Charts'!$E$7:$W$7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1.5408413949247399</c:v>
                      </c:pt>
                      <c:pt idx="1">
                        <c:v>1.5285358829826701</c:v>
                      </c:pt>
                      <c:pt idx="2">
                        <c:v>1.5005955335957299</c:v>
                      </c:pt>
                      <c:pt idx="3">
                        <c:v>1.4751585750829499</c:v>
                      </c:pt>
                      <c:pt idx="4">
                        <c:v>1.4766474856337499</c:v>
                      </c:pt>
                      <c:pt idx="5">
                        <c:v>1.46524739769395</c:v>
                      </c:pt>
                      <c:pt idx="6">
                        <c:v>1.4639270245532301</c:v>
                      </c:pt>
                      <c:pt idx="7">
                        <c:v>1.4631816439047001</c:v>
                      </c:pt>
                      <c:pt idx="8">
                        <c:v>1.45741553963683</c:v>
                      </c:pt>
                      <c:pt idx="9">
                        <c:v>1.46055613723167</c:v>
                      </c:pt>
                      <c:pt idx="10">
                        <c:v>1.44622892941878</c:v>
                      </c:pt>
                      <c:pt idx="11">
                        <c:v>1.44725549189785</c:v>
                      </c:pt>
                      <c:pt idx="12">
                        <c:v>1.44003900212142</c:v>
                      </c:pt>
                      <c:pt idx="13">
                        <c:v>1.43366507951513</c:v>
                      </c:pt>
                      <c:pt idx="14">
                        <c:v>1.43365807405441</c:v>
                      </c:pt>
                      <c:pt idx="15">
                        <c:v>1.4241890322586399</c:v>
                      </c:pt>
                      <c:pt idx="16">
                        <c:v>1.42463099969933</c:v>
                      </c:pt>
                      <c:pt idx="17">
                        <c:v>1.4433130606656399</c:v>
                      </c:pt>
                      <c:pt idx="18">
                        <c:v>1.45717954188531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F08-456F-BCA6-E2CB25F1322F}"/>
                  </c:ext>
                </c:extLst>
              </c15:ser>
            </c15:filteredLineSeries>
          </c:ext>
        </c:extLst>
      </c:lineChart>
      <c:catAx>
        <c:axId val="48662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IE"/>
                  <a:t>Users' Number of</a:t>
                </a:r>
                <a:r>
                  <a:rPr lang="en-IE" baseline="0"/>
                  <a:t> Ratings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486629288"/>
        <c:crosses val="autoZero"/>
        <c:auto val="1"/>
        <c:lblAlgn val="ctr"/>
        <c:lblOffset val="100"/>
        <c:noMultiLvlLbl val="0"/>
      </c:catAx>
      <c:valAx>
        <c:axId val="486629288"/>
        <c:scaling>
          <c:orientation val="minMax"/>
          <c:min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IE"/>
                  <a:t>Root MEan</a:t>
                </a:r>
                <a:r>
                  <a:rPr lang="en-IE" baseline="0"/>
                  <a:t> SQuare Error</a:t>
                </a:r>
                <a:r>
                  <a:rPr lang="en-IE"/>
                  <a:t> RMSE </a:t>
                </a:r>
                <a:br>
                  <a:rPr lang="en-IE"/>
                </a:br>
                <a:r>
                  <a:rPr lang="en-IE"/>
                  <a:t>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486627976"/>
        <c:crosses val="autoZero"/>
        <c:crossBetween val="between"/>
      </c:valAx>
      <c:valAx>
        <c:axId val="302604616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302696336"/>
        <c:crosses val="max"/>
        <c:crossBetween val="between"/>
      </c:valAx>
      <c:catAx>
        <c:axId val="302696336"/>
        <c:scaling>
          <c:orientation val="minMax"/>
        </c:scaling>
        <c:delete val="1"/>
        <c:axPos val="b"/>
        <c:majorTickMark val="out"/>
        <c:minorTickMark val="none"/>
        <c:tickLblPos val="nextTo"/>
        <c:crossAx val="30260461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 sz="1800"/>
              <a:t>Distribution of Users and Ratings in the Movielens</a:t>
            </a:r>
            <a:r>
              <a:rPr lang="en-US" sz="1800" baseline="0"/>
              <a:t> Dataset ('Latest, Full')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'Data and All Charts'!$A$36</c:f>
              <c:strCache>
                <c:ptCount val="1"/>
                <c:pt idx="0">
                  <c:v># of Ratings</c:v>
                </c:pt>
              </c:strCache>
            </c:strRef>
          </c:tx>
          <c:spPr>
            <a:pattFill prst="ltHorz">
              <a:fgClr>
                <a:schemeClr val="accent6">
                  <a:lumMod val="75000"/>
                </a:schemeClr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2.344303389627781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13-4E10-9D4D-3777CDA542C9}"/>
                </c:ext>
              </c:extLst>
            </c:dLbl>
            <c:dLbl>
              <c:idx val="5"/>
              <c:layout>
                <c:manualLayout>
                  <c:x val="-2.2353137685296042E-3"/>
                  <c:y val="1.87931880368375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F13-4E10-9D4D-3777CDA542C9}"/>
                </c:ext>
              </c:extLst>
            </c:dLbl>
            <c:dLbl>
              <c:idx val="6"/>
              <c:layout>
                <c:manualLayout>
                  <c:x val="-2.235313768529563E-3"/>
                  <c:y val="3.83269342016300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13-4E10-9D4D-3777CDA542C9}"/>
                </c:ext>
              </c:extLst>
            </c:dLbl>
            <c:dLbl>
              <c:idx val="7"/>
              <c:layout>
                <c:manualLayout>
                  <c:x val="0"/>
                  <c:y val="2.205283982318381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F13-4E10-9D4D-3777CDA542C9}"/>
                </c:ext>
              </c:extLst>
            </c:dLbl>
            <c:dLbl>
              <c:idx val="8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F13-4E10-9D4D-3777CDA542C9}"/>
                </c:ext>
              </c:extLst>
            </c:dLbl>
            <c:dLbl>
              <c:idx val="9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F13-4E10-9D4D-3777CDA542C9}"/>
                </c:ext>
              </c:extLst>
            </c:dLbl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and All Charts'!$AW$41:$BR$41</c15:sqref>
                  </c15:fullRef>
                </c:ext>
              </c:extLst>
              <c:f>'Data and All Charts'!$AZ$41:$BR$41</c:f>
              <c:strCache>
                <c:ptCount val="19"/>
                <c:pt idx="0">
                  <c:v>[1;9]</c:v>
                </c:pt>
                <c:pt idx="1">
                  <c:v>[10;19]</c:v>
                </c:pt>
                <c:pt idx="2">
                  <c:v>[20;29]</c:v>
                </c:pt>
                <c:pt idx="3">
                  <c:v>[30;39]</c:v>
                </c:pt>
                <c:pt idx="4">
                  <c:v>[40;49]</c:v>
                </c:pt>
                <c:pt idx="5">
                  <c:v>[50;59]</c:v>
                </c:pt>
                <c:pt idx="6">
                  <c:v>[60;69]</c:v>
                </c:pt>
                <c:pt idx="7">
                  <c:v>[70;79]</c:v>
                </c:pt>
                <c:pt idx="8">
                  <c:v>[80;89]</c:v>
                </c:pt>
                <c:pt idx="9">
                  <c:v>[90;99]</c:v>
                </c:pt>
                <c:pt idx="10">
                  <c:v>[100;149]</c:v>
                </c:pt>
                <c:pt idx="11">
                  <c:v>[150;199]</c:v>
                </c:pt>
                <c:pt idx="12">
                  <c:v>[200;249]</c:v>
                </c:pt>
                <c:pt idx="13">
                  <c:v>[250;299]</c:v>
                </c:pt>
                <c:pt idx="14">
                  <c:v>[300;349]</c:v>
                </c:pt>
                <c:pt idx="15">
                  <c:v>[350;399]</c:v>
                </c:pt>
                <c:pt idx="16">
                  <c:v>[400;449]</c:v>
                </c:pt>
                <c:pt idx="17">
                  <c:v>[450;499]</c:v>
                </c:pt>
                <c:pt idx="18">
                  <c:v>500+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and All Charts'!$B$36:$W$36</c15:sqref>
                  </c15:fullRef>
                </c:ext>
              </c:extLst>
              <c:f>'Data and All Charts'!$E$36:$W$36</c:f>
              <c:numCache>
                <c:formatCode>0%</c:formatCode>
                <c:ptCount val="19"/>
                <c:pt idx="0">
                  <c:v>1.1348316374660904E-2</c:v>
                </c:pt>
                <c:pt idx="1">
                  <c:v>4.4924628254981572E-2</c:v>
                </c:pt>
                <c:pt idx="2">
                  <c:v>3.1519385954686119E-2</c:v>
                </c:pt>
                <c:pt idx="3">
                  <c:v>2.884577561341236E-2</c:v>
                </c:pt>
                <c:pt idx="4">
                  <c:v>3.0586581490670527E-2</c:v>
                </c:pt>
                <c:pt idx="5">
                  <c:v>2.5795074105834419E-2</c:v>
                </c:pt>
                <c:pt idx="6">
                  <c:v>2.6624889232822416E-2</c:v>
                </c:pt>
                <c:pt idx="7">
                  <c:v>2.2408405646390402E-2</c:v>
                </c:pt>
                <c:pt idx="8">
                  <c:v>2.9220005964799102E-2</c:v>
                </c:pt>
                <c:pt idx="9">
                  <c:v>2.2054737402222711E-2</c:v>
                </c:pt>
                <c:pt idx="10">
                  <c:v>9.7175624712577499E-2</c:v>
                </c:pt>
                <c:pt idx="11">
                  <c:v>7.9754692272867383E-2</c:v>
                </c:pt>
                <c:pt idx="12">
                  <c:v>6.4714673048191146E-2</c:v>
                </c:pt>
                <c:pt idx="13">
                  <c:v>5.724973412301361E-2</c:v>
                </c:pt>
                <c:pt idx="14">
                  <c:v>4.6418688845611115E-2</c:v>
                </c:pt>
                <c:pt idx="15">
                  <c:v>3.8241764607857373E-2</c:v>
                </c:pt>
                <c:pt idx="16">
                  <c:v>3.735759399743814E-2</c:v>
                </c:pt>
                <c:pt idx="17">
                  <c:v>3.0170690522048658E-2</c:v>
                </c:pt>
                <c:pt idx="18">
                  <c:v>0.27558873782991455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8-456F-BCA6-E2CB25F1322F}"/>
            </c:ext>
          </c:extLst>
        </c:ser>
        <c:ser>
          <c:idx val="9"/>
          <c:order val="1"/>
          <c:tx>
            <c:strRef>
              <c:f>'Data and All Charts'!$A$37</c:f>
              <c:strCache>
                <c:ptCount val="1"/>
                <c:pt idx="0">
                  <c:v># of Users</c:v>
                </c:pt>
              </c:strCache>
            </c:strRef>
          </c:tx>
          <c:spPr>
            <a:pattFill prst="pct40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0"/>
                  <c:y val="-1.39495375783212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F13-4E10-9D4D-3777CDA542C9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and All Charts'!$AW$41:$BR$41</c15:sqref>
                  </c15:fullRef>
                </c:ext>
              </c:extLst>
              <c:f>'Data and All Charts'!$AZ$41:$BR$41</c:f>
              <c:strCache>
                <c:ptCount val="19"/>
                <c:pt idx="0">
                  <c:v>[1;9]</c:v>
                </c:pt>
                <c:pt idx="1">
                  <c:v>[10;19]</c:v>
                </c:pt>
                <c:pt idx="2">
                  <c:v>[20;29]</c:v>
                </c:pt>
                <c:pt idx="3">
                  <c:v>[30;39]</c:v>
                </c:pt>
                <c:pt idx="4">
                  <c:v>[40;49]</c:v>
                </c:pt>
                <c:pt idx="5">
                  <c:v>[50;59]</c:v>
                </c:pt>
                <c:pt idx="6">
                  <c:v>[60;69]</c:v>
                </c:pt>
                <c:pt idx="7">
                  <c:v>[70;79]</c:v>
                </c:pt>
                <c:pt idx="8">
                  <c:v>[80;89]</c:v>
                </c:pt>
                <c:pt idx="9">
                  <c:v>[90;99]</c:v>
                </c:pt>
                <c:pt idx="10">
                  <c:v>[100;149]</c:v>
                </c:pt>
                <c:pt idx="11">
                  <c:v>[150;199]</c:v>
                </c:pt>
                <c:pt idx="12">
                  <c:v>[200;249]</c:v>
                </c:pt>
                <c:pt idx="13">
                  <c:v>[250;299]</c:v>
                </c:pt>
                <c:pt idx="14">
                  <c:v>[300;349]</c:v>
                </c:pt>
                <c:pt idx="15">
                  <c:v>[350;399]</c:v>
                </c:pt>
                <c:pt idx="16">
                  <c:v>[400;449]</c:v>
                </c:pt>
                <c:pt idx="17">
                  <c:v>[450;499]</c:v>
                </c:pt>
                <c:pt idx="18">
                  <c:v>500+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and All Charts'!$B$37:$W$37</c15:sqref>
                  </c15:fullRef>
                </c:ext>
              </c:extLst>
              <c:f>'Data and All Charts'!$E$37:$W$37</c:f>
              <c:numCache>
                <c:formatCode>0%</c:formatCode>
                <c:ptCount val="19"/>
                <c:pt idx="0">
                  <c:v>0.16447595987547561</c:v>
                </c:pt>
                <c:pt idx="1">
                  <c:v>0.26249567623659631</c:v>
                </c:pt>
                <c:pt idx="2">
                  <c:v>0.10610515392597716</c:v>
                </c:pt>
                <c:pt idx="3">
                  <c:v>6.8070448518390406E-2</c:v>
                </c:pt>
                <c:pt idx="4">
                  <c:v>5.5920673354087395E-2</c:v>
                </c:pt>
                <c:pt idx="5">
                  <c:v>3.8279718667127871E-2</c:v>
                </c:pt>
                <c:pt idx="6">
                  <c:v>3.3437103655021332E-2</c:v>
                </c:pt>
                <c:pt idx="7">
                  <c:v>2.4328375417963795E-2</c:v>
                </c:pt>
                <c:pt idx="8">
                  <c:v>2.8046811945117031E-2</c:v>
                </c:pt>
                <c:pt idx="9">
                  <c:v>1.8822783350628387E-2</c:v>
                </c:pt>
                <c:pt idx="10">
                  <c:v>6.4452899803989397E-2</c:v>
                </c:pt>
                <c:pt idx="11">
                  <c:v>3.7256427994926782E-2</c:v>
                </c:pt>
                <c:pt idx="12">
                  <c:v>2.3449210192551598E-2</c:v>
                </c:pt>
                <c:pt idx="13">
                  <c:v>1.6934739997693994E-2</c:v>
                </c:pt>
                <c:pt idx="14">
                  <c:v>1.157327337714747E-2</c:v>
                </c:pt>
                <c:pt idx="15">
                  <c:v>8.2583881010031123E-3</c:v>
                </c:pt>
                <c:pt idx="16">
                  <c:v>7.1197970713709211E-3</c:v>
                </c:pt>
                <c:pt idx="17">
                  <c:v>5.145278450363196E-3</c:v>
                </c:pt>
                <c:pt idx="18">
                  <c:v>2.5827280064568199E-2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8-456F-BCA6-E2CB25F132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6627976"/>
        <c:axId val="486629288"/>
      </c:barChart>
      <c:catAx>
        <c:axId val="48662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IE"/>
                  <a:t>Number of</a:t>
                </a:r>
                <a:r>
                  <a:rPr lang="en-IE" baseline="0"/>
                  <a:t> Ratings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486629288"/>
        <c:crosses val="autoZero"/>
        <c:auto val="1"/>
        <c:lblAlgn val="ctr"/>
        <c:lblOffset val="100"/>
        <c:noMultiLvlLbl val="0"/>
      </c:catAx>
      <c:valAx>
        <c:axId val="486629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IE"/>
                  <a:t>Distribution of Users and Ratings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48662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41486355564101"/>
          <c:y val="0.11772710833970065"/>
          <c:w val="0.68488140278629772"/>
          <c:h val="3.7416778629277413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696336"/>
        <c:axId val="302604616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'Data and All Charts'!$A$36</c15:sqref>
                        </c15:formulaRef>
                      </c:ext>
                    </c:extLst>
                    <c:strCache>
                      <c:ptCount val="1"/>
                      <c:pt idx="0">
                        <c:v># of Ratings</c:v>
                      </c:pt>
                    </c:strCache>
                  </c:strRef>
                </c:tx>
                <c:spPr>
                  <a:pattFill prst="ltHorz">
                    <a:fgClr>
                      <a:schemeClr val="accent6">
                        <a:lumMod val="75000"/>
                      </a:schemeClr>
                    </a:fgClr>
                    <a:bgClr>
                      <a:schemeClr val="accent6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'Data and All Charts'!$B$36:$W$36</c15:sqref>
                        </c15:fullRef>
                        <c15:formulaRef>
                          <c15:sqref>'Data and All Charts'!$E$36:$W$36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1.1348316374660904E-2</c:v>
                      </c:pt>
                      <c:pt idx="1">
                        <c:v>4.4924628254981572E-2</c:v>
                      </c:pt>
                      <c:pt idx="2">
                        <c:v>3.1519385954686119E-2</c:v>
                      </c:pt>
                      <c:pt idx="3">
                        <c:v>2.884577561341236E-2</c:v>
                      </c:pt>
                      <c:pt idx="4">
                        <c:v>3.0586581490670527E-2</c:v>
                      </c:pt>
                      <c:pt idx="5">
                        <c:v>2.5795074105834419E-2</c:v>
                      </c:pt>
                      <c:pt idx="6">
                        <c:v>2.6624889232822416E-2</c:v>
                      </c:pt>
                      <c:pt idx="7">
                        <c:v>2.2408405646390402E-2</c:v>
                      </c:pt>
                      <c:pt idx="8">
                        <c:v>2.9220005964799102E-2</c:v>
                      </c:pt>
                      <c:pt idx="9">
                        <c:v>2.2054737402222711E-2</c:v>
                      </c:pt>
                      <c:pt idx="10">
                        <c:v>9.7175624712577499E-2</c:v>
                      </c:pt>
                      <c:pt idx="11">
                        <c:v>7.9754692272867383E-2</c:v>
                      </c:pt>
                      <c:pt idx="12">
                        <c:v>6.4714673048191146E-2</c:v>
                      </c:pt>
                      <c:pt idx="13">
                        <c:v>5.724973412301361E-2</c:v>
                      </c:pt>
                      <c:pt idx="14">
                        <c:v>4.6418688845611115E-2</c:v>
                      </c:pt>
                      <c:pt idx="15">
                        <c:v>3.8241764607857373E-2</c:v>
                      </c:pt>
                      <c:pt idx="16">
                        <c:v>3.735759399743814E-2</c:v>
                      </c:pt>
                      <c:pt idx="17">
                        <c:v>3.0170690522048658E-2</c:v>
                      </c:pt>
                      <c:pt idx="18">
                        <c:v>0.27558873782991455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F08-456F-BCA6-E2CB25F1322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and All Charts'!$A$37</c15:sqref>
                        </c15:formulaRef>
                      </c:ext>
                    </c:extLst>
                    <c:strCache>
                      <c:ptCount val="1"/>
                      <c:pt idx="0">
                        <c:v># of Users</c:v>
                      </c:pt>
                    </c:strCache>
                  </c:strRef>
                </c:tx>
                <c:spPr>
                  <a:pattFill prst="pct40">
                    <a:fgClr>
                      <a:schemeClr val="accent2"/>
                    </a:fgClr>
                    <a:bgClr>
                      <a:schemeClr val="bg1"/>
                    </a:bgClr>
                  </a:patt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and All Charts'!$B$37:$W$37</c15:sqref>
                        </c15:fullRef>
                        <c15:formulaRef>
                          <c15:sqref>'Data and All Charts'!$E$37:$W$37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0.16447595987547561</c:v>
                      </c:pt>
                      <c:pt idx="1">
                        <c:v>0.26249567623659631</c:v>
                      </c:pt>
                      <c:pt idx="2">
                        <c:v>0.10610515392597716</c:v>
                      </c:pt>
                      <c:pt idx="3">
                        <c:v>6.8070448518390406E-2</c:v>
                      </c:pt>
                      <c:pt idx="4">
                        <c:v>5.5920673354087395E-2</c:v>
                      </c:pt>
                      <c:pt idx="5">
                        <c:v>3.8279718667127871E-2</c:v>
                      </c:pt>
                      <c:pt idx="6">
                        <c:v>3.3437103655021332E-2</c:v>
                      </c:pt>
                      <c:pt idx="7">
                        <c:v>2.4328375417963795E-2</c:v>
                      </c:pt>
                      <c:pt idx="8">
                        <c:v>2.8046811945117031E-2</c:v>
                      </c:pt>
                      <c:pt idx="9">
                        <c:v>1.8822783350628387E-2</c:v>
                      </c:pt>
                      <c:pt idx="10">
                        <c:v>6.4452899803989397E-2</c:v>
                      </c:pt>
                      <c:pt idx="11">
                        <c:v>3.7256427994926782E-2</c:v>
                      </c:pt>
                      <c:pt idx="12">
                        <c:v>2.3449210192551598E-2</c:v>
                      </c:pt>
                      <c:pt idx="13">
                        <c:v>1.6934739997693994E-2</c:v>
                      </c:pt>
                      <c:pt idx="14">
                        <c:v>1.157327337714747E-2</c:v>
                      </c:pt>
                      <c:pt idx="15">
                        <c:v>8.2583881010031123E-3</c:v>
                      </c:pt>
                      <c:pt idx="16">
                        <c:v>7.1197970713709211E-3</c:v>
                      </c:pt>
                      <c:pt idx="17">
                        <c:v>5.145278450363196E-3</c:v>
                      </c:pt>
                      <c:pt idx="18">
                        <c:v>2.5827280064568199E-2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F08-456F-BCA6-E2CB25F1322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0"/>
          <c:tx>
            <c:strRef>
              <c:f>'Data and All Charts'!$A$13</c:f>
              <c:strCache>
                <c:ptCount val="1"/>
                <c:pt idx="0">
                  <c:v>Average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Lit>
              <c:ptCount val="19"/>
              <c:pt idx="0">
                <c:v>[1;9]</c:v>
              </c:pt>
              <c:pt idx="1">
                <c:v>[10;
19]</c:v>
              </c:pt>
              <c:pt idx="2">
                <c:v>[20;
29]</c:v>
              </c:pt>
              <c:pt idx="3">
                <c:v>[30;
39]</c:v>
              </c:pt>
              <c:pt idx="4">
                <c:v>[40;
49]</c:v>
              </c:pt>
              <c:pt idx="5">
                <c:v>[50;
59]</c:v>
              </c:pt>
              <c:pt idx="6">
                <c:v>[60;
69]</c:v>
              </c:pt>
              <c:pt idx="7">
                <c:v>[70;
79]</c:v>
              </c:pt>
              <c:pt idx="8">
                <c:v>[80;
89]</c:v>
              </c:pt>
              <c:pt idx="9">
                <c:v>[90;
99]</c:v>
              </c:pt>
              <c:pt idx="10">
                <c:v>[100;
149]</c:v>
              </c:pt>
              <c:pt idx="11">
                <c:v>[150;
199]</c:v>
              </c:pt>
              <c:pt idx="12">
                <c:v>[200;
249]</c:v>
              </c:pt>
              <c:pt idx="13">
                <c:v>[250;
299]</c:v>
              </c:pt>
              <c:pt idx="14">
                <c:v>[300;
349]</c:v>
              </c:pt>
              <c:pt idx="15">
                <c:v>[350;
399]</c:v>
              </c:pt>
              <c:pt idx="16">
                <c:v>[400;
449]</c:v>
              </c:pt>
              <c:pt idx="17">
                <c:v>[450;
499]</c:v>
              </c:pt>
              <c:pt idx="18">
                <c:v>500+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and All Charts'!$B$29:$W$29</c15:sqref>
                  </c15:fullRef>
                </c:ext>
              </c:extLst>
              <c:f>'Data and All Charts'!$E$29:$W$29</c:f>
              <c:numCache>
                <c:formatCode>0.00</c:formatCode>
                <c:ptCount val="19"/>
                <c:pt idx="0">
                  <c:v>0.83120501753277065</c:v>
                </c:pt>
                <c:pt idx="1">
                  <c:v>0.79380767036058897</c:v>
                </c:pt>
                <c:pt idx="2">
                  <c:v>0.73555506391189052</c:v>
                </c:pt>
                <c:pt idx="3">
                  <c:v>0.70117648990796677</c:v>
                </c:pt>
                <c:pt idx="4">
                  <c:v>0.69562384948158851</c:v>
                </c:pt>
                <c:pt idx="5">
                  <c:v>0.68050177714170712</c:v>
                </c:pt>
                <c:pt idx="6">
                  <c:v>0.67960338594750258</c:v>
                </c:pt>
                <c:pt idx="7">
                  <c:v>0.67200143707663607</c:v>
                </c:pt>
                <c:pt idx="8">
                  <c:v>0.66663953595753955</c:v>
                </c:pt>
                <c:pt idx="9">
                  <c:v>0.66771526380298607</c:v>
                </c:pt>
                <c:pt idx="10">
                  <c:v>0.65484033255539464</c:v>
                </c:pt>
                <c:pt idx="11">
                  <c:v>0.65442933294380201</c:v>
                </c:pt>
                <c:pt idx="12">
                  <c:v>0.64287294658320704</c:v>
                </c:pt>
                <c:pt idx="13">
                  <c:v>0.64052231778410851</c:v>
                </c:pt>
                <c:pt idx="14">
                  <c:v>0.6419206778916704</c:v>
                </c:pt>
                <c:pt idx="15">
                  <c:v>0.62848953937499996</c:v>
                </c:pt>
                <c:pt idx="16">
                  <c:v>0.63269343170713266</c:v>
                </c:pt>
                <c:pt idx="17">
                  <c:v>0.64129743508508752</c:v>
                </c:pt>
                <c:pt idx="18">
                  <c:v>0.6284970415746236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08-456F-BCA6-E2CB25F1322F}"/>
            </c:ext>
          </c:extLst>
        </c:ser>
        <c:ser>
          <c:idx val="0"/>
          <c:order val="1"/>
          <c:tx>
            <c:strRef>
              <c:f>'Data and All Charts'!$A$21</c:f>
              <c:strCache>
                <c:ptCount val="1"/>
                <c:pt idx="0">
                  <c:v>Baseln. Est.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and All Charts'!$B$20:$W$20</c15:sqref>
                  </c15:fullRef>
                </c:ext>
              </c:extLst>
              <c:f>'Data and All Charts'!$E$20:$W$20</c:f>
              <c:strCache>
                <c:ptCount val="19"/>
                <c:pt idx="0">
                  <c:v>[1;9]</c:v>
                </c:pt>
                <c:pt idx="1">
                  <c:v>[10;
19]</c:v>
                </c:pt>
                <c:pt idx="2">
                  <c:v>[20;
29]</c:v>
                </c:pt>
                <c:pt idx="3">
                  <c:v>[30;
39]</c:v>
                </c:pt>
                <c:pt idx="4">
                  <c:v>[40;
49]</c:v>
                </c:pt>
                <c:pt idx="5">
                  <c:v>[50;
59]</c:v>
                </c:pt>
                <c:pt idx="6">
                  <c:v>[60;
69]</c:v>
                </c:pt>
                <c:pt idx="7">
                  <c:v>[70;
79]</c:v>
                </c:pt>
                <c:pt idx="8">
                  <c:v>[80;
89]</c:v>
                </c:pt>
                <c:pt idx="9">
                  <c:v>[90;
99]</c:v>
                </c:pt>
                <c:pt idx="10">
                  <c:v>[100;
149]</c:v>
                </c:pt>
                <c:pt idx="11">
                  <c:v>[150;
199]</c:v>
                </c:pt>
                <c:pt idx="12">
                  <c:v>[200;
249]</c:v>
                </c:pt>
                <c:pt idx="13">
                  <c:v>[250;
299]</c:v>
                </c:pt>
                <c:pt idx="14">
                  <c:v>[300;
349]</c:v>
                </c:pt>
                <c:pt idx="15">
                  <c:v>[350;
399]</c:v>
                </c:pt>
                <c:pt idx="16">
                  <c:v>[400;
449]</c:v>
                </c:pt>
                <c:pt idx="17">
                  <c:v>[450;
499]</c:v>
                </c:pt>
                <c:pt idx="18">
                  <c:v>500+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and All Charts'!$B$21:$W$21</c15:sqref>
                  </c15:fullRef>
                </c:ext>
              </c:extLst>
              <c:f>'Data and All Charts'!$E$21:$W$21</c:f>
              <c:numCache>
                <c:formatCode>0.00</c:formatCode>
                <c:ptCount val="19"/>
                <c:pt idx="0">
                  <c:v>0.82409909664038306</c:v>
                </c:pt>
                <c:pt idx="1">
                  <c:v>0.80146594963185602</c:v>
                </c:pt>
                <c:pt idx="2">
                  <c:v>0.750230077742993</c:v>
                </c:pt>
                <c:pt idx="3">
                  <c:v>0.71528960710704603</c:v>
                </c:pt>
                <c:pt idx="4">
                  <c:v>0.71098768861428496</c:v>
                </c:pt>
                <c:pt idx="5">
                  <c:v>0.69509922567943505</c:v>
                </c:pt>
                <c:pt idx="6">
                  <c:v>0.69460762526872699</c:v>
                </c:pt>
                <c:pt idx="7">
                  <c:v>0.68827695767807495</c:v>
                </c:pt>
                <c:pt idx="8">
                  <c:v>0.682021381210138</c:v>
                </c:pt>
                <c:pt idx="9">
                  <c:v>0.68442046411039403</c:v>
                </c:pt>
                <c:pt idx="10">
                  <c:v>0.670633528595732</c:v>
                </c:pt>
                <c:pt idx="11">
                  <c:v>0.67134251793121402</c:v>
                </c:pt>
                <c:pt idx="12">
                  <c:v>0.65927192245341504</c:v>
                </c:pt>
                <c:pt idx="13">
                  <c:v>0.65653978772963995</c:v>
                </c:pt>
                <c:pt idx="14">
                  <c:v>0.65846052902045504</c:v>
                </c:pt>
                <c:pt idx="15">
                  <c:v>0.64416860754659</c:v>
                </c:pt>
                <c:pt idx="16">
                  <c:v>0.64987297165534197</c:v>
                </c:pt>
                <c:pt idx="17">
                  <c:v>0.65585302983823801</c:v>
                </c:pt>
                <c:pt idx="18">
                  <c:v>0.63950074412299296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08-456F-BCA6-E2CB25F1322F}"/>
            </c:ext>
          </c:extLst>
        </c:ser>
        <c:ser>
          <c:idx val="1"/>
          <c:order val="2"/>
          <c:tx>
            <c:strRef>
              <c:f>'Data and All Charts'!$A$22</c:f>
              <c:strCache>
                <c:ptCount val="1"/>
                <c:pt idx="0">
                  <c:v>CoClust.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and All Charts'!$B$20:$W$20</c15:sqref>
                  </c15:fullRef>
                </c:ext>
              </c:extLst>
              <c:f>'Data and All Charts'!$E$20:$W$20</c:f>
              <c:strCache>
                <c:ptCount val="19"/>
                <c:pt idx="0">
                  <c:v>[1;9]</c:v>
                </c:pt>
                <c:pt idx="1">
                  <c:v>[10;
19]</c:v>
                </c:pt>
                <c:pt idx="2">
                  <c:v>[20;
29]</c:v>
                </c:pt>
                <c:pt idx="3">
                  <c:v>[30;
39]</c:v>
                </c:pt>
                <c:pt idx="4">
                  <c:v>[40;
49]</c:v>
                </c:pt>
                <c:pt idx="5">
                  <c:v>[50;
59]</c:v>
                </c:pt>
                <c:pt idx="6">
                  <c:v>[60;
69]</c:v>
                </c:pt>
                <c:pt idx="7">
                  <c:v>[70;
79]</c:v>
                </c:pt>
                <c:pt idx="8">
                  <c:v>[80;
89]</c:v>
                </c:pt>
                <c:pt idx="9">
                  <c:v>[90;
99]</c:v>
                </c:pt>
                <c:pt idx="10">
                  <c:v>[100;
149]</c:v>
                </c:pt>
                <c:pt idx="11">
                  <c:v>[150;
199]</c:v>
                </c:pt>
                <c:pt idx="12">
                  <c:v>[200;
249]</c:v>
                </c:pt>
                <c:pt idx="13">
                  <c:v>[250;
299]</c:v>
                </c:pt>
                <c:pt idx="14">
                  <c:v>[300;
349]</c:v>
                </c:pt>
                <c:pt idx="15">
                  <c:v>[350;
399]</c:v>
                </c:pt>
                <c:pt idx="16">
                  <c:v>[400;
449]</c:v>
                </c:pt>
                <c:pt idx="17">
                  <c:v>[450;
499]</c:v>
                </c:pt>
                <c:pt idx="18">
                  <c:v>500+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and All Charts'!$B$22:$W$22</c15:sqref>
                  </c15:fullRef>
                </c:ext>
              </c:extLst>
              <c:f>'Data and All Charts'!$E$22:$W$22</c:f>
              <c:numCache>
                <c:formatCode>0.00</c:formatCode>
                <c:ptCount val="19"/>
                <c:pt idx="0">
                  <c:v>0.85567924945960505</c:v>
                </c:pt>
                <c:pt idx="1">
                  <c:v>0.82377449083072896</c:v>
                </c:pt>
                <c:pt idx="2">
                  <c:v>0.74944179677751099</c:v>
                </c:pt>
                <c:pt idx="3">
                  <c:v>0.71459808394326796</c:v>
                </c:pt>
                <c:pt idx="4">
                  <c:v>0.71005020876734304</c:v>
                </c:pt>
                <c:pt idx="5">
                  <c:v>0.69579168975485095</c:v>
                </c:pt>
                <c:pt idx="6">
                  <c:v>0.69796510701512204</c:v>
                </c:pt>
                <c:pt idx="7">
                  <c:v>0.68989620155632003</c:v>
                </c:pt>
                <c:pt idx="8">
                  <c:v>0.68646130360286595</c:v>
                </c:pt>
                <c:pt idx="9">
                  <c:v>0.69035992119107203</c:v>
                </c:pt>
                <c:pt idx="10">
                  <c:v>0.67849823788776498</c:v>
                </c:pt>
                <c:pt idx="11">
                  <c:v>0.68351998862788899</c:v>
                </c:pt>
                <c:pt idx="12">
                  <c:v>0.67449128558250004</c:v>
                </c:pt>
                <c:pt idx="13">
                  <c:v>0.67577954457230205</c:v>
                </c:pt>
                <c:pt idx="14">
                  <c:v>0.68081775865382399</c:v>
                </c:pt>
                <c:pt idx="15">
                  <c:v>0.66876506507921796</c:v>
                </c:pt>
                <c:pt idx="16">
                  <c:v>0.67714482133072895</c:v>
                </c:pt>
                <c:pt idx="17">
                  <c:v>0.68566002135930104</c:v>
                </c:pt>
                <c:pt idx="18">
                  <c:v>0.69388575582644496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08-456F-BCA6-E2CB25F1322F}"/>
            </c:ext>
          </c:extLst>
        </c:ser>
        <c:ser>
          <c:idx val="3"/>
          <c:order val="4"/>
          <c:tx>
            <c:strRef>
              <c:f>'Data and All Charts'!$A$24</c:f>
              <c:strCache>
                <c:ptCount val="1"/>
                <c:pt idx="0">
                  <c:v>SVD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and All Charts'!$B$20:$W$20</c15:sqref>
                  </c15:fullRef>
                </c:ext>
              </c:extLst>
              <c:f>'Data and All Charts'!$E$20:$W$20</c:f>
              <c:strCache>
                <c:ptCount val="19"/>
                <c:pt idx="0">
                  <c:v>[1;9]</c:v>
                </c:pt>
                <c:pt idx="1">
                  <c:v>[10;
19]</c:v>
                </c:pt>
                <c:pt idx="2">
                  <c:v>[20;
29]</c:v>
                </c:pt>
                <c:pt idx="3">
                  <c:v>[30;
39]</c:v>
                </c:pt>
                <c:pt idx="4">
                  <c:v>[40;
49]</c:v>
                </c:pt>
                <c:pt idx="5">
                  <c:v>[50;
59]</c:v>
                </c:pt>
                <c:pt idx="6">
                  <c:v>[60;
69]</c:v>
                </c:pt>
                <c:pt idx="7">
                  <c:v>[70;
79]</c:v>
                </c:pt>
                <c:pt idx="8">
                  <c:v>[80;
89]</c:v>
                </c:pt>
                <c:pt idx="9">
                  <c:v>[90;
99]</c:v>
                </c:pt>
                <c:pt idx="10">
                  <c:v>[100;
149]</c:v>
                </c:pt>
                <c:pt idx="11">
                  <c:v>[150;
199]</c:v>
                </c:pt>
                <c:pt idx="12">
                  <c:v>[200;
249]</c:v>
                </c:pt>
                <c:pt idx="13">
                  <c:v>[250;
299]</c:v>
                </c:pt>
                <c:pt idx="14">
                  <c:v>[300;
349]</c:v>
                </c:pt>
                <c:pt idx="15">
                  <c:v>[350;
399]</c:v>
                </c:pt>
                <c:pt idx="16">
                  <c:v>[400;
449]</c:v>
                </c:pt>
                <c:pt idx="17">
                  <c:v>[450;
499]</c:v>
                </c:pt>
                <c:pt idx="18">
                  <c:v>500+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and All Charts'!$B$24:$W$24</c15:sqref>
                  </c15:fullRef>
                </c:ext>
              </c:extLst>
              <c:f>'Data and All Charts'!$E$24:$W$24</c:f>
              <c:numCache>
                <c:formatCode>0.00</c:formatCode>
                <c:ptCount val="19"/>
                <c:pt idx="0">
                  <c:v>0.81240426789956099</c:v>
                </c:pt>
                <c:pt idx="1">
                  <c:v>0.78126351380231696</c:v>
                </c:pt>
                <c:pt idx="2">
                  <c:v>0.72020769803268903</c:v>
                </c:pt>
                <c:pt idx="3">
                  <c:v>0.68157840834238903</c:v>
                </c:pt>
                <c:pt idx="4">
                  <c:v>0.67384048701261101</c:v>
                </c:pt>
                <c:pt idx="5">
                  <c:v>0.65502936633339603</c:v>
                </c:pt>
                <c:pt idx="6">
                  <c:v>0.65155489551319601</c:v>
                </c:pt>
                <c:pt idx="7">
                  <c:v>0.64344151314555298</c:v>
                </c:pt>
                <c:pt idx="8">
                  <c:v>0.63802441762668805</c:v>
                </c:pt>
                <c:pt idx="9">
                  <c:v>0.63285726971452905</c:v>
                </c:pt>
                <c:pt idx="10">
                  <c:v>0.61940262401250401</c:v>
                </c:pt>
                <c:pt idx="11">
                  <c:v>0.614238497834942</c:v>
                </c:pt>
                <c:pt idx="12">
                  <c:v>0.60011345849870401</c:v>
                </c:pt>
                <c:pt idx="13">
                  <c:v>0.59666236817886897</c:v>
                </c:pt>
                <c:pt idx="14">
                  <c:v>0.595323052085723</c:v>
                </c:pt>
                <c:pt idx="15">
                  <c:v>0.58261107560254299</c:v>
                </c:pt>
                <c:pt idx="16">
                  <c:v>0.58407017560166097</c:v>
                </c:pt>
                <c:pt idx="17">
                  <c:v>0.59235930387400504</c:v>
                </c:pt>
                <c:pt idx="18">
                  <c:v>0.57608997039395704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08-456F-BCA6-E2CB25F1322F}"/>
            </c:ext>
          </c:extLst>
        </c:ser>
        <c:ser>
          <c:idx val="4"/>
          <c:order val="5"/>
          <c:tx>
            <c:strRef>
              <c:f>'Data and All Charts'!$A$25</c:f>
              <c:strCache>
                <c:ptCount val="1"/>
                <c:pt idx="0">
                  <c:v>NMF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and All Charts'!$B$20:$W$20</c15:sqref>
                  </c15:fullRef>
                </c:ext>
              </c:extLst>
              <c:f>'Data and All Charts'!$E$20:$W$20</c:f>
              <c:strCache>
                <c:ptCount val="19"/>
                <c:pt idx="0">
                  <c:v>[1;9]</c:v>
                </c:pt>
                <c:pt idx="1">
                  <c:v>[10;
19]</c:v>
                </c:pt>
                <c:pt idx="2">
                  <c:v>[20;
29]</c:v>
                </c:pt>
                <c:pt idx="3">
                  <c:v>[30;
39]</c:v>
                </c:pt>
                <c:pt idx="4">
                  <c:v>[40;
49]</c:v>
                </c:pt>
                <c:pt idx="5">
                  <c:v>[50;
59]</c:v>
                </c:pt>
                <c:pt idx="6">
                  <c:v>[60;
69]</c:v>
                </c:pt>
                <c:pt idx="7">
                  <c:v>[70;
79]</c:v>
                </c:pt>
                <c:pt idx="8">
                  <c:v>[80;
89]</c:v>
                </c:pt>
                <c:pt idx="9">
                  <c:v>[90;
99]</c:v>
                </c:pt>
                <c:pt idx="10">
                  <c:v>[100;
149]</c:v>
                </c:pt>
                <c:pt idx="11">
                  <c:v>[150;
199]</c:v>
                </c:pt>
                <c:pt idx="12">
                  <c:v>[200;
249]</c:v>
                </c:pt>
                <c:pt idx="13">
                  <c:v>[250;
299]</c:v>
                </c:pt>
                <c:pt idx="14">
                  <c:v>[300;
349]</c:v>
                </c:pt>
                <c:pt idx="15">
                  <c:v>[350;
399]</c:v>
                </c:pt>
                <c:pt idx="16">
                  <c:v>[400;
449]</c:v>
                </c:pt>
                <c:pt idx="17">
                  <c:v>[450;
499]</c:v>
                </c:pt>
                <c:pt idx="18">
                  <c:v>500+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and All Charts'!$B$25:$W$25</c15:sqref>
                  </c15:fullRef>
                </c:ext>
              </c:extLst>
              <c:f>'Data and All Charts'!$E$25:$W$25</c:f>
              <c:numCache>
                <c:formatCode>0.00</c:formatCode>
                <c:ptCount val="19"/>
                <c:pt idx="0">
                  <c:v>0.85410383105728604</c:v>
                </c:pt>
                <c:pt idx="1">
                  <c:v>0.80449165805660405</c:v>
                </c:pt>
                <c:pt idx="2">
                  <c:v>0.74863209324794999</c:v>
                </c:pt>
                <c:pt idx="3">
                  <c:v>0.71758115416563495</c:v>
                </c:pt>
                <c:pt idx="4">
                  <c:v>0.712123560162369</c:v>
                </c:pt>
                <c:pt idx="5">
                  <c:v>0.69812911864788096</c:v>
                </c:pt>
                <c:pt idx="6">
                  <c:v>0.69883750761294094</c:v>
                </c:pt>
                <c:pt idx="7">
                  <c:v>0.69107798028432599</c:v>
                </c:pt>
                <c:pt idx="8">
                  <c:v>0.68677505771303504</c:v>
                </c:pt>
                <c:pt idx="9">
                  <c:v>0.68777826912527895</c:v>
                </c:pt>
                <c:pt idx="10">
                  <c:v>0.67601506474392103</c:v>
                </c:pt>
                <c:pt idx="11">
                  <c:v>0.67715975339980405</c:v>
                </c:pt>
                <c:pt idx="12">
                  <c:v>0.665609626797665</c:v>
                </c:pt>
                <c:pt idx="13">
                  <c:v>0.66249162119856997</c:v>
                </c:pt>
                <c:pt idx="14">
                  <c:v>0.66512573315691303</c:v>
                </c:pt>
                <c:pt idx="15">
                  <c:v>0.65020598753341996</c:v>
                </c:pt>
                <c:pt idx="16">
                  <c:v>0.65673438549903995</c:v>
                </c:pt>
                <c:pt idx="17">
                  <c:v>0.66407606612428505</c:v>
                </c:pt>
                <c:pt idx="18">
                  <c:v>0.64791154307708498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08-456F-BCA6-E2CB25F1322F}"/>
            </c:ext>
          </c:extLst>
        </c:ser>
        <c:ser>
          <c:idx val="5"/>
          <c:order val="6"/>
          <c:tx>
            <c:strRef>
              <c:f>'Data and All Charts'!$A$26</c:f>
              <c:strCache>
                <c:ptCount val="1"/>
                <c:pt idx="0">
                  <c:v>SlopeOne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and All Charts'!$B$20:$W$20</c15:sqref>
                  </c15:fullRef>
                </c:ext>
              </c:extLst>
              <c:f>'Data and All Charts'!$E$20:$W$20</c:f>
              <c:strCache>
                <c:ptCount val="19"/>
                <c:pt idx="0">
                  <c:v>[1;9]</c:v>
                </c:pt>
                <c:pt idx="1">
                  <c:v>[10;
19]</c:v>
                </c:pt>
                <c:pt idx="2">
                  <c:v>[20;
29]</c:v>
                </c:pt>
                <c:pt idx="3">
                  <c:v>[30;
39]</c:v>
                </c:pt>
                <c:pt idx="4">
                  <c:v>[40;
49]</c:v>
                </c:pt>
                <c:pt idx="5">
                  <c:v>[50;
59]</c:v>
                </c:pt>
                <c:pt idx="6">
                  <c:v>[60;
69]</c:v>
                </c:pt>
                <c:pt idx="7">
                  <c:v>[70;
79]</c:v>
                </c:pt>
                <c:pt idx="8">
                  <c:v>[80;
89]</c:v>
                </c:pt>
                <c:pt idx="9">
                  <c:v>[90;
99]</c:v>
                </c:pt>
                <c:pt idx="10">
                  <c:v>[100;
149]</c:v>
                </c:pt>
                <c:pt idx="11">
                  <c:v>[150;
199]</c:v>
                </c:pt>
                <c:pt idx="12">
                  <c:v>[200;
249]</c:v>
                </c:pt>
                <c:pt idx="13">
                  <c:v>[250;
299]</c:v>
                </c:pt>
                <c:pt idx="14">
                  <c:v>[300;
349]</c:v>
                </c:pt>
                <c:pt idx="15">
                  <c:v>[350;
399]</c:v>
                </c:pt>
                <c:pt idx="16">
                  <c:v>[400;
449]</c:v>
                </c:pt>
                <c:pt idx="17">
                  <c:v>[450;
499]</c:v>
                </c:pt>
                <c:pt idx="18">
                  <c:v>500+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and All Charts'!$B$26:$W$26</c15:sqref>
                  </c15:fullRef>
                </c:ext>
              </c:extLst>
              <c:f>'Data and All Charts'!$E$26:$W$26</c:f>
              <c:numCache>
                <c:formatCode>0.00</c:formatCode>
                <c:ptCount val="19"/>
                <c:pt idx="0">
                  <c:v>0.83032562095139995</c:v>
                </c:pt>
                <c:pt idx="1">
                  <c:v>0.78685570379403103</c:v>
                </c:pt>
                <c:pt idx="2">
                  <c:v>0.73345518907512297</c:v>
                </c:pt>
                <c:pt idx="3">
                  <c:v>0.704089453369525</c:v>
                </c:pt>
                <c:pt idx="4">
                  <c:v>0.700162592784629</c:v>
                </c:pt>
                <c:pt idx="5">
                  <c:v>0.68656651383918099</c:v>
                </c:pt>
                <c:pt idx="6">
                  <c:v>0.68940683220113996</c:v>
                </c:pt>
                <c:pt idx="7">
                  <c:v>0.68083492548893498</c:v>
                </c:pt>
                <c:pt idx="8">
                  <c:v>0.67609923630156599</c:v>
                </c:pt>
                <c:pt idx="9">
                  <c:v>0.68070859668383998</c:v>
                </c:pt>
                <c:pt idx="10">
                  <c:v>0.66702845524613497</c:v>
                </c:pt>
                <c:pt idx="11">
                  <c:v>0.66829395687791204</c:v>
                </c:pt>
                <c:pt idx="12">
                  <c:v>0.65672963877430002</c:v>
                </c:pt>
                <c:pt idx="13">
                  <c:v>0.65526685629172299</c:v>
                </c:pt>
                <c:pt idx="14">
                  <c:v>0.65612481264803102</c:v>
                </c:pt>
                <c:pt idx="15">
                  <c:v>0.64067850384442504</c:v>
                </c:pt>
                <c:pt idx="16">
                  <c:v>0.64578997984178199</c:v>
                </c:pt>
                <c:pt idx="17">
                  <c:v>0.65362909898016297</c:v>
                </c:pt>
                <c:pt idx="18">
                  <c:v>0.63637034663314695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08-456F-BCA6-E2CB25F1322F}"/>
            </c:ext>
          </c:extLst>
        </c:ser>
        <c:ser>
          <c:idx val="6"/>
          <c:order val="7"/>
          <c:tx>
            <c:strRef>
              <c:f>'Data and All Charts'!$A$27</c:f>
              <c:strCache>
                <c:ptCount val="1"/>
                <c:pt idx="0">
                  <c:v>SVD++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and All Charts'!$B$20:$W$20</c15:sqref>
                  </c15:fullRef>
                </c:ext>
              </c:extLst>
              <c:f>'Data and All Charts'!$E$20:$W$20</c:f>
              <c:strCache>
                <c:ptCount val="19"/>
                <c:pt idx="0">
                  <c:v>[1;9]</c:v>
                </c:pt>
                <c:pt idx="1">
                  <c:v>[10;
19]</c:v>
                </c:pt>
                <c:pt idx="2">
                  <c:v>[20;
29]</c:v>
                </c:pt>
                <c:pt idx="3">
                  <c:v>[30;
39]</c:v>
                </c:pt>
                <c:pt idx="4">
                  <c:v>[40;
49]</c:v>
                </c:pt>
                <c:pt idx="5">
                  <c:v>[50;
59]</c:v>
                </c:pt>
                <c:pt idx="6">
                  <c:v>[60;
69]</c:v>
                </c:pt>
                <c:pt idx="7">
                  <c:v>[70;
79]</c:v>
                </c:pt>
                <c:pt idx="8">
                  <c:v>[80;
89]</c:v>
                </c:pt>
                <c:pt idx="9">
                  <c:v>[90;
99]</c:v>
                </c:pt>
                <c:pt idx="10">
                  <c:v>[100;
149]</c:v>
                </c:pt>
                <c:pt idx="11">
                  <c:v>[150;
199]</c:v>
                </c:pt>
                <c:pt idx="12">
                  <c:v>[200;
249]</c:v>
                </c:pt>
                <c:pt idx="13">
                  <c:v>[250;
299]</c:v>
                </c:pt>
                <c:pt idx="14">
                  <c:v>[300;
349]</c:v>
                </c:pt>
                <c:pt idx="15">
                  <c:v>[350;
399]</c:v>
                </c:pt>
                <c:pt idx="16">
                  <c:v>[400;
449]</c:v>
                </c:pt>
                <c:pt idx="17">
                  <c:v>[450;
499]</c:v>
                </c:pt>
                <c:pt idx="18">
                  <c:v>500+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and All Charts'!$B$27:$W$27</c15:sqref>
                  </c15:fullRef>
                </c:ext>
              </c:extLst>
              <c:f>'Data and All Charts'!$E$27:$W$27</c:f>
              <c:numCache>
                <c:formatCode>0.00</c:formatCode>
                <c:ptCount val="19"/>
                <c:pt idx="0">
                  <c:v>0.81061803918838904</c:v>
                </c:pt>
                <c:pt idx="1">
                  <c:v>0.76499470604799702</c:v>
                </c:pt>
                <c:pt idx="2">
                  <c:v>0.71136352859507701</c:v>
                </c:pt>
                <c:pt idx="3">
                  <c:v>0.67392223251993799</c:v>
                </c:pt>
                <c:pt idx="4">
                  <c:v>0.66657855954829404</c:v>
                </c:pt>
                <c:pt idx="5">
                  <c:v>0.65239474859549895</c:v>
                </c:pt>
                <c:pt idx="6">
                  <c:v>0.64524834807388898</c:v>
                </c:pt>
                <c:pt idx="7">
                  <c:v>0.63848104430660801</c:v>
                </c:pt>
                <c:pt idx="8">
                  <c:v>0.63045581929094396</c:v>
                </c:pt>
                <c:pt idx="9">
                  <c:v>0.63016706199280204</c:v>
                </c:pt>
                <c:pt idx="10">
                  <c:v>0.61746408484631099</c:v>
                </c:pt>
                <c:pt idx="11">
                  <c:v>0.61202128299105096</c:v>
                </c:pt>
                <c:pt idx="12">
                  <c:v>0.60102174739265801</c:v>
                </c:pt>
                <c:pt idx="13">
                  <c:v>0.59639372873354701</c:v>
                </c:pt>
                <c:pt idx="14">
                  <c:v>0.59567218178507597</c:v>
                </c:pt>
                <c:pt idx="15">
                  <c:v>0.58450799664380404</c:v>
                </c:pt>
                <c:pt idx="16">
                  <c:v>0.58254825631424201</c:v>
                </c:pt>
                <c:pt idx="17">
                  <c:v>0.59620709033453301</c:v>
                </c:pt>
                <c:pt idx="18">
                  <c:v>0.57722388939411495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08-456F-BCA6-E2CB25F13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627976"/>
        <c:axId val="486629288"/>
        <c:extLst>
          <c:ext xmlns:c15="http://schemas.microsoft.com/office/drawing/2012/chart" uri="{02D57815-91ED-43cb-92C2-25804820EDAC}">
            <c15:filteredLineSeries>
              <c15:ser>
                <c:idx val="2"/>
                <c:order val="3"/>
                <c:tx>
                  <c:strRef>
                    <c:extLst>
                      <c:ext uri="{02D57815-91ED-43cb-92C2-25804820EDAC}">
                        <c15:formulaRef>
                          <c15:sqref>'Data and All Charts'!$A$23</c15:sqref>
                        </c15:formulaRef>
                      </c:ext>
                    </c:extLst>
                    <c:strCache>
                      <c:ptCount val="1"/>
                      <c:pt idx="0">
                        <c:v>NormalPredictor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'Data and All Charts'!$B$20:$W$20</c15:sqref>
                        </c15:fullRef>
                        <c15:formulaRef>
                          <c15:sqref>'Data and All Charts'!$E$20:$W$20</c15:sqref>
                        </c15:formulaRef>
                      </c:ext>
                    </c:extLst>
                    <c:strCache>
                      <c:ptCount val="19"/>
                      <c:pt idx="0">
                        <c:v>[1;9]</c:v>
                      </c:pt>
                      <c:pt idx="1">
                        <c:v>[10;
19]</c:v>
                      </c:pt>
                      <c:pt idx="2">
                        <c:v>[20;
29]</c:v>
                      </c:pt>
                      <c:pt idx="3">
                        <c:v>[30;
39]</c:v>
                      </c:pt>
                      <c:pt idx="4">
                        <c:v>[40;
49]</c:v>
                      </c:pt>
                      <c:pt idx="5">
                        <c:v>[50;
59]</c:v>
                      </c:pt>
                      <c:pt idx="6">
                        <c:v>[60;
69]</c:v>
                      </c:pt>
                      <c:pt idx="7">
                        <c:v>[70;
79]</c:v>
                      </c:pt>
                      <c:pt idx="8">
                        <c:v>[80;
89]</c:v>
                      </c:pt>
                      <c:pt idx="9">
                        <c:v>[90;
99]</c:v>
                      </c:pt>
                      <c:pt idx="10">
                        <c:v>[100;
149]</c:v>
                      </c:pt>
                      <c:pt idx="11">
                        <c:v>[150;
199]</c:v>
                      </c:pt>
                      <c:pt idx="12">
                        <c:v>[200;
249]</c:v>
                      </c:pt>
                      <c:pt idx="13">
                        <c:v>[250;
299]</c:v>
                      </c:pt>
                      <c:pt idx="14">
                        <c:v>[300;
349]</c:v>
                      </c:pt>
                      <c:pt idx="15">
                        <c:v>[350;
399]</c:v>
                      </c:pt>
                      <c:pt idx="16">
                        <c:v>[400;
449]</c:v>
                      </c:pt>
                      <c:pt idx="17">
                        <c:v>[450;
499]</c:v>
                      </c:pt>
                      <c:pt idx="18">
                        <c:v>500+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'Data and All Charts'!$B$23:$W$23</c15:sqref>
                        </c15:fullRef>
                        <c15:formulaRef>
                          <c15:sqref>'Data and All Charts'!$E$23:$W$23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1.2385420502770299</c:v>
                      </c:pt>
                      <c:pt idx="1">
                        <c:v>1.2209144657937601</c:v>
                      </c:pt>
                      <c:pt idx="2">
                        <c:v>1.1997554155713099</c:v>
                      </c:pt>
                      <c:pt idx="3">
                        <c:v>1.17988031681925</c:v>
                      </c:pt>
                      <c:pt idx="4">
                        <c:v>1.1812298071498699</c:v>
                      </c:pt>
                      <c:pt idx="5">
                        <c:v>1.17161643541005</c:v>
                      </c:pt>
                      <c:pt idx="6">
                        <c:v>1.17100239663423</c:v>
                      </c:pt>
                      <c:pt idx="7">
                        <c:v>1.1706205372546901</c:v>
                      </c:pt>
                      <c:pt idx="8">
                        <c:v>1.1638986184221101</c:v>
                      </c:pt>
                      <c:pt idx="9">
                        <c:v>1.1654358228869399</c:v>
                      </c:pt>
                      <c:pt idx="10">
                        <c:v>1.1551982269955701</c:v>
                      </c:pt>
                      <c:pt idx="11">
                        <c:v>1.1543849456098201</c:v>
                      </c:pt>
                      <c:pt idx="12">
                        <c:v>1.1487383257336501</c:v>
                      </c:pt>
                      <c:pt idx="13">
                        <c:v>1.14357318546745</c:v>
                      </c:pt>
                      <c:pt idx="14">
                        <c:v>1.14314790759609</c:v>
                      </c:pt>
                      <c:pt idx="15">
                        <c:v>1.13443363874082</c:v>
                      </c:pt>
                      <c:pt idx="16">
                        <c:v>1.13633677632069</c:v>
                      </c:pt>
                      <c:pt idx="17">
                        <c:v>1.1506526918217399</c:v>
                      </c:pt>
                      <c:pt idx="18">
                        <c:v>1.16174117227296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F08-456F-BCA6-E2CB25F1322F}"/>
                  </c:ext>
                </c:extLst>
              </c15:ser>
            </c15:filteredLineSeries>
          </c:ext>
        </c:extLst>
      </c:lineChart>
      <c:catAx>
        <c:axId val="48662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IE" sz="1800" b="0" i="0" cap="all" baseline="0">
                    <a:effectLst/>
                  </a:rPr>
                  <a:t>Users' Number of Ratings</a:t>
                </a:r>
                <a:endParaRPr lang="en-IE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486629288"/>
        <c:crosses val="autoZero"/>
        <c:auto val="1"/>
        <c:lblAlgn val="ctr"/>
        <c:lblOffset val="100"/>
        <c:noMultiLvlLbl val="0"/>
      </c:catAx>
      <c:valAx>
        <c:axId val="486629288"/>
        <c:scaling>
          <c:orientation val="minMax"/>
          <c:max val="0.9"/>
          <c:min val="0.55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IE"/>
                  <a:t>Mean Absolute Error MAE </a:t>
                </a:r>
                <a:br>
                  <a:rPr lang="en-IE"/>
                </a:br>
                <a:r>
                  <a:rPr lang="en-IE"/>
                  <a:t>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486627976"/>
        <c:crosses val="autoZero"/>
        <c:crossBetween val="between"/>
      </c:valAx>
      <c:valAx>
        <c:axId val="302604616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302696336"/>
        <c:crosses val="max"/>
        <c:crossBetween val="between"/>
      </c:valAx>
      <c:catAx>
        <c:axId val="302696336"/>
        <c:scaling>
          <c:orientation val="minMax"/>
        </c:scaling>
        <c:delete val="1"/>
        <c:axPos val="b"/>
        <c:majorTickMark val="out"/>
        <c:minorTickMark val="none"/>
        <c:tickLblPos val="nextTo"/>
        <c:crossAx val="30260461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344312</xdr:colOff>
      <xdr:row>46</xdr:row>
      <xdr:rowOff>127000</xdr:rowOff>
    </xdr:from>
    <xdr:to>
      <xdr:col>13</xdr:col>
      <xdr:colOff>554181</xdr:colOff>
      <xdr:row>78</xdr:row>
      <xdr:rowOff>118752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5331E9-D44A-4BCB-A34A-6EBBB4C35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459454</xdr:colOff>
      <xdr:row>3</xdr:row>
      <xdr:rowOff>375231</xdr:rowOff>
    </xdr:from>
    <xdr:to>
      <xdr:col>43</xdr:col>
      <xdr:colOff>98343</xdr:colOff>
      <xdr:row>50</xdr:row>
      <xdr:rowOff>177511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206BB2-B0CE-4553-961B-9DA019833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83828</xdr:rowOff>
    </xdr:from>
    <xdr:to>
      <xdr:col>9</xdr:col>
      <xdr:colOff>161636</xdr:colOff>
      <xdr:row>124</xdr:row>
      <xdr:rowOff>144608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881A10-8089-4567-B69F-71A6A768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264101</xdr:colOff>
      <xdr:row>78</xdr:row>
      <xdr:rowOff>158750</xdr:rowOff>
    </xdr:from>
    <xdr:to>
      <xdr:col>38</xdr:col>
      <xdr:colOff>435840</xdr:colOff>
      <xdr:row>112</xdr:row>
      <xdr:rowOff>42784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6F62FC-D14A-4900-A1F3-669CA3825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578070</xdr:colOff>
      <xdr:row>3</xdr:row>
      <xdr:rowOff>27213</xdr:rowOff>
    </xdr:from>
    <xdr:to>
      <xdr:col>54</xdr:col>
      <xdr:colOff>172357</xdr:colOff>
      <xdr:row>36</xdr:row>
      <xdr:rowOff>128067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D7E1F9-53FE-4C66-8FF3-47DB75EA4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111124</xdr:colOff>
      <xdr:row>122</xdr:row>
      <xdr:rowOff>15874</xdr:rowOff>
    </xdr:from>
    <xdr:to>
      <xdr:col>37</xdr:col>
      <xdr:colOff>190499</xdr:colOff>
      <xdr:row>174</xdr:row>
      <xdr:rowOff>80307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B37ABD-27CA-418E-A055-0DCD8CA40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232123</xdr:colOff>
      <xdr:row>8</xdr:row>
      <xdr:rowOff>99788</xdr:rowOff>
    </xdr:from>
    <xdr:to>
      <xdr:col>11</xdr:col>
      <xdr:colOff>485589</xdr:colOff>
      <xdr:row>17</xdr:row>
      <xdr:rowOff>7472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98A514A-D754-4BE8-B793-8A9B571C2767}"/>
            </a:ext>
          </a:extLst>
        </xdr:cNvPr>
        <xdr:cNvSpPr txBox="1"/>
      </xdr:nvSpPr>
      <xdr:spPr>
        <a:xfrm>
          <a:off x="2062417" y="2512788"/>
          <a:ext cx="6573584" cy="158856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38100" cmpd="sng">
          <a:solidFill>
            <a:schemeClr val="accent2">
              <a:lumMod val="75000"/>
            </a:schemeClr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Excel sheet contains the analyses and charts on data pruning experiments with the</a:t>
          </a:r>
          <a:r>
            <a:rPr lang="en-US" sz="1100" baseline="0"/>
            <a:t> MovieLens dataset. Feel free to use this data for your own research, or add new information to this sheet, and push your changes to GitHub </a:t>
          </a:r>
          <a:r>
            <a:rPr lang="en-US">
              <a:hlinkClick xmlns:r="http://schemas.openxmlformats.org/officeDocument/2006/relationships" r:id=""/>
            </a:rPr>
            <a:t>https://github.com/BeelGroup/recsys-dataset-pruning/</a:t>
          </a:r>
          <a:r>
            <a:rPr lang="en-US"/>
            <a:t>. </a:t>
          </a:r>
        </a:p>
        <a:p>
          <a:endParaRPr lang="en-US" sz="1100"/>
        </a:p>
        <a:p>
          <a:r>
            <a:rPr lang="en-US" sz="1100"/>
            <a:t>If you use this data, please cite</a:t>
          </a:r>
        </a:p>
        <a:p>
          <a:endParaRPr lang="en-US" sz="1100"/>
        </a:p>
        <a:p>
          <a:r>
            <a:rPr lang="en-US" sz="1100"/>
            <a:t>Joeran Beel and Victor Brunel. "Data Pruning in RecommenderSystems Research: Best-Practice or Malpractice?". </a:t>
          </a:r>
          <a:r>
            <a:rPr lang="en-US" sz="1100" i="1"/>
            <a:t>Proceedings</a:t>
          </a:r>
          <a:r>
            <a:rPr lang="en-US" sz="1100" i="1" baseline="0"/>
            <a:t> of the 13th ACM Conference on Recommender Systems</a:t>
          </a:r>
          <a:r>
            <a:rPr lang="en-US" sz="1100" baseline="0"/>
            <a:t>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2019.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320675</xdr:colOff>
      <xdr:row>4</xdr:row>
      <xdr:rowOff>0</xdr:rowOff>
    </xdr:from>
    <xdr:to>
      <xdr:col>107</xdr:col>
      <xdr:colOff>581025</xdr:colOff>
      <xdr:row>117</xdr:row>
      <xdr:rowOff>125782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35515E-E1D4-4811-99FB-B78AA77D9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71875" y="711200"/>
          <a:ext cx="36836350" cy="2021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4082</xdr:colOff>
      <xdr:row>5</xdr:row>
      <xdr:rowOff>7256</xdr:rowOff>
    </xdr:from>
    <xdr:to>
      <xdr:col>25</xdr:col>
      <xdr:colOff>431800</xdr:colOff>
      <xdr:row>178</xdr:row>
      <xdr:rowOff>156773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1FE861-C39D-4E65-B6F0-BA9ABA7D96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234"/>
        <a:stretch/>
      </xdr:blipFill>
      <xdr:spPr bwMode="auto">
        <a:xfrm rot="16200000">
          <a:off x="-6397318" y="9736056"/>
          <a:ext cx="30908917" cy="13229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98</xdr:col>
      <xdr:colOff>508000</xdr:colOff>
      <xdr:row>114</xdr:row>
      <xdr:rowOff>127000</xdr:rowOff>
    </xdr:from>
    <xdr:ext cx="5478423" cy="32476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0C15206-E1C0-4239-B033-C8E868ECEB35}"/>
            </a:ext>
          </a:extLst>
        </xdr:cNvPr>
        <xdr:cNvSpPr txBox="1"/>
      </xdr:nvSpPr>
      <xdr:spPr>
        <a:xfrm>
          <a:off x="60248800" y="20396200"/>
          <a:ext cx="5478423" cy="324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aseline="0">
              <a:solidFill>
                <a:schemeClr val="bg1">
                  <a:lumMod val="50000"/>
                </a:schemeClr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(C) 2019, Joeran Beel et al., www.beel.org</a:t>
          </a:r>
          <a:endParaRPr lang="en-US" sz="1600">
            <a:solidFill>
              <a:schemeClr val="bg1">
                <a:lumMod val="50000"/>
              </a:schemeClr>
            </a:solidFill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oneCellAnchor>
  <xdr:oneCellAnchor>
    <xdr:from>
      <xdr:col>16</xdr:col>
      <xdr:colOff>558800</xdr:colOff>
      <xdr:row>176</xdr:row>
      <xdr:rowOff>127000</xdr:rowOff>
    </xdr:from>
    <xdr:ext cx="5478423" cy="32476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9A923D8-738A-4A1D-9B7B-A16701370A67}"/>
            </a:ext>
          </a:extLst>
        </xdr:cNvPr>
        <xdr:cNvSpPr txBox="1"/>
      </xdr:nvSpPr>
      <xdr:spPr>
        <a:xfrm>
          <a:off x="10312400" y="31419800"/>
          <a:ext cx="5478423" cy="324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aseline="0">
              <a:solidFill>
                <a:schemeClr val="bg1">
                  <a:lumMod val="50000"/>
                </a:schemeClr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(C) 2019, Joeran Beel et al., www.beel.org</a:t>
          </a:r>
          <a:endParaRPr lang="en-US" sz="1600">
            <a:solidFill>
              <a:schemeClr val="bg1">
                <a:lumMod val="50000"/>
              </a:schemeClr>
            </a:solidFill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36</xdr:col>
      <xdr:colOff>158750</xdr:colOff>
      <xdr:row>118</xdr:row>
      <xdr:rowOff>5060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7830ED-3576-435E-89A6-7249C969B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875750" cy="22484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206375</xdr:colOff>
      <xdr:row>115</xdr:row>
      <xdr:rowOff>158750</xdr:rowOff>
    </xdr:from>
    <xdr:ext cx="5478423" cy="32476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B9550C9-04AF-4C3B-A5B5-0862F6D0B7FF}"/>
            </a:ext>
          </a:extLst>
        </xdr:cNvPr>
        <xdr:cNvSpPr txBox="1"/>
      </xdr:nvSpPr>
      <xdr:spPr>
        <a:xfrm>
          <a:off x="16494125" y="22066250"/>
          <a:ext cx="5478423" cy="324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aseline="0">
              <a:solidFill>
                <a:schemeClr val="bg1">
                  <a:lumMod val="50000"/>
                </a:schemeClr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(C) 2019, Joeran Beel et al., www.beel.org</a:t>
          </a:r>
          <a:endParaRPr lang="en-US" sz="1600">
            <a:solidFill>
              <a:schemeClr val="bg1">
                <a:lumMod val="50000"/>
              </a:schemeClr>
            </a:solidFill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oneCellAnchor>
  <xdr:twoCellAnchor editAs="oneCell">
    <xdr:from>
      <xdr:col>39</xdr:col>
      <xdr:colOff>508000</xdr:colOff>
      <xdr:row>4</xdr:row>
      <xdr:rowOff>152399</xdr:rowOff>
    </xdr:from>
    <xdr:to>
      <xdr:col>105</xdr:col>
      <xdr:colOff>25400</xdr:colOff>
      <xdr:row>135</xdr:row>
      <xdr:rowOff>14266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FA230A-3A7F-4CE7-B2B5-126C2DF10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2400" y="863599"/>
          <a:ext cx="39751000" cy="23153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94</xdr:col>
      <xdr:colOff>384175</xdr:colOff>
      <xdr:row>132</xdr:row>
      <xdr:rowOff>158750</xdr:rowOff>
    </xdr:from>
    <xdr:ext cx="5478423" cy="32476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2CB4FB1-8D1A-470A-8641-0BE3538219E0}"/>
            </a:ext>
          </a:extLst>
        </xdr:cNvPr>
        <xdr:cNvSpPr txBox="1"/>
      </xdr:nvSpPr>
      <xdr:spPr>
        <a:xfrm>
          <a:off x="57686575" y="23628350"/>
          <a:ext cx="5478423" cy="324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aseline="0">
              <a:solidFill>
                <a:schemeClr val="bg1">
                  <a:lumMod val="50000"/>
                </a:schemeClr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(C) 2019, Joeran Beel et al., www.beel.org</a:t>
          </a:r>
          <a:endParaRPr lang="en-US" sz="1600">
            <a:solidFill>
              <a:schemeClr val="bg1">
                <a:lumMod val="50000"/>
              </a:schemeClr>
            </a:solidFill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4</xdr:row>
      <xdr:rowOff>126999</xdr:rowOff>
    </xdr:from>
    <xdr:to>
      <xdr:col>74</xdr:col>
      <xdr:colOff>177800</xdr:colOff>
      <xdr:row>153</xdr:row>
      <xdr:rowOff>148952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0869AC-70B7-4246-8FE7-94EB8604F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838199"/>
          <a:ext cx="44653200" cy="265141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469899</xdr:colOff>
      <xdr:row>7</xdr:row>
      <xdr:rowOff>127000</xdr:rowOff>
    </xdr:from>
    <xdr:to>
      <xdr:col>118</xdr:col>
      <xdr:colOff>430134</xdr:colOff>
      <xdr:row>168</xdr:row>
      <xdr:rowOff>165100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0C48BA-7A0D-4BC5-8D34-01877EB780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106"/>
        <a:stretch/>
      </xdr:blipFill>
      <xdr:spPr bwMode="auto">
        <a:xfrm>
          <a:off x="49237899" y="1371600"/>
          <a:ext cx="23125035" cy="2866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109</xdr:col>
      <xdr:colOff>482600</xdr:colOff>
      <xdr:row>166</xdr:row>
      <xdr:rowOff>25400</xdr:rowOff>
    </xdr:from>
    <xdr:ext cx="5478423" cy="32476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4735656-A398-4887-8C27-81B378F33B81}"/>
            </a:ext>
          </a:extLst>
        </xdr:cNvPr>
        <xdr:cNvSpPr txBox="1"/>
      </xdr:nvSpPr>
      <xdr:spPr>
        <a:xfrm>
          <a:off x="66929000" y="29540200"/>
          <a:ext cx="5478423" cy="324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aseline="0">
              <a:solidFill>
                <a:schemeClr val="bg1">
                  <a:lumMod val="50000"/>
                </a:schemeClr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(C) 2019, Joeran Beel et al., www.beel.org</a:t>
          </a:r>
          <a:endParaRPr lang="en-US" sz="1600">
            <a:solidFill>
              <a:schemeClr val="bg1">
                <a:lumMod val="50000"/>
              </a:schemeClr>
            </a:solidFill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oneCellAnchor>
  <xdr:oneCellAnchor>
    <xdr:from>
      <xdr:col>65</xdr:col>
      <xdr:colOff>279400</xdr:colOff>
      <xdr:row>151</xdr:row>
      <xdr:rowOff>101600</xdr:rowOff>
    </xdr:from>
    <xdr:ext cx="5478423" cy="324769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3C8A2C5-6A7B-4D38-B38A-354604D9AD7D}"/>
            </a:ext>
          </a:extLst>
        </xdr:cNvPr>
        <xdr:cNvSpPr txBox="1"/>
      </xdr:nvSpPr>
      <xdr:spPr>
        <a:xfrm>
          <a:off x="39903400" y="26949400"/>
          <a:ext cx="5478423" cy="324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aseline="0">
              <a:solidFill>
                <a:schemeClr val="bg1">
                  <a:lumMod val="50000"/>
                </a:schemeClr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(C) 2019, Joeran Beel et al., www.beel.org</a:t>
          </a:r>
          <a:endParaRPr lang="en-US" sz="1600">
            <a:solidFill>
              <a:schemeClr val="bg1">
                <a:lumMod val="50000"/>
              </a:schemeClr>
            </a:solidFill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R49"/>
  <sheetViews>
    <sheetView tabSelected="1" zoomScale="70" zoomScaleNormal="70" workbookViewId="0"/>
  </sheetViews>
  <sheetFormatPr defaultRowHeight="14.5" x14ac:dyDescent="0.35"/>
  <cols>
    <col min="1" max="1" width="14.7265625" bestFit="1" customWidth="1"/>
    <col min="2" max="2" width="11.453125" bestFit="1" customWidth="1"/>
    <col min="3" max="23" width="10" bestFit="1" customWidth="1"/>
    <col min="28" max="28" width="11.7265625" bestFit="1" customWidth="1"/>
  </cols>
  <sheetData>
    <row r="3" spans="1:28" x14ac:dyDescent="0.35">
      <c r="B3" s="1"/>
      <c r="C3" s="8" t="s">
        <v>37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8" ht="87" x14ac:dyDescent="0.35">
      <c r="A4" s="1" t="s">
        <v>6</v>
      </c>
      <c r="B4" s="1" t="s">
        <v>4</v>
      </c>
      <c r="C4" s="1" t="s">
        <v>38</v>
      </c>
      <c r="D4" s="1" t="s">
        <v>5</v>
      </c>
      <c r="E4" s="3" t="s">
        <v>8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28</v>
      </c>
      <c r="W4" s="3" t="s">
        <v>7</v>
      </c>
      <c r="Y4" s="5" t="s">
        <v>31</v>
      </c>
      <c r="Z4" s="5" t="s">
        <v>29</v>
      </c>
      <c r="AA4" s="5" t="s">
        <v>59</v>
      </c>
      <c r="AB4" s="5" t="s">
        <v>30</v>
      </c>
    </row>
    <row r="5" spans="1:28" x14ac:dyDescent="0.35">
      <c r="A5" t="s">
        <v>60</v>
      </c>
      <c r="B5" s="2">
        <v>0.87293620196622901</v>
      </c>
      <c r="C5" s="2">
        <v>1.0297105582220401</v>
      </c>
      <c r="D5" s="2">
        <v>0.85836195582552999</v>
      </c>
      <c r="E5" s="2">
        <v>1.0474070779736</v>
      </c>
      <c r="F5" s="2">
        <v>1.0264410077114401</v>
      </c>
      <c r="G5" s="2">
        <v>0.96682340297305502</v>
      </c>
      <c r="H5" s="2">
        <v>0.92254293839408896</v>
      </c>
      <c r="I5" s="2">
        <v>0.921317065252101</v>
      </c>
      <c r="J5" s="2">
        <v>0.90302333800198098</v>
      </c>
      <c r="K5" s="2">
        <v>0.90354880238511404</v>
      </c>
      <c r="L5" s="2">
        <v>0.89626727663567296</v>
      </c>
      <c r="M5" s="2">
        <v>0.88975023644755002</v>
      </c>
      <c r="N5" s="2">
        <v>0.89412781665642604</v>
      </c>
      <c r="O5" s="2">
        <v>0.87885552646737797</v>
      </c>
      <c r="P5" s="2">
        <v>0.87991535683128297</v>
      </c>
      <c r="Q5" s="2">
        <v>0.86557795313692898</v>
      </c>
      <c r="R5" s="2">
        <v>0.86163843870098999</v>
      </c>
      <c r="S5" s="2">
        <v>0.86081970468750002</v>
      </c>
      <c r="T5" s="2">
        <v>0.84602121395818497</v>
      </c>
      <c r="U5" s="2">
        <v>0.84868857719237101</v>
      </c>
      <c r="V5" s="2">
        <v>0.85697893200487796</v>
      </c>
      <c r="W5" s="2">
        <v>0.83711047097933899</v>
      </c>
      <c r="Y5" s="6">
        <f>B5/D5-1</f>
        <v>1.6979138045187803E-2</v>
      </c>
      <c r="Z5" s="6">
        <f>C5/D5-1</f>
        <v>0.19962278294558788</v>
      </c>
      <c r="AA5" s="6">
        <f>1-(B5/E5)</f>
        <v>0.16657408535458507</v>
      </c>
      <c r="AB5" s="6">
        <f>E5/W5-1</f>
        <v>0.25121726974485714</v>
      </c>
    </row>
    <row r="6" spans="1:28" x14ac:dyDescent="0.35">
      <c r="A6" t="s">
        <v>9</v>
      </c>
      <c r="B6" s="2">
        <v>0.89699332804417897</v>
      </c>
      <c r="C6" s="2">
        <v>1.06983443356708</v>
      </c>
      <c r="D6" s="2">
        <v>0.868978034325676</v>
      </c>
      <c r="E6" s="2">
        <v>1.1286151522350401</v>
      </c>
      <c r="F6" s="2">
        <v>1.0587388531761699</v>
      </c>
      <c r="G6" s="2">
        <v>0.97874965579893902</v>
      </c>
      <c r="H6" s="2">
        <v>0.93224291050059405</v>
      </c>
      <c r="I6" s="2">
        <v>0.93094035316458001</v>
      </c>
      <c r="J6" s="2">
        <v>0.91083106865026298</v>
      </c>
      <c r="K6" s="2">
        <v>0.91271381030116905</v>
      </c>
      <c r="L6" s="2">
        <v>0.90373502124271898</v>
      </c>
      <c r="M6" s="2">
        <v>0.89548313465991303</v>
      </c>
      <c r="N6" s="2">
        <v>0.90201040364815199</v>
      </c>
      <c r="O6" s="2">
        <v>0.88571691420328202</v>
      </c>
      <c r="P6" s="2">
        <v>0.88848787232540205</v>
      </c>
      <c r="Q6" s="2">
        <v>0.87462711116686898</v>
      </c>
      <c r="R6" s="2">
        <v>0.87379640245577905</v>
      </c>
      <c r="S6" s="2">
        <v>0.87386948224255401</v>
      </c>
      <c r="T6" s="2">
        <v>0.86225871217577998</v>
      </c>
      <c r="U6" s="2">
        <v>0.86604133823434404</v>
      </c>
      <c r="V6" s="2">
        <v>0.87619406526274801</v>
      </c>
      <c r="W6" s="2">
        <v>0.88349959298147096</v>
      </c>
      <c r="Y6" s="6">
        <f t="shared" ref="Y6:Y11" si="0">B6/D6-1</f>
        <v>3.223935774192821E-2</v>
      </c>
      <c r="Z6" s="6">
        <f t="shared" ref="Z6:Z11" si="1">C6/D6-1</f>
        <v>0.23114093947986603</v>
      </c>
      <c r="AA6" s="6">
        <f t="shared" ref="AA6:AA11" si="2">1-(B6/E6)</f>
        <v>0.20522657677612377</v>
      </c>
      <c r="AB6" s="6">
        <f t="shared" ref="AB6:AB11" si="3">E6/W6-1</f>
        <v>0.27743709357737045</v>
      </c>
    </row>
    <row r="7" spans="1:28" x14ac:dyDescent="0.35">
      <c r="A7" t="s">
        <v>0</v>
      </c>
      <c r="B7" s="2">
        <v>1.4559140951548599</v>
      </c>
      <c r="C7" s="2">
        <v>1.5333889941268799</v>
      </c>
      <c r="D7" s="2">
        <v>1.4330916193590799</v>
      </c>
      <c r="E7" s="2">
        <v>1.5408413949247399</v>
      </c>
      <c r="F7" s="2">
        <v>1.5285358829826701</v>
      </c>
      <c r="G7" s="2">
        <v>1.5005955335957299</v>
      </c>
      <c r="H7" s="2">
        <v>1.4751585750829499</v>
      </c>
      <c r="I7" s="2">
        <v>1.4766474856337499</v>
      </c>
      <c r="J7" s="2">
        <v>1.46524739769395</v>
      </c>
      <c r="K7" s="2">
        <v>1.4639270245532301</v>
      </c>
      <c r="L7" s="2">
        <v>1.4631816439047001</v>
      </c>
      <c r="M7" s="2">
        <v>1.45741553963683</v>
      </c>
      <c r="N7" s="2">
        <v>1.46055613723167</v>
      </c>
      <c r="O7" s="2">
        <v>1.44622892941878</v>
      </c>
      <c r="P7" s="2">
        <v>1.44725549189785</v>
      </c>
      <c r="Q7" s="2">
        <v>1.44003900212142</v>
      </c>
      <c r="R7" s="2">
        <v>1.43366507951513</v>
      </c>
      <c r="S7" s="2">
        <v>1.43365807405441</v>
      </c>
      <c r="T7" s="2">
        <v>1.4241890322586399</v>
      </c>
      <c r="U7" s="2">
        <v>1.42463099969933</v>
      </c>
      <c r="V7" s="2">
        <v>1.4433130606656399</v>
      </c>
      <c r="W7" s="2">
        <v>1.45717954188531</v>
      </c>
      <c r="Y7" s="6">
        <f t="shared" si="0"/>
        <v>1.5925343144485682E-2</v>
      </c>
      <c r="Z7" s="6">
        <f t="shared" si="1"/>
        <v>6.9986715024302315E-2</v>
      </c>
      <c r="AA7" s="6">
        <f t="shared" si="2"/>
        <v>5.5117483246241661E-2</v>
      </c>
      <c r="AB7" s="6">
        <f t="shared" si="3"/>
        <v>5.741355175161722E-2</v>
      </c>
    </row>
    <row r="8" spans="1:28" x14ac:dyDescent="0.35">
      <c r="A8" t="s">
        <v>1</v>
      </c>
      <c r="B8" s="2">
        <v>0.80958684790395996</v>
      </c>
      <c r="C8" s="2">
        <v>1.00885981792402</v>
      </c>
      <c r="D8" s="2">
        <v>0.79265531332759398</v>
      </c>
      <c r="E8" s="2">
        <v>1.03387185820933</v>
      </c>
      <c r="F8" s="2">
        <v>1.0042194793396999</v>
      </c>
      <c r="G8" s="2">
        <v>0.93591018815073101</v>
      </c>
      <c r="H8" s="2">
        <v>0.88994171870670102</v>
      </c>
      <c r="I8" s="2">
        <v>0.88365737863304505</v>
      </c>
      <c r="J8" s="2">
        <v>0.859492217596738</v>
      </c>
      <c r="K8" s="2">
        <v>0.85574693734435003</v>
      </c>
      <c r="L8" s="2">
        <v>0.847660969025822</v>
      </c>
      <c r="M8" s="2">
        <v>0.83907062661218901</v>
      </c>
      <c r="N8" s="2">
        <v>0.83593258563492101</v>
      </c>
      <c r="O8" s="2">
        <v>0.81916914004119601</v>
      </c>
      <c r="P8" s="2">
        <v>0.81057537538192703</v>
      </c>
      <c r="Q8" s="2">
        <v>0.79466507111613205</v>
      </c>
      <c r="R8" s="2">
        <v>0.79030759375551396</v>
      </c>
      <c r="S8" s="2">
        <v>0.78652502380518197</v>
      </c>
      <c r="T8" s="2">
        <v>0.771035428646478</v>
      </c>
      <c r="U8" s="2">
        <v>0.77027013252286303</v>
      </c>
      <c r="V8" s="2">
        <v>0.78221096335209706</v>
      </c>
      <c r="W8" s="2">
        <v>0.76309488567842698</v>
      </c>
      <c r="Y8" s="6">
        <f t="shared" si="0"/>
        <v>2.1360526185444817E-2</v>
      </c>
      <c r="Z8" s="6">
        <f t="shared" si="1"/>
        <v>0.27275979982874543</v>
      </c>
      <c r="AA8" s="6">
        <f t="shared" si="2"/>
        <v>0.21693695260632451</v>
      </c>
      <c r="AB8" s="6">
        <f t="shared" si="3"/>
        <v>0.35484050229241104</v>
      </c>
    </row>
    <row r="9" spans="1:28" x14ac:dyDescent="0.35">
      <c r="A9" t="s">
        <v>2</v>
      </c>
      <c r="B9" s="2">
        <v>0.883140181449108</v>
      </c>
      <c r="C9" s="2">
        <v>1.0557058682564999</v>
      </c>
      <c r="D9" s="2">
        <v>0.86666396719333305</v>
      </c>
      <c r="E9" s="2">
        <v>1.1138316278349401</v>
      </c>
      <c r="F9" s="2">
        <v>1.0447342515089399</v>
      </c>
      <c r="G9" s="2">
        <v>0.97866884486671102</v>
      </c>
      <c r="H9" s="2">
        <v>0.93637023094179805</v>
      </c>
      <c r="I9" s="2">
        <v>0.93329928355064196</v>
      </c>
      <c r="J9" s="2">
        <v>0.91366618863811699</v>
      </c>
      <c r="K9" s="2">
        <v>0.914383221384786</v>
      </c>
      <c r="L9" s="2">
        <v>0.90621980922904999</v>
      </c>
      <c r="M9" s="2">
        <v>0.899340008816648</v>
      </c>
      <c r="N9" s="2">
        <v>0.90152648693269399</v>
      </c>
      <c r="O9" s="2">
        <v>0.88744979448318295</v>
      </c>
      <c r="P9" s="2">
        <v>0.88786236165793098</v>
      </c>
      <c r="Q9" s="2">
        <v>0.87362839799584002</v>
      </c>
      <c r="R9" s="2">
        <v>0.86932907356337796</v>
      </c>
      <c r="S9" s="2">
        <v>0.86909256141540203</v>
      </c>
      <c r="T9" s="2">
        <v>0.85263741248601399</v>
      </c>
      <c r="U9" s="2">
        <v>0.85629034539326399</v>
      </c>
      <c r="V9" s="2">
        <v>0.86622205976194</v>
      </c>
      <c r="W9" s="2">
        <v>0.84728734994050703</v>
      </c>
      <c r="Y9" s="6">
        <f t="shared" si="0"/>
        <v>1.901107566423077E-2</v>
      </c>
      <c r="Z9" s="6">
        <f t="shared" si="1"/>
        <v>0.2181259498711754</v>
      </c>
      <c r="AA9" s="6">
        <f t="shared" si="2"/>
        <v>0.20711518744915591</v>
      </c>
      <c r="AB9" s="6">
        <f t="shared" si="3"/>
        <v>0.31458545664956361</v>
      </c>
    </row>
    <row r="10" spans="1:28" x14ac:dyDescent="0.35">
      <c r="A10" t="s">
        <v>3</v>
      </c>
      <c r="B10" s="2">
        <v>0.87172103996653705</v>
      </c>
      <c r="C10" s="2">
        <v>1.0353370299175699</v>
      </c>
      <c r="D10" s="2">
        <v>0.85624987651126605</v>
      </c>
      <c r="E10" s="2">
        <v>1.09453975312453</v>
      </c>
      <c r="F10" s="2">
        <v>1.02416425915688</v>
      </c>
      <c r="G10" s="2">
        <v>0.96156946725695502</v>
      </c>
      <c r="H10" s="2">
        <v>0.92013195492163502</v>
      </c>
      <c r="I10" s="2">
        <v>0.91887404915815196</v>
      </c>
      <c r="J10" s="2">
        <v>0.90062824378624695</v>
      </c>
      <c r="K10" s="2">
        <v>0.90567754505406795</v>
      </c>
      <c r="L10" s="2">
        <v>0.89521137790735394</v>
      </c>
      <c r="M10" s="2">
        <v>0.88732119613453297</v>
      </c>
      <c r="N10" s="2">
        <v>0.89477748943824498</v>
      </c>
      <c r="O10" s="2">
        <v>0.87819890598612604</v>
      </c>
      <c r="P10" s="2">
        <v>0.87875779609136795</v>
      </c>
      <c r="Q10" s="2">
        <v>0.86430925044791196</v>
      </c>
      <c r="R10" s="2">
        <v>0.86238584739110402</v>
      </c>
      <c r="S10" s="2">
        <v>0.85946124763762399</v>
      </c>
      <c r="T10" s="2">
        <v>0.84247576651492995</v>
      </c>
      <c r="U10" s="2">
        <v>0.844615076376939</v>
      </c>
      <c r="V10" s="2">
        <v>0.85536349525899902</v>
      </c>
      <c r="W10" s="2">
        <v>0.83538293530963503</v>
      </c>
      <c r="Y10" s="6">
        <f t="shared" si="0"/>
        <v>1.8068514670398939E-2</v>
      </c>
      <c r="Z10" s="6">
        <f t="shared" si="1"/>
        <v>0.20915291005469427</v>
      </c>
      <c r="AA10" s="6">
        <f t="shared" si="2"/>
        <v>0.2035729744140613</v>
      </c>
      <c r="AB10" s="6">
        <f t="shared" si="3"/>
        <v>0.31022517561821927</v>
      </c>
    </row>
    <row r="11" spans="1:28" x14ac:dyDescent="0.35">
      <c r="A11" s="10" t="s">
        <v>10</v>
      </c>
      <c r="B11" s="2">
        <v>0.80432571209099302</v>
      </c>
      <c r="C11" s="2">
        <v>0.98972620013067203</v>
      </c>
      <c r="D11" s="2">
        <v>0.78908379328225198</v>
      </c>
      <c r="E11" s="2">
        <v>1.02603464853138</v>
      </c>
      <c r="F11" s="2">
        <v>0.98298104969290401</v>
      </c>
      <c r="G11" s="2">
        <v>0.91968812870701799</v>
      </c>
      <c r="H11" s="2">
        <v>0.87486302244709502</v>
      </c>
      <c r="I11" s="2">
        <v>0.86917677048383302</v>
      </c>
      <c r="J11" s="2">
        <v>0.85304729558651704</v>
      </c>
      <c r="K11" s="2">
        <v>0.84436522134068703</v>
      </c>
      <c r="L11" s="2">
        <v>0.83414729850943203</v>
      </c>
      <c r="M11" s="2">
        <v>0.82770275141264404</v>
      </c>
      <c r="N11" s="2">
        <v>0.82776263081593404</v>
      </c>
      <c r="O11" s="2">
        <v>0.81123497140297196</v>
      </c>
      <c r="P11" s="2">
        <v>0.80523270217291998</v>
      </c>
      <c r="Q11" s="2">
        <v>0.79357614285672695</v>
      </c>
      <c r="R11" s="2">
        <v>0.787981969655145</v>
      </c>
      <c r="S11" s="2">
        <v>0.78465887494495501</v>
      </c>
      <c r="T11" s="2">
        <v>0.77050971573728899</v>
      </c>
      <c r="U11" s="2">
        <v>0.76490907935939501</v>
      </c>
      <c r="V11" s="2">
        <v>0.78521525738757503</v>
      </c>
      <c r="W11" s="2">
        <v>0.76195236163052504</v>
      </c>
      <c r="Y11" s="6">
        <f t="shared" si="0"/>
        <v>1.9315969911561703E-2</v>
      </c>
      <c r="Z11" s="6">
        <f t="shared" si="1"/>
        <v>0.25427262422135577</v>
      </c>
      <c r="AA11" s="6">
        <f t="shared" si="2"/>
        <v>0.2160832840857092</v>
      </c>
      <c r="AB11" s="6">
        <f t="shared" si="3"/>
        <v>0.34658634869998606</v>
      </c>
    </row>
    <row r="12" spans="1:28" x14ac:dyDescent="0.3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8" x14ac:dyDescent="0.35">
      <c r="A13" t="s">
        <v>32</v>
      </c>
      <c r="B13" s="2">
        <f>AVERAGE(B5:B6,B8:B11)</f>
        <v>0.85645055190350083</v>
      </c>
      <c r="C13" s="2">
        <f t="shared" ref="C13:W13" si="4">AVERAGE(C5:C6,C8:C11)</f>
        <v>1.0315289846696472</v>
      </c>
      <c r="D13" s="2">
        <f t="shared" si="4"/>
        <v>0.83866549007760849</v>
      </c>
      <c r="E13" s="2">
        <f t="shared" si="4"/>
        <v>1.07405001965147</v>
      </c>
      <c r="F13" s="2">
        <f t="shared" si="4"/>
        <v>1.0235464834310055</v>
      </c>
      <c r="G13" s="2">
        <f t="shared" si="4"/>
        <v>0.95690161462556833</v>
      </c>
      <c r="H13" s="2">
        <f t="shared" si="4"/>
        <v>0.912682129318652</v>
      </c>
      <c r="I13" s="2">
        <f t="shared" si="4"/>
        <v>0.90954415004039202</v>
      </c>
      <c r="J13" s="2">
        <f t="shared" si="4"/>
        <v>0.89011472537664371</v>
      </c>
      <c r="K13" s="2">
        <f t="shared" si="4"/>
        <v>0.88940592296836229</v>
      </c>
      <c r="L13" s="2">
        <f t="shared" si="4"/>
        <v>0.88054029209167506</v>
      </c>
      <c r="M13" s="2">
        <f t="shared" si="4"/>
        <v>0.87311132568057948</v>
      </c>
      <c r="N13" s="2">
        <f t="shared" si="4"/>
        <v>0.87602290218772882</v>
      </c>
      <c r="O13" s="2">
        <f t="shared" si="4"/>
        <v>0.86010420876402283</v>
      </c>
      <c r="P13" s="2">
        <f t="shared" si="4"/>
        <v>0.85847191074347184</v>
      </c>
      <c r="Q13" s="2">
        <f t="shared" si="4"/>
        <v>0.84439732112006816</v>
      </c>
      <c r="R13" s="2">
        <f t="shared" si="4"/>
        <v>0.84090655425365168</v>
      </c>
      <c r="S13" s="2">
        <f t="shared" si="4"/>
        <v>0.83907114912220282</v>
      </c>
      <c r="T13" s="2">
        <f t="shared" si="4"/>
        <v>0.82415637491977922</v>
      </c>
      <c r="U13" s="2">
        <f t="shared" si="4"/>
        <v>0.82513575817986251</v>
      </c>
      <c r="V13" s="2">
        <f t="shared" si="4"/>
        <v>0.83703079550470616</v>
      </c>
      <c r="W13" s="2">
        <f t="shared" si="4"/>
        <v>0.82138793275331723</v>
      </c>
      <c r="Y13" s="6">
        <f>B13/D13-1</f>
        <v>2.120638327952018E-2</v>
      </c>
      <c r="Z13" s="6">
        <f t="shared" ref="Z13" si="5">C13/D13-1</f>
        <v>0.22996474383868049</v>
      </c>
      <c r="AA13" s="6">
        <f>1-(B13/E13)</f>
        <v>0.20259714516701965</v>
      </c>
      <c r="AB13" s="6">
        <f t="shared" ref="AB13" si="6">E13/W13-1</f>
        <v>0.30760384566549659</v>
      </c>
    </row>
    <row r="14" spans="1:28" x14ac:dyDescent="0.35">
      <c r="A14" t="s">
        <v>33</v>
      </c>
      <c r="B14" s="2">
        <f>MIN(B8:B11,B5:B6)</f>
        <v>0.80432571209099302</v>
      </c>
      <c r="C14" s="2">
        <f t="shared" ref="C14:W14" si="7">MIN(C8:C11,C5:C6)</f>
        <v>0.98972620013067203</v>
      </c>
      <c r="D14" s="2">
        <f t="shared" si="7"/>
        <v>0.78908379328225198</v>
      </c>
      <c r="E14" s="2">
        <f t="shared" si="7"/>
        <v>1.02603464853138</v>
      </c>
      <c r="F14" s="2">
        <f t="shared" si="7"/>
        <v>0.98298104969290401</v>
      </c>
      <c r="G14" s="2">
        <f t="shared" si="7"/>
        <v>0.91968812870701799</v>
      </c>
      <c r="H14" s="2">
        <f t="shared" si="7"/>
        <v>0.87486302244709502</v>
      </c>
      <c r="I14" s="2">
        <f t="shared" si="7"/>
        <v>0.86917677048383302</v>
      </c>
      <c r="J14" s="2">
        <f t="shared" si="7"/>
        <v>0.85304729558651704</v>
      </c>
      <c r="K14" s="2">
        <f t="shared" si="7"/>
        <v>0.84436522134068703</v>
      </c>
      <c r="L14" s="2">
        <f t="shared" si="7"/>
        <v>0.83414729850943203</v>
      </c>
      <c r="M14" s="2">
        <f t="shared" si="7"/>
        <v>0.82770275141264404</v>
      </c>
      <c r="N14" s="2">
        <f t="shared" si="7"/>
        <v>0.82776263081593404</v>
      </c>
      <c r="O14" s="2">
        <f t="shared" si="7"/>
        <v>0.81123497140297196</v>
      </c>
      <c r="P14" s="2">
        <f t="shared" si="7"/>
        <v>0.80523270217291998</v>
      </c>
      <c r="Q14" s="2">
        <f t="shared" si="7"/>
        <v>0.79357614285672695</v>
      </c>
      <c r="R14" s="2">
        <f t="shared" si="7"/>
        <v>0.787981969655145</v>
      </c>
      <c r="S14" s="2">
        <f t="shared" si="7"/>
        <v>0.78465887494495501</v>
      </c>
      <c r="T14" s="2">
        <f t="shared" si="7"/>
        <v>0.77050971573728899</v>
      </c>
      <c r="U14" s="2">
        <f t="shared" si="7"/>
        <v>0.76490907935939501</v>
      </c>
      <c r="V14" s="2">
        <f t="shared" si="7"/>
        <v>0.78221096335209706</v>
      </c>
      <c r="W14" s="2">
        <f t="shared" si="7"/>
        <v>0.76195236163052504</v>
      </c>
      <c r="Y14" s="6"/>
      <c r="Z14" s="6"/>
      <c r="AA14" s="6"/>
      <c r="AB14" s="6"/>
    </row>
    <row r="15" spans="1:28" x14ac:dyDescent="0.35">
      <c r="A15" t="s">
        <v>34</v>
      </c>
      <c r="B15" s="2">
        <f>MAX(B8:B11,B5:B6)</f>
        <v>0.89699332804417897</v>
      </c>
      <c r="C15" s="2">
        <f t="shared" ref="C15:W15" si="8">MAX(C8:C11,C5:C6)</f>
        <v>1.06983443356708</v>
      </c>
      <c r="D15" s="2">
        <f t="shared" si="8"/>
        <v>0.868978034325676</v>
      </c>
      <c r="E15" s="2">
        <f t="shared" si="8"/>
        <v>1.1286151522350401</v>
      </c>
      <c r="F15" s="2">
        <f t="shared" si="8"/>
        <v>1.0587388531761699</v>
      </c>
      <c r="G15" s="2">
        <f t="shared" si="8"/>
        <v>0.97874965579893902</v>
      </c>
      <c r="H15" s="2">
        <f t="shared" si="8"/>
        <v>0.93637023094179805</v>
      </c>
      <c r="I15" s="2">
        <f t="shared" si="8"/>
        <v>0.93329928355064196</v>
      </c>
      <c r="J15" s="2">
        <f t="shared" si="8"/>
        <v>0.91366618863811699</v>
      </c>
      <c r="K15" s="2">
        <f t="shared" si="8"/>
        <v>0.914383221384786</v>
      </c>
      <c r="L15" s="2">
        <f t="shared" si="8"/>
        <v>0.90621980922904999</v>
      </c>
      <c r="M15" s="2">
        <f t="shared" si="8"/>
        <v>0.899340008816648</v>
      </c>
      <c r="N15" s="2">
        <f t="shared" si="8"/>
        <v>0.90201040364815199</v>
      </c>
      <c r="O15" s="2">
        <f t="shared" si="8"/>
        <v>0.88744979448318295</v>
      </c>
      <c r="P15" s="2">
        <f t="shared" si="8"/>
        <v>0.88848787232540205</v>
      </c>
      <c r="Q15" s="2">
        <f t="shared" si="8"/>
        <v>0.87462711116686898</v>
      </c>
      <c r="R15" s="2">
        <f t="shared" si="8"/>
        <v>0.87379640245577905</v>
      </c>
      <c r="S15" s="2">
        <f t="shared" si="8"/>
        <v>0.87386948224255401</v>
      </c>
      <c r="T15" s="2">
        <f t="shared" si="8"/>
        <v>0.86225871217577998</v>
      </c>
      <c r="U15" s="2">
        <f t="shared" si="8"/>
        <v>0.86604133823434404</v>
      </c>
      <c r="V15" s="2">
        <f t="shared" si="8"/>
        <v>0.87619406526274801</v>
      </c>
      <c r="W15" s="2">
        <f t="shared" si="8"/>
        <v>0.88349959298147096</v>
      </c>
      <c r="Y15" s="6"/>
      <c r="Z15" s="6"/>
      <c r="AA15" s="6"/>
      <c r="AB15" s="6"/>
    </row>
    <row r="16" spans="1:28" x14ac:dyDescent="0.35">
      <c r="A16" t="s">
        <v>35</v>
      </c>
      <c r="B16" s="2">
        <f>_xlfn.STDEV.P(B8:B11,B5:B6)</f>
        <v>3.5995886719145033E-2</v>
      </c>
      <c r="C16" s="2">
        <f t="shared" ref="C16:W16" si="9">_xlfn.STDEV.P(C8:C11,C5:C6)</f>
        <v>2.6866958997731387E-2</v>
      </c>
      <c r="D16" s="2">
        <f t="shared" si="9"/>
        <v>3.4095961370012452E-2</v>
      </c>
      <c r="E16" s="2">
        <f t="shared" si="9"/>
        <v>4.0019507916439448E-2</v>
      </c>
      <c r="F16" s="2">
        <f t="shared" si="9"/>
        <v>2.4883970153386736E-2</v>
      </c>
      <c r="G16" s="2">
        <f t="shared" si="9"/>
        <v>2.1972951051021532E-2</v>
      </c>
      <c r="H16" s="2">
        <f t="shared" si="9"/>
        <v>2.2523679744718205E-2</v>
      </c>
      <c r="I16" s="2">
        <f t="shared" si="9"/>
        <v>2.4315299341877022E-2</v>
      </c>
      <c r="J16" s="2">
        <f t="shared" si="9"/>
        <v>2.4401970492917834E-2</v>
      </c>
      <c r="K16" s="2">
        <f t="shared" si="9"/>
        <v>2.8265119517258467E-2</v>
      </c>
      <c r="L16" s="2">
        <f t="shared" si="9"/>
        <v>2.8558044988665814E-2</v>
      </c>
      <c r="M16" s="2">
        <f t="shared" si="9"/>
        <v>2.8542142047624799E-2</v>
      </c>
      <c r="N16" s="2">
        <f t="shared" si="9"/>
        <v>3.146848373648041E-2</v>
      </c>
      <c r="O16" s="2">
        <f t="shared" si="9"/>
        <v>3.2007040717648427E-2</v>
      </c>
      <c r="P16" s="2">
        <f t="shared" si="9"/>
        <v>3.5973570177679111E-2</v>
      </c>
      <c r="Q16" s="2">
        <f t="shared" si="9"/>
        <v>3.5752596675649465E-2</v>
      </c>
      <c r="R16" s="2">
        <f t="shared" si="9"/>
        <v>3.6837524445212412E-2</v>
      </c>
      <c r="S16" s="2">
        <f t="shared" si="9"/>
        <v>3.8128632805392311E-2</v>
      </c>
      <c r="T16" s="2">
        <f t="shared" si="9"/>
        <v>3.824575766065301E-2</v>
      </c>
      <c r="U16" s="2">
        <f t="shared" si="9"/>
        <v>4.1262459987595909E-2</v>
      </c>
      <c r="V16" s="2">
        <f t="shared" si="9"/>
        <v>3.8318776130411257E-2</v>
      </c>
      <c r="W16" s="2">
        <f t="shared" si="9"/>
        <v>4.4539051972625913E-2</v>
      </c>
      <c r="Y16" s="6"/>
      <c r="Z16" s="6"/>
      <c r="AA16" s="6"/>
      <c r="AB16" s="6"/>
    </row>
    <row r="17" spans="1:28" x14ac:dyDescent="0.3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Y17" s="6"/>
      <c r="Z17" s="6"/>
      <c r="AA17" s="6"/>
      <c r="AB17" s="6"/>
    </row>
    <row r="18" spans="1:28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Y18" s="6"/>
      <c r="Z18" s="6"/>
      <c r="AA18" s="6"/>
      <c r="AB18" s="6"/>
    </row>
    <row r="19" spans="1:28" x14ac:dyDescent="0.35">
      <c r="C19" s="8" t="s">
        <v>36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8" ht="87" x14ac:dyDescent="0.35">
      <c r="A20" s="1" t="s">
        <v>6</v>
      </c>
      <c r="B20" s="1" t="s">
        <v>4</v>
      </c>
      <c r="C20" s="1" t="s">
        <v>38</v>
      </c>
      <c r="D20" s="1" t="s">
        <v>5</v>
      </c>
      <c r="E20" s="3" t="s">
        <v>8</v>
      </c>
      <c r="F20" s="4" t="s">
        <v>12</v>
      </c>
      <c r="G20" s="4" t="s">
        <v>13</v>
      </c>
      <c r="H20" s="4" t="s">
        <v>14</v>
      </c>
      <c r="I20" s="4" t="s">
        <v>15</v>
      </c>
      <c r="J20" s="4" t="s">
        <v>16</v>
      </c>
      <c r="K20" s="4" t="s">
        <v>17</v>
      </c>
      <c r="L20" s="4" t="s">
        <v>18</v>
      </c>
      <c r="M20" s="4" t="s">
        <v>19</v>
      </c>
      <c r="N20" s="4" t="s">
        <v>20</v>
      </c>
      <c r="O20" s="4" t="s">
        <v>21</v>
      </c>
      <c r="P20" s="4" t="s">
        <v>22</v>
      </c>
      <c r="Q20" s="4" t="s">
        <v>23</v>
      </c>
      <c r="R20" s="4" t="s">
        <v>24</v>
      </c>
      <c r="S20" s="4" t="s">
        <v>25</v>
      </c>
      <c r="T20" s="4" t="s">
        <v>26</v>
      </c>
      <c r="U20" s="4" t="s">
        <v>27</v>
      </c>
      <c r="V20" s="4" t="s">
        <v>28</v>
      </c>
      <c r="W20" s="3" t="s">
        <v>7</v>
      </c>
      <c r="Y20" s="5" t="s">
        <v>31</v>
      </c>
      <c r="Z20" s="5" t="s">
        <v>29</v>
      </c>
      <c r="AA20" s="5"/>
      <c r="AB20" s="5" t="s">
        <v>30</v>
      </c>
    </row>
    <row r="21" spans="1:28" x14ac:dyDescent="0.35">
      <c r="A21" t="s">
        <v>11</v>
      </c>
      <c r="B21" s="2">
        <v>0.667576691392884</v>
      </c>
      <c r="C21" s="2">
        <v>0.80496175872118703</v>
      </c>
      <c r="D21" s="2">
        <v>0.65426590104716797</v>
      </c>
      <c r="E21" s="2">
        <v>0.82409909664038306</v>
      </c>
      <c r="F21" s="2">
        <v>0.80146594963185602</v>
      </c>
      <c r="G21" s="2">
        <v>0.750230077742993</v>
      </c>
      <c r="H21" s="2">
        <v>0.71528960710704603</v>
      </c>
      <c r="I21" s="2">
        <v>0.71098768861428496</v>
      </c>
      <c r="J21" s="2">
        <v>0.69509922567943505</v>
      </c>
      <c r="K21" s="2">
        <v>0.69460762526872699</v>
      </c>
      <c r="L21" s="2">
        <v>0.68827695767807495</v>
      </c>
      <c r="M21" s="2">
        <v>0.682021381210138</v>
      </c>
      <c r="N21" s="2">
        <v>0.68442046411039403</v>
      </c>
      <c r="O21" s="2">
        <v>0.670633528595732</v>
      </c>
      <c r="P21" s="2">
        <v>0.67134251793121402</v>
      </c>
      <c r="Q21" s="2">
        <v>0.65927192245341504</v>
      </c>
      <c r="R21" s="2">
        <v>0.65653978772963995</v>
      </c>
      <c r="S21" s="2">
        <v>0.65846052902045504</v>
      </c>
      <c r="T21" s="2">
        <v>0.64416860754659</v>
      </c>
      <c r="U21" s="2">
        <v>0.64987297165534197</v>
      </c>
      <c r="V21" s="2">
        <v>0.65585302983823801</v>
      </c>
      <c r="W21" s="2">
        <v>0.63950074412299296</v>
      </c>
      <c r="Y21" s="6">
        <f t="shared" ref="Y21:Y27" si="10">B21/D21-1</f>
        <v>2.0344618792469182E-2</v>
      </c>
      <c r="Z21" s="6">
        <f t="shared" ref="Z21:Z27" si="11">C21/D21-1</f>
        <v>0.23032815470411472</v>
      </c>
      <c r="AA21" s="6"/>
      <c r="AB21" s="6">
        <f t="shared" ref="AB21:AB27" si="12">E21/W21-1</f>
        <v>0.28866010589330449</v>
      </c>
    </row>
    <row r="22" spans="1:28" x14ac:dyDescent="0.35">
      <c r="A22" t="s">
        <v>9</v>
      </c>
      <c r="B22" s="2">
        <v>0.69507994252238303</v>
      </c>
      <c r="C22" s="2">
        <v>0.82869931913279105</v>
      </c>
      <c r="D22" s="2">
        <v>0.67059508842718996</v>
      </c>
      <c r="E22" s="2">
        <v>0.85567924945960505</v>
      </c>
      <c r="F22" s="2">
        <v>0.82377449083072896</v>
      </c>
      <c r="G22" s="2">
        <v>0.74944179677751099</v>
      </c>
      <c r="H22" s="2">
        <v>0.71459808394326796</v>
      </c>
      <c r="I22" s="2">
        <v>0.71005020876734304</v>
      </c>
      <c r="J22" s="2">
        <v>0.69579168975485095</v>
      </c>
      <c r="K22" s="2">
        <v>0.69796510701512204</v>
      </c>
      <c r="L22" s="2">
        <v>0.68989620155632003</v>
      </c>
      <c r="M22" s="2">
        <v>0.68646130360286595</v>
      </c>
      <c r="N22" s="2">
        <v>0.69035992119107203</v>
      </c>
      <c r="O22" s="2">
        <v>0.67849823788776498</v>
      </c>
      <c r="P22" s="2">
        <v>0.68351998862788899</v>
      </c>
      <c r="Q22" s="2">
        <v>0.67449128558250004</v>
      </c>
      <c r="R22" s="2">
        <v>0.67577954457230205</v>
      </c>
      <c r="S22" s="2">
        <v>0.68081775865382399</v>
      </c>
      <c r="T22" s="2">
        <v>0.66876506507921796</v>
      </c>
      <c r="U22" s="2">
        <v>0.67714482133072895</v>
      </c>
      <c r="V22" s="2">
        <v>0.68566002135930104</v>
      </c>
      <c r="W22" s="2">
        <v>0.69388575582644496</v>
      </c>
      <c r="Y22" s="6">
        <f t="shared" si="10"/>
        <v>3.6512128582122161E-2</v>
      </c>
      <c r="Z22" s="6">
        <f t="shared" si="11"/>
        <v>0.23576705740034254</v>
      </c>
      <c r="AA22" s="6"/>
      <c r="AB22" s="6">
        <f t="shared" si="12"/>
        <v>0.23317021898000734</v>
      </c>
    </row>
    <row r="23" spans="1:28" x14ac:dyDescent="0.35">
      <c r="A23" t="s">
        <v>0</v>
      </c>
      <c r="B23" s="2">
        <v>1.16170707910909</v>
      </c>
      <c r="C23" s="2">
        <v>1.22518495334958</v>
      </c>
      <c r="D23" s="2">
        <v>1.1431740323772199</v>
      </c>
      <c r="E23" s="2">
        <v>1.2385420502770299</v>
      </c>
      <c r="F23" s="2">
        <v>1.2209144657937601</v>
      </c>
      <c r="G23" s="2">
        <v>1.1997554155713099</v>
      </c>
      <c r="H23" s="2">
        <v>1.17988031681925</v>
      </c>
      <c r="I23" s="2">
        <v>1.1812298071498699</v>
      </c>
      <c r="J23" s="2">
        <v>1.17161643541005</v>
      </c>
      <c r="K23" s="2">
        <v>1.17100239663423</v>
      </c>
      <c r="L23" s="2">
        <v>1.1706205372546901</v>
      </c>
      <c r="M23" s="2">
        <v>1.1638986184221101</v>
      </c>
      <c r="N23" s="2">
        <v>1.1654358228869399</v>
      </c>
      <c r="O23" s="2">
        <v>1.1551982269955701</v>
      </c>
      <c r="P23" s="2">
        <v>1.1543849456098201</v>
      </c>
      <c r="Q23" s="2">
        <v>1.1487383257336501</v>
      </c>
      <c r="R23" s="2">
        <v>1.14357318546745</v>
      </c>
      <c r="S23" s="2">
        <v>1.14314790759609</v>
      </c>
      <c r="T23" s="2">
        <v>1.13443363874082</v>
      </c>
      <c r="U23" s="2">
        <v>1.13633677632069</v>
      </c>
      <c r="V23" s="2">
        <v>1.1506526918217399</v>
      </c>
      <c r="W23" s="2">
        <v>1.16174117227296</v>
      </c>
      <c r="Y23" s="6">
        <f t="shared" si="10"/>
        <v>1.6211920676094005E-2</v>
      </c>
      <c r="Z23" s="6">
        <f t="shared" si="11"/>
        <v>7.1739663996582381E-2</v>
      </c>
      <c r="AA23" s="6"/>
      <c r="AB23" s="6">
        <f t="shared" si="12"/>
        <v>6.610842400791217E-2</v>
      </c>
    </row>
    <row r="24" spans="1:28" x14ac:dyDescent="0.35">
      <c r="A24" t="s">
        <v>1</v>
      </c>
      <c r="B24" s="2">
        <v>0.61232030997202602</v>
      </c>
      <c r="C24" s="2">
        <v>0.78607133402572604</v>
      </c>
      <c r="D24" s="2">
        <v>0.598698886241399</v>
      </c>
      <c r="E24" s="2">
        <v>0.81240426789956099</v>
      </c>
      <c r="F24" s="2">
        <v>0.78126351380231696</v>
      </c>
      <c r="G24" s="2">
        <v>0.72020769803268903</v>
      </c>
      <c r="H24" s="2">
        <v>0.68157840834238903</v>
      </c>
      <c r="I24" s="2">
        <v>0.67384048701261101</v>
      </c>
      <c r="J24" s="2">
        <v>0.65502936633339603</v>
      </c>
      <c r="K24" s="2">
        <v>0.65155489551319601</v>
      </c>
      <c r="L24" s="2">
        <v>0.64344151314555298</v>
      </c>
      <c r="M24" s="2">
        <v>0.63802441762668805</v>
      </c>
      <c r="N24" s="2">
        <v>0.63285726971452905</v>
      </c>
      <c r="O24" s="2">
        <v>0.61940262401250401</v>
      </c>
      <c r="P24" s="2">
        <v>0.614238497834942</v>
      </c>
      <c r="Q24" s="2">
        <v>0.60011345849870401</v>
      </c>
      <c r="R24" s="2">
        <v>0.59666236817886897</v>
      </c>
      <c r="S24" s="2">
        <v>0.595323052085723</v>
      </c>
      <c r="T24" s="2">
        <v>0.58261107560254299</v>
      </c>
      <c r="U24" s="2">
        <v>0.58407017560166097</v>
      </c>
      <c r="V24" s="2">
        <v>0.59235930387400504</v>
      </c>
      <c r="W24" s="2">
        <v>0.57608997039395704</v>
      </c>
      <c r="Y24" s="6">
        <f t="shared" si="10"/>
        <v>2.2751710490296118E-2</v>
      </c>
      <c r="Z24" s="6">
        <f t="shared" si="11"/>
        <v>0.31296608711040319</v>
      </c>
      <c r="AA24" s="6"/>
      <c r="AB24" s="6">
        <f t="shared" si="12"/>
        <v>0.41020380435368686</v>
      </c>
    </row>
    <row r="25" spans="1:28" x14ac:dyDescent="0.35">
      <c r="A25" t="s">
        <v>2</v>
      </c>
      <c r="B25" s="2">
        <v>0.67388353088362696</v>
      </c>
      <c r="C25" s="2">
        <v>0.81214913513919895</v>
      </c>
      <c r="D25" s="2">
        <v>0.66038565674029703</v>
      </c>
      <c r="E25" s="2">
        <v>0.85410383105728604</v>
      </c>
      <c r="F25" s="2">
        <v>0.80449165805660405</v>
      </c>
      <c r="G25" s="2">
        <v>0.74863209324794999</v>
      </c>
      <c r="H25" s="2">
        <v>0.71758115416563495</v>
      </c>
      <c r="I25" s="2">
        <v>0.712123560162369</v>
      </c>
      <c r="J25" s="2">
        <v>0.69812911864788096</v>
      </c>
      <c r="K25" s="2">
        <v>0.69883750761294094</v>
      </c>
      <c r="L25" s="2">
        <v>0.69107798028432599</v>
      </c>
      <c r="M25" s="2">
        <v>0.68677505771303504</v>
      </c>
      <c r="N25" s="2">
        <v>0.68777826912527895</v>
      </c>
      <c r="O25" s="2">
        <v>0.67601506474392103</v>
      </c>
      <c r="P25" s="2">
        <v>0.67715975339980405</v>
      </c>
      <c r="Q25" s="2">
        <v>0.665609626797665</v>
      </c>
      <c r="R25" s="2">
        <v>0.66249162119856997</v>
      </c>
      <c r="S25" s="2">
        <v>0.66512573315691303</v>
      </c>
      <c r="T25" s="2">
        <v>0.65020598753341996</v>
      </c>
      <c r="U25" s="2">
        <v>0.65673438549903995</v>
      </c>
      <c r="V25" s="2">
        <v>0.66407606612428505</v>
      </c>
      <c r="W25" s="2">
        <v>0.64791154307708498</v>
      </c>
      <c r="Y25" s="6">
        <f t="shared" si="10"/>
        <v>2.0439381148821711E-2</v>
      </c>
      <c r="Z25" s="6">
        <f t="shared" si="11"/>
        <v>0.22981037951068695</v>
      </c>
      <c r="AA25" s="6"/>
      <c r="AB25" s="6">
        <f t="shared" si="12"/>
        <v>0.31824141764930625</v>
      </c>
    </row>
    <row r="26" spans="1:28" x14ac:dyDescent="0.35">
      <c r="A26" t="s">
        <v>3</v>
      </c>
      <c r="B26" s="2">
        <v>0.66312988517361005</v>
      </c>
      <c r="C26" s="2">
        <v>0.793558035588526</v>
      </c>
      <c r="D26" s="2">
        <v>0.65084727427871902</v>
      </c>
      <c r="E26" s="2">
        <v>0.83032562095139995</v>
      </c>
      <c r="F26" s="2">
        <v>0.78685570379403103</v>
      </c>
      <c r="G26" s="2">
        <v>0.73345518907512297</v>
      </c>
      <c r="H26" s="2">
        <v>0.704089453369525</v>
      </c>
      <c r="I26" s="2">
        <v>0.700162592784629</v>
      </c>
      <c r="J26" s="2">
        <v>0.68656651383918099</v>
      </c>
      <c r="K26" s="2">
        <v>0.68940683220113996</v>
      </c>
      <c r="L26" s="2">
        <v>0.68083492548893498</v>
      </c>
      <c r="M26" s="2">
        <v>0.67609923630156599</v>
      </c>
      <c r="N26" s="2">
        <v>0.68070859668383998</v>
      </c>
      <c r="O26" s="2">
        <v>0.66702845524613497</v>
      </c>
      <c r="P26" s="2">
        <v>0.66829395687791204</v>
      </c>
      <c r="Q26" s="2">
        <v>0.65672963877430002</v>
      </c>
      <c r="R26" s="2">
        <v>0.65526685629172299</v>
      </c>
      <c r="S26" s="2">
        <v>0.65612481264803102</v>
      </c>
      <c r="T26" s="2">
        <v>0.64067850384442504</v>
      </c>
      <c r="U26" s="2">
        <v>0.64578997984178199</v>
      </c>
      <c r="V26" s="2">
        <v>0.65362909898016297</v>
      </c>
      <c r="W26" s="2">
        <v>0.63637034663314695</v>
      </c>
      <c r="Y26" s="6">
        <f t="shared" si="10"/>
        <v>1.8871725180846566E-2</v>
      </c>
      <c r="Z26" s="6">
        <f t="shared" si="11"/>
        <v>0.21926920024050456</v>
      </c>
      <c r="AA26" s="6"/>
      <c r="AB26" s="6">
        <f t="shared" si="12"/>
        <v>0.30478364578804573</v>
      </c>
    </row>
    <row r="27" spans="1:28" x14ac:dyDescent="0.35">
      <c r="A27" t="s">
        <v>10</v>
      </c>
      <c r="B27" s="2">
        <v>0.61088432599943898</v>
      </c>
      <c r="C27" s="2">
        <v>0.77201327387746799</v>
      </c>
      <c r="D27" s="2">
        <v>0.59813188979110499</v>
      </c>
      <c r="E27" s="2">
        <v>0.81061803918838904</v>
      </c>
      <c r="F27" s="2">
        <v>0.76499470604799702</v>
      </c>
      <c r="G27" s="2">
        <v>0.71136352859507701</v>
      </c>
      <c r="H27" s="2">
        <v>0.67392223251993799</v>
      </c>
      <c r="I27" s="2">
        <v>0.66657855954829404</v>
      </c>
      <c r="J27" s="2">
        <v>0.65239474859549895</v>
      </c>
      <c r="K27" s="2">
        <v>0.64524834807388898</v>
      </c>
      <c r="L27" s="2">
        <v>0.63848104430660801</v>
      </c>
      <c r="M27" s="2">
        <v>0.63045581929094396</v>
      </c>
      <c r="N27" s="2">
        <v>0.63016706199280204</v>
      </c>
      <c r="O27" s="2">
        <v>0.61746408484631099</v>
      </c>
      <c r="P27" s="2">
        <v>0.61202128299105096</v>
      </c>
      <c r="Q27" s="2">
        <v>0.60102174739265801</v>
      </c>
      <c r="R27" s="2">
        <v>0.59639372873354701</v>
      </c>
      <c r="S27" s="2">
        <v>0.59567218178507597</v>
      </c>
      <c r="T27" s="2">
        <v>0.58450799664380404</v>
      </c>
      <c r="U27" s="2">
        <v>0.58254825631424201</v>
      </c>
      <c r="V27" s="2">
        <v>0.59620709033453301</v>
      </c>
      <c r="W27" s="2">
        <v>0.57722388939411495</v>
      </c>
      <c r="Y27" s="6">
        <f t="shared" si="10"/>
        <v>2.1320441905860799E-2</v>
      </c>
      <c r="Z27" s="6">
        <f t="shared" si="11"/>
        <v>0.2907074293381855</v>
      </c>
      <c r="AA27" s="6"/>
      <c r="AB27" s="6">
        <f t="shared" si="12"/>
        <v>0.40433903392192772</v>
      </c>
    </row>
    <row r="28" spans="1:28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Y28" s="6"/>
      <c r="Z28" s="6"/>
      <c r="AA28" s="6"/>
      <c r="AB28" s="6"/>
    </row>
    <row r="29" spans="1:28" x14ac:dyDescent="0.35">
      <c r="A29" t="s">
        <v>32</v>
      </c>
      <c r="B29" s="2">
        <f>AVERAGE(B21:B22,B24:B27)</f>
        <v>0.65381244765732816</v>
      </c>
      <c r="C29" s="2">
        <f t="shared" ref="C29:W29" si="13">AVERAGE(C21:C22,C24:C27)</f>
        <v>0.79957547608081603</v>
      </c>
      <c r="D29" s="2">
        <f t="shared" si="13"/>
        <v>0.63882078275431298</v>
      </c>
      <c r="E29" s="2">
        <f t="shared" si="13"/>
        <v>0.83120501753277065</v>
      </c>
      <c r="F29" s="2">
        <f t="shared" si="13"/>
        <v>0.79380767036058897</v>
      </c>
      <c r="G29" s="2">
        <f t="shared" si="13"/>
        <v>0.73555506391189052</v>
      </c>
      <c r="H29" s="2">
        <f t="shared" si="13"/>
        <v>0.70117648990796677</v>
      </c>
      <c r="I29" s="2">
        <f t="shared" si="13"/>
        <v>0.69562384948158851</v>
      </c>
      <c r="J29" s="2">
        <f t="shared" si="13"/>
        <v>0.68050177714170712</v>
      </c>
      <c r="K29" s="2">
        <f t="shared" si="13"/>
        <v>0.67960338594750258</v>
      </c>
      <c r="L29" s="2">
        <f t="shared" si="13"/>
        <v>0.67200143707663607</v>
      </c>
      <c r="M29" s="2">
        <f t="shared" si="13"/>
        <v>0.66663953595753955</v>
      </c>
      <c r="N29" s="2">
        <f t="shared" si="13"/>
        <v>0.66771526380298607</v>
      </c>
      <c r="O29" s="2">
        <f t="shared" si="13"/>
        <v>0.65484033255539464</v>
      </c>
      <c r="P29" s="2">
        <f t="shared" si="13"/>
        <v>0.65442933294380201</v>
      </c>
      <c r="Q29" s="2">
        <f t="shared" si="13"/>
        <v>0.64287294658320704</v>
      </c>
      <c r="R29" s="2">
        <f t="shared" si="13"/>
        <v>0.64052231778410851</v>
      </c>
      <c r="S29" s="2">
        <f t="shared" si="13"/>
        <v>0.6419206778916704</v>
      </c>
      <c r="T29" s="2">
        <f t="shared" si="13"/>
        <v>0.62848953937499996</v>
      </c>
      <c r="U29" s="2">
        <f t="shared" si="13"/>
        <v>0.63269343170713266</v>
      </c>
      <c r="V29" s="2">
        <f t="shared" si="13"/>
        <v>0.64129743508508752</v>
      </c>
      <c r="W29" s="2">
        <f t="shared" si="13"/>
        <v>0.6284970415746236</v>
      </c>
      <c r="Y29" s="6">
        <f>B29/D29-1</f>
        <v>2.3467716310633602E-2</v>
      </c>
      <c r="Z29" s="6">
        <f>C29/D29-1</f>
        <v>0.25164286708613304</v>
      </c>
      <c r="AA29" s="6"/>
      <c r="AB29" s="6">
        <f>E29/W29-1</f>
        <v>0.32252813068186703</v>
      </c>
    </row>
    <row r="30" spans="1:28" x14ac:dyDescent="0.35">
      <c r="A30" t="s">
        <v>33</v>
      </c>
      <c r="B30" s="2">
        <f>MIN(B24:B27,B21:B22)</f>
        <v>0.61088432599943898</v>
      </c>
      <c r="C30" s="2">
        <f t="shared" ref="C30:W30" si="14">MIN(C24:C27,C21:C22)</f>
        <v>0.77201327387746799</v>
      </c>
      <c r="D30" s="2">
        <f t="shared" si="14"/>
        <v>0.59813188979110499</v>
      </c>
      <c r="E30" s="2">
        <f t="shared" si="14"/>
        <v>0.81061803918838904</v>
      </c>
      <c r="F30" s="2">
        <f t="shared" si="14"/>
        <v>0.76499470604799702</v>
      </c>
      <c r="G30" s="2">
        <f t="shared" si="14"/>
        <v>0.71136352859507701</v>
      </c>
      <c r="H30" s="2">
        <f t="shared" si="14"/>
        <v>0.67392223251993799</v>
      </c>
      <c r="I30" s="2">
        <f t="shared" si="14"/>
        <v>0.66657855954829404</v>
      </c>
      <c r="J30" s="2">
        <f t="shared" si="14"/>
        <v>0.65239474859549895</v>
      </c>
      <c r="K30" s="2">
        <f t="shared" si="14"/>
        <v>0.64524834807388898</v>
      </c>
      <c r="L30" s="2">
        <f t="shared" si="14"/>
        <v>0.63848104430660801</v>
      </c>
      <c r="M30" s="2">
        <f t="shared" si="14"/>
        <v>0.63045581929094396</v>
      </c>
      <c r="N30" s="2">
        <f t="shared" si="14"/>
        <v>0.63016706199280204</v>
      </c>
      <c r="O30" s="2">
        <f t="shared" si="14"/>
        <v>0.61746408484631099</v>
      </c>
      <c r="P30" s="2">
        <f t="shared" si="14"/>
        <v>0.61202128299105096</v>
      </c>
      <c r="Q30" s="2">
        <f t="shared" si="14"/>
        <v>0.60011345849870401</v>
      </c>
      <c r="R30" s="2">
        <f t="shared" si="14"/>
        <v>0.59639372873354701</v>
      </c>
      <c r="S30" s="2">
        <f t="shared" si="14"/>
        <v>0.595323052085723</v>
      </c>
      <c r="T30" s="2">
        <f t="shared" si="14"/>
        <v>0.58261107560254299</v>
      </c>
      <c r="U30" s="2">
        <f t="shared" si="14"/>
        <v>0.58254825631424201</v>
      </c>
      <c r="V30" s="2">
        <f t="shared" si="14"/>
        <v>0.59235930387400504</v>
      </c>
      <c r="W30" s="2">
        <f t="shared" si="14"/>
        <v>0.57608997039395704</v>
      </c>
      <c r="Y30" s="6"/>
      <c r="Z30" s="6"/>
      <c r="AA30" s="6"/>
      <c r="AB30" s="6"/>
    </row>
    <row r="31" spans="1:28" x14ac:dyDescent="0.35">
      <c r="A31" t="s">
        <v>34</v>
      </c>
      <c r="B31" s="2">
        <f>MAX(B24:B27,B21:B22)</f>
        <v>0.69507994252238303</v>
      </c>
      <c r="C31" s="2">
        <f t="shared" ref="C31:W31" si="15">MAX(C24:C27,C21:C22)</f>
        <v>0.82869931913279105</v>
      </c>
      <c r="D31" s="2">
        <f t="shared" si="15"/>
        <v>0.67059508842718996</v>
      </c>
      <c r="E31" s="2">
        <f t="shared" si="15"/>
        <v>0.85567924945960505</v>
      </c>
      <c r="F31" s="2">
        <f t="shared" si="15"/>
        <v>0.82377449083072896</v>
      </c>
      <c r="G31" s="2">
        <f t="shared" si="15"/>
        <v>0.750230077742993</v>
      </c>
      <c r="H31" s="2">
        <f t="shared" si="15"/>
        <v>0.71758115416563495</v>
      </c>
      <c r="I31" s="2">
        <f t="shared" si="15"/>
        <v>0.712123560162369</v>
      </c>
      <c r="J31" s="2">
        <f t="shared" si="15"/>
        <v>0.69812911864788096</v>
      </c>
      <c r="K31" s="2">
        <f t="shared" si="15"/>
        <v>0.69883750761294094</v>
      </c>
      <c r="L31" s="2">
        <f t="shared" si="15"/>
        <v>0.69107798028432599</v>
      </c>
      <c r="M31" s="2">
        <f t="shared" si="15"/>
        <v>0.68677505771303504</v>
      </c>
      <c r="N31" s="2">
        <f t="shared" si="15"/>
        <v>0.69035992119107203</v>
      </c>
      <c r="O31" s="2">
        <f t="shared" si="15"/>
        <v>0.67849823788776498</v>
      </c>
      <c r="P31" s="2">
        <f t="shared" si="15"/>
        <v>0.68351998862788899</v>
      </c>
      <c r="Q31" s="2">
        <f t="shared" si="15"/>
        <v>0.67449128558250004</v>
      </c>
      <c r="R31" s="2">
        <f t="shared" si="15"/>
        <v>0.67577954457230205</v>
      </c>
      <c r="S31" s="2">
        <f t="shared" si="15"/>
        <v>0.68081775865382399</v>
      </c>
      <c r="T31" s="2">
        <f t="shared" si="15"/>
        <v>0.66876506507921796</v>
      </c>
      <c r="U31" s="2">
        <f t="shared" si="15"/>
        <v>0.67714482133072895</v>
      </c>
      <c r="V31" s="2">
        <f t="shared" si="15"/>
        <v>0.68566002135930104</v>
      </c>
      <c r="W31" s="2">
        <f t="shared" si="15"/>
        <v>0.69388575582644496</v>
      </c>
      <c r="Y31" s="6"/>
      <c r="Z31" s="6"/>
      <c r="AA31" s="6"/>
      <c r="AB31" s="6"/>
    </row>
    <row r="32" spans="1:28" x14ac:dyDescent="0.35">
      <c r="A32" t="s">
        <v>35</v>
      </c>
      <c r="B32" s="2">
        <f>_xlfn.STDEV.P(B24:B27,B21:B22)</f>
        <v>3.1481594306744146E-2</v>
      </c>
      <c r="C32" s="2">
        <f t="shared" ref="C32:W32" si="16">_xlfn.STDEV.P(C24:C27,C21:C22)</f>
        <v>1.8319177610430712E-2</v>
      </c>
      <c r="D32" s="2">
        <f t="shared" si="16"/>
        <v>2.9220971518346385E-2</v>
      </c>
      <c r="E32" s="2">
        <f t="shared" si="16"/>
        <v>1.8036550868712291E-2</v>
      </c>
      <c r="F32" s="2">
        <f t="shared" si="16"/>
        <v>1.873801741093312E-2</v>
      </c>
      <c r="G32" s="2">
        <f t="shared" si="16"/>
        <v>1.5299169757566998E-2</v>
      </c>
      <c r="H32" s="2">
        <f t="shared" si="16"/>
        <v>1.7242375009853522E-2</v>
      </c>
      <c r="I32" s="2">
        <f t="shared" si="16"/>
        <v>1.8507438982840577E-2</v>
      </c>
      <c r="J32" s="2">
        <f t="shared" si="16"/>
        <v>1.9292571529818066E-2</v>
      </c>
      <c r="K32" s="2">
        <f t="shared" si="16"/>
        <v>2.2343251911197154E-2</v>
      </c>
      <c r="L32" s="2">
        <f t="shared" si="16"/>
        <v>2.2234905634019458E-2</v>
      </c>
      <c r="M32" s="2">
        <f t="shared" si="16"/>
        <v>2.3282737352747357E-2</v>
      </c>
      <c r="N32" s="2">
        <f t="shared" si="16"/>
        <v>2.5781590067651839E-2</v>
      </c>
      <c r="O32" s="2">
        <f t="shared" si="16"/>
        <v>2.6009152951239824E-2</v>
      </c>
      <c r="P32" s="2">
        <f t="shared" si="16"/>
        <v>2.9594390834052929E-2</v>
      </c>
      <c r="Q32" s="2">
        <f t="shared" si="16"/>
        <v>3.043437478481327E-2</v>
      </c>
      <c r="R32" s="2">
        <f t="shared" si="16"/>
        <v>3.1808569714090143E-2</v>
      </c>
      <c r="S32" s="2">
        <f t="shared" si="16"/>
        <v>3.3756588799058788E-2</v>
      </c>
      <c r="T32" s="2">
        <f t="shared" si="16"/>
        <v>3.2983166575470492E-2</v>
      </c>
      <c r="U32" s="2">
        <f t="shared" si="16"/>
        <v>3.6284315514307157E-2</v>
      </c>
      <c r="V32" s="2">
        <f t="shared" si="16"/>
        <v>3.4830351328864896E-2</v>
      </c>
      <c r="W32" s="2">
        <f t="shared" si="16"/>
        <v>4.1253513924420289E-2</v>
      </c>
      <c r="Y32" s="6"/>
      <c r="Z32" s="6"/>
      <c r="AA32" s="6"/>
      <c r="AB32" s="6"/>
    </row>
    <row r="33" spans="1:70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Y33" s="6"/>
      <c r="Z33" s="6"/>
      <c r="AA33" s="6"/>
      <c r="AB33" s="6"/>
    </row>
    <row r="34" spans="1:70" x14ac:dyDescent="0.35">
      <c r="B34" s="9" t="s">
        <v>39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Y34" s="6"/>
      <c r="Z34" s="6"/>
      <c r="AA34" s="6"/>
      <c r="AB34" s="6"/>
    </row>
    <row r="35" spans="1:70" ht="29" x14ac:dyDescent="0.35">
      <c r="B35" s="1" t="s">
        <v>4</v>
      </c>
      <c r="C35" s="1" t="s">
        <v>38</v>
      </c>
      <c r="D35" s="1" t="s">
        <v>5</v>
      </c>
      <c r="E35" s="3" t="s">
        <v>8</v>
      </c>
      <c r="F35" s="4" t="s">
        <v>12</v>
      </c>
      <c r="G35" s="4" t="s">
        <v>13</v>
      </c>
      <c r="H35" s="4" t="s">
        <v>14</v>
      </c>
      <c r="I35" s="4" t="s">
        <v>15</v>
      </c>
      <c r="J35" s="4" t="s">
        <v>16</v>
      </c>
      <c r="K35" s="4" t="s">
        <v>17</v>
      </c>
      <c r="L35" s="4" t="s">
        <v>18</v>
      </c>
      <c r="M35" s="4" t="s">
        <v>19</v>
      </c>
      <c r="N35" s="4" t="s">
        <v>20</v>
      </c>
      <c r="O35" s="4" t="s">
        <v>21</v>
      </c>
      <c r="P35" s="4" t="s">
        <v>22</v>
      </c>
      <c r="Q35" s="4" t="s">
        <v>23</v>
      </c>
      <c r="R35" s="4" t="s">
        <v>24</v>
      </c>
      <c r="S35" s="4" t="s">
        <v>25</v>
      </c>
      <c r="T35" s="4" t="s">
        <v>26</v>
      </c>
      <c r="U35" s="4" t="s">
        <v>27</v>
      </c>
      <c r="V35" s="4" t="s">
        <v>28</v>
      </c>
      <c r="W35" s="3" t="s">
        <v>7</v>
      </c>
      <c r="Y35" s="6"/>
      <c r="Z35" s="6"/>
      <c r="AA35" s="6"/>
      <c r="AB35" s="6"/>
    </row>
    <row r="36" spans="1:70" x14ac:dyDescent="0.35">
      <c r="A36" s="1" t="s">
        <v>40</v>
      </c>
      <c r="B36" s="7">
        <f>B39/$B39</f>
        <v>1</v>
      </c>
      <c r="C36" s="7">
        <f t="shared" ref="C36:W36" si="17">C39/$B39</f>
        <v>5.6272944629642475E-2</v>
      </c>
      <c r="D36" s="7">
        <f t="shared" si="17"/>
        <v>0.9437270553703575</v>
      </c>
      <c r="E36" s="7">
        <f t="shared" si="17"/>
        <v>1.1348316374660904E-2</v>
      </c>
      <c r="F36" s="7">
        <f t="shared" si="17"/>
        <v>4.4924628254981572E-2</v>
      </c>
      <c r="G36" s="7">
        <f t="shared" si="17"/>
        <v>3.1519385954686119E-2</v>
      </c>
      <c r="H36" s="7">
        <f t="shared" si="17"/>
        <v>2.884577561341236E-2</v>
      </c>
      <c r="I36" s="7">
        <f t="shared" si="17"/>
        <v>3.0586581490670527E-2</v>
      </c>
      <c r="J36" s="7">
        <f t="shared" si="17"/>
        <v>2.5795074105834419E-2</v>
      </c>
      <c r="K36" s="7">
        <f t="shared" si="17"/>
        <v>2.6624889232822416E-2</v>
      </c>
      <c r="L36" s="7">
        <f t="shared" si="17"/>
        <v>2.2408405646390402E-2</v>
      </c>
      <c r="M36" s="7">
        <f t="shared" si="17"/>
        <v>2.9220005964799102E-2</v>
      </c>
      <c r="N36" s="7">
        <f t="shared" si="17"/>
        <v>2.2054737402222711E-2</v>
      </c>
      <c r="O36" s="7">
        <f t="shared" si="17"/>
        <v>9.7175624712577499E-2</v>
      </c>
      <c r="P36" s="7">
        <f t="shared" si="17"/>
        <v>7.9754692272867383E-2</v>
      </c>
      <c r="Q36" s="7">
        <f t="shared" si="17"/>
        <v>6.4714673048191146E-2</v>
      </c>
      <c r="R36" s="7">
        <f t="shared" si="17"/>
        <v>5.724973412301361E-2</v>
      </c>
      <c r="S36" s="7">
        <f t="shared" si="17"/>
        <v>4.6418688845611115E-2</v>
      </c>
      <c r="T36" s="7">
        <f t="shared" si="17"/>
        <v>3.8241764607857373E-2</v>
      </c>
      <c r="U36" s="7">
        <f t="shared" si="17"/>
        <v>3.735759399743814E-2</v>
      </c>
      <c r="V36" s="7">
        <f t="shared" si="17"/>
        <v>3.0170690522048658E-2</v>
      </c>
      <c r="W36" s="7">
        <f t="shared" si="17"/>
        <v>0.27558873782991455</v>
      </c>
      <c r="Y36" s="6"/>
      <c r="Z36" s="6"/>
      <c r="AA36" s="6"/>
      <c r="AB36" s="6"/>
    </row>
    <row r="37" spans="1:70" x14ac:dyDescent="0.35">
      <c r="A37" s="1" t="s">
        <v>41</v>
      </c>
      <c r="B37" s="7">
        <f t="shared" ref="B37:W37" si="18">B40/$B40</f>
        <v>1</v>
      </c>
      <c r="C37" s="7">
        <f t="shared" si="18"/>
        <v>0.42697163611207195</v>
      </c>
      <c r="D37" s="7">
        <f t="shared" si="18"/>
        <v>0.5730283638879281</v>
      </c>
      <c r="E37" s="7">
        <f t="shared" si="18"/>
        <v>0.16447595987547561</v>
      </c>
      <c r="F37" s="7">
        <f t="shared" si="18"/>
        <v>0.26249567623659631</v>
      </c>
      <c r="G37" s="7">
        <f t="shared" si="18"/>
        <v>0.10610515392597716</v>
      </c>
      <c r="H37" s="7">
        <f t="shared" si="18"/>
        <v>6.8070448518390406E-2</v>
      </c>
      <c r="I37" s="7">
        <f t="shared" si="18"/>
        <v>5.5920673354087395E-2</v>
      </c>
      <c r="J37" s="7">
        <f t="shared" si="18"/>
        <v>3.8279718667127871E-2</v>
      </c>
      <c r="K37" s="7">
        <f t="shared" si="18"/>
        <v>3.3437103655021332E-2</v>
      </c>
      <c r="L37" s="7">
        <f t="shared" si="18"/>
        <v>2.4328375417963795E-2</v>
      </c>
      <c r="M37" s="7">
        <f>M40/$B40</f>
        <v>2.8046811945117031E-2</v>
      </c>
      <c r="N37" s="7">
        <f t="shared" si="18"/>
        <v>1.8822783350628387E-2</v>
      </c>
      <c r="O37" s="7">
        <f t="shared" si="18"/>
        <v>6.4452899803989397E-2</v>
      </c>
      <c r="P37" s="7">
        <f t="shared" si="18"/>
        <v>3.7256427994926782E-2</v>
      </c>
      <c r="Q37" s="7">
        <f t="shared" si="18"/>
        <v>2.3449210192551598E-2</v>
      </c>
      <c r="R37" s="7">
        <f t="shared" si="18"/>
        <v>1.6934739997693994E-2</v>
      </c>
      <c r="S37" s="7">
        <f t="shared" si="18"/>
        <v>1.157327337714747E-2</v>
      </c>
      <c r="T37" s="7">
        <f t="shared" si="18"/>
        <v>8.2583881010031123E-3</v>
      </c>
      <c r="U37" s="7">
        <f t="shared" si="18"/>
        <v>7.1197970713709211E-3</v>
      </c>
      <c r="V37" s="7">
        <f t="shared" si="18"/>
        <v>5.145278450363196E-3</v>
      </c>
      <c r="W37" s="7">
        <f t="shared" si="18"/>
        <v>2.5827280064568199E-2</v>
      </c>
      <c r="Y37" s="6"/>
      <c r="Z37" s="6"/>
      <c r="AA37" s="6"/>
      <c r="AB37" s="6"/>
    </row>
    <row r="38" spans="1:70" x14ac:dyDescent="0.35">
      <c r="B38" s="1"/>
      <c r="C38" s="1"/>
      <c r="D38" s="1"/>
      <c r="E38" s="3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3"/>
      <c r="Y38" s="6"/>
      <c r="Z38" s="6"/>
      <c r="AA38" s="6"/>
      <c r="AB38" s="6"/>
    </row>
    <row r="39" spans="1:70" x14ac:dyDescent="0.35">
      <c r="A39" s="1" t="s">
        <v>40</v>
      </c>
      <c r="B39">
        <f>SUM(E39:W39)</f>
        <v>5592812</v>
      </c>
      <c r="C39">
        <f>SUM(E39:F39)</f>
        <v>314724</v>
      </c>
      <c r="D39">
        <f>SUM(G39:W39)</f>
        <v>5278088</v>
      </c>
      <c r="E39">
        <v>63469</v>
      </c>
      <c r="F39">
        <v>251255</v>
      </c>
      <c r="G39">
        <v>176282</v>
      </c>
      <c r="H39">
        <v>161329</v>
      </c>
      <c r="I39">
        <v>171065</v>
      </c>
      <c r="J39">
        <v>144267</v>
      </c>
      <c r="K39">
        <v>148908</v>
      </c>
      <c r="L39">
        <v>125326</v>
      </c>
      <c r="M39">
        <v>163422</v>
      </c>
      <c r="N39">
        <v>123348</v>
      </c>
      <c r="O39">
        <v>543485</v>
      </c>
      <c r="P39">
        <v>446053</v>
      </c>
      <c r="Q39">
        <v>361937</v>
      </c>
      <c r="R39">
        <v>320187</v>
      </c>
      <c r="S39">
        <v>259611</v>
      </c>
      <c r="T39">
        <v>213879</v>
      </c>
      <c r="U39">
        <v>208934</v>
      </c>
      <c r="V39">
        <v>168739</v>
      </c>
      <c r="W39">
        <v>1541316</v>
      </c>
      <c r="Y39" s="6"/>
      <c r="Z39" s="6"/>
      <c r="AA39" s="6"/>
      <c r="AB39" s="6"/>
    </row>
    <row r="40" spans="1:70" x14ac:dyDescent="0.35">
      <c r="A40" s="1" t="s">
        <v>41</v>
      </c>
      <c r="B40">
        <f>SUM(E40:W40)</f>
        <v>69384</v>
      </c>
      <c r="C40">
        <f>SUM(E40:F40)</f>
        <v>29625</v>
      </c>
      <c r="D40">
        <f>SUM(G40:W40)</f>
        <v>39759</v>
      </c>
      <c r="E40">
        <v>11412</v>
      </c>
      <c r="F40">
        <v>18213</v>
      </c>
      <c r="G40">
        <v>7362</v>
      </c>
      <c r="H40">
        <v>4723</v>
      </c>
      <c r="I40">
        <v>3880</v>
      </c>
      <c r="J40">
        <v>2656</v>
      </c>
      <c r="K40">
        <v>2320</v>
      </c>
      <c r="L40">
        <v>1688</v>
      </c>
      <c r="M40">
        <v>1946</v>
      </c>
      <c r="N40">
        <v>1306</v>
      </c>
      <c r="O40">
        <v>4472</v>
      </c>
      <c r="P40">
        <v>2585</v>
      </c>
      <c r="Q40">
        <v>1627</v>
      </c>
      <c r="R40">
        <v>1175</v>
      </c>
      <c r="S40">
        <v>803</v>
      </c>
      <c r="T40">
        <v>573</v>
      </c>
      <c r="U40">
        <v>494</v>
      </c>
      <c r="V40">
        <v>357</v>
      </c>
      <c r="W40">
        <v>1792</v>
      </c>
      <c r="Y40" s="6"/>
      <c r="Z40" s="6"/>
      <c r="AA40" s="6"/>
      <c r="AB40" s="6"/>
    </row>
    <row r="41" spans="1:70" x14ac:dyDescent="0.3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Y41" s="6"/>
      <c r="Z41" s="6"/>
      <c r="AA41" s="6"/>
      <c r="AB41" s="6"/>
      <c r="AW41" s="1" t="s">
        <v>4</v>
      </c>
      <c r="AX41" s="1" t="s">
        <v>38</v>
      </c>
      <c r="AY41" s="1" t="s">
        <v>5</v>
      </c>
      <c r="AZ41" s="3" t="s">
        <v>8</v>
      </c>
      <c r="BA41" s="4" t="s">
        <v>42</v>
      </c>
      <c r="BB41" s="4" t="s">
        <v>43</v>
      </c>
      <c r="BC41" s="4" t="s">
        <v>44</v>
      </c>
      <c r="BD41" s="4" t="s">
        <v>45</v>
      </c>
      <c r="BE41" s="4" t="s">
        <v>46</v>
      </c>
      <c r="BF41" s="4" t="s">
        <v>47</v>
      </c>
      <c r="BG41" s="4" t="s">
        <v>48</v>
      </c>
      <c r="BH41" s="4" t="s">
        <v>49</v>
      </c>
      <c r="BI41" s="4" t="s">
        <v>50</v>
      </c>
      <c r="BJ41" s="4" t="s">
        <v>51</v>
      </c>
      <c r="BK41" s="4" t="s">
        <v>52</v>
      </c>
      <c r="BL41" s="4" t="s">
        <v>53</v>
      </c>
      <c r="BM41" s="4" t="s">
        <v>54</v>
      </c>
      <c r="BN41" s="4" t="s">
        <v>55</v>
      </c>
      <c r="BO41" s="4" t="s">
        <v>56</v>
      </c>
      <c r="BP41" s="4" t="s">
        <v>57</v>
      </c>
      <c r="BQ41" s="4" t="s">
        <v>58</v>
      </c>
      <c r="BR41" s="3" t="s">
        <v>7</v>
      </c>
    </row>
    <row r="42" spans="1:70" x14ac:dyDescent="0.3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Y42" s="6"/>
      <c r="Z42" s="6"/>
      <c r="AA42" s="6"/>
      <c r="AB42" s="6"/>
    </row>
    <row r="43" spans="1:70" x14ac:dyDescent="0.3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Y43" s="6"/>
      <c r="Z43" s="6"/>
      <c r="AA43" s="6"/>
      <c r="AB43" s="6"/>
    </row>
    <row r="44" spans="1:70" x14ac:dyDescent="0.3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Y44" s="6"/>
      <c r="Z44" s="6"/>
      <c r="AA44" s="6"/>
      <c r="AB44" s="6"/>
    </row>
    <row r="45" spans="1:70" x14ac:dyDescent="0.35">
      <c r="B45" s="2"/>
      <c r="C45" s="2"/>
      <c r="D45" s="2"/>
      <c r="E45" s="2"/>
      <c r="F45" s="2"/>
      <c r="G45" s="2"/>
      <c r="H45" s="2"/>
      <c r="I45" s="2"/>
      <c r="J45" s="2"/>
      <c r="K45" s="2">
        <f>0.84/1.03</f>
        <v>0.81553398058252424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Y45" s="6"/>
      <c r="Z45" s="6"/>
      <c r="AA45" s="6"/>
      <c r="AB45" s="6"/>
    </row>
    <row r="46" spans="1:70" x14ac:dyDescent="0.35">
      <c r="B46" s="2"/>
      <c r="C46" s="2"/>
      <c r="D46" s="2"/>
      <c r="E46" s="2"/>
      <c r="F46" s="2"/>
      <c r="G46" s="2"/>
      <c r="H46" s="2"/>
      <c r="I46" s="2"/>
      <c r="J46" s="2"/>
      <c r="K46" s="2">
        <f>1.03/0.84</f>
        <v>1.2261904761904763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Y46" s="6"/>
      <c r="Z46" s="6"/>
      <c r="AA46" s="6"/>
      <c r="AB46" s="6"/>
    </row>
    <row r="47" spans="1:70" x14ac:dyDescent="0.3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Y47" s="6"/>
      <c r="Z47" s="6"/>
      <c r="AA47" s="6"/>
      <c r="AB47" s="6"/>
    </row>
    <row r="48" spans="1:70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Y48" s="6"/>
      <c r="Z48" s="6"/>
      <c r="AA48" s="6"/>
      <c r="AB48" s="6"/>
    </row>
    <row r="49" spans="25:25" x14ac:dyDescent="0.35">
      <c r="Y49" s="6"/>
    </row>
  </sheetData>
  <mergeCells count="3">
    <mergeCell ref="C3:W3"/>
    <mergeCell ref="C19:W19"/>
    <mergeCell ref="B34:W34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BC4F-B34F-4F42-A1FF-C9D9B75F059F}">
  <dimension ref="A1"/>
  <sheetViews>
    <sheetView zoomScale="25" zoomScaleNormal="25" workbookViewId="0">
      <selection activeCell="AI160" sqref="AI160"/>
    </sheetView>
  </sheetViews>
  <sheetFormatPr defaultRowHeight="14.5" x14ac:dyDescent="0.35"/>
  <cols>
    <col min="1" max="16384" width="8.7265625" style="13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05AE9-D18B-4A14-93A4-4AEFC30F585D}">
  <dimension ref="A1"/>
  <sheetViews>
    <sheetView zoomScale="25" zoomScaleNormal="25" workbookViewId="0">
      <selection activeCell="BD177" sqref="BD17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A82F2-14F9-424A-BBC6-65692985D976}">
  <dimension ref="A1"/>
  <sheetViews>
    <sheetView zoomScale="25" zoomScaleNormal="25" workbookViewId="0">
      <selection activeCell="CX188" sqref="CX188"/>
    </sheetView>
  </sheetViews>
  <sheetFormatPr defaultRowHeight="14.5" x14ac:dyDescent="0.35"/>
  <cols>
    <col min="1" max="16384" width="8.7265625" style="12"/>
  </cols>
  <sheetData>
    <row r="1" spans="1:1" x14ac:dyDescent="0.35">
      <c r="A1" s="1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and All Charts</vt:lpstr>
      <vt:lpstr>Per-User RMSE</vt:lpstr>
      <vt:lpstr>Algs on 3 Splits</vt:lpstr>
      <vt:lpstr>Rating &amp; User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2019-08-09T12:47:28Z</dcterms:modified>
</cp:coreProperties>
</file>