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Analytics_Processos\Orcamento_2025\Criterios de Rateio\"/>
    </mc:Choice>
  </mc:AlternateContent>
  <xr:revisionPtr revIDLastSave="0" documentId="13_ncr:1_{DB8659CF-1023-46AA-A816-7D8B1F315DC1}" xr6:coauthVersionLast="47" xr6:coauthVersionMax="47" xr10:uidLastSave="{00000000-0000-0000-0000-000000000000}"/>
  <bookViews>
    <workbookView xWindow="-120" yWindow="-120" windowWidth="20730" windowHeight="11160" xr2:uid="{E4BEE335-591E-4646-B591-28C21ED8224B}"/>
  </bookViews>
  <sheets>
    <sheet name="MV HS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9" i="1" l="1"/>
  <c r="C159" i="1"/>
  <c r="F15" i="1" l="1"/>
  <c r="N15" i="1" s="1"/>
  <c r="F63" i="1"/>
  <c r="F119" i="1"/>
  <c r="F25" i="1"/>
  <c r="F49" i="1"/>
  <c r="J49" i="1" s="1"/>
  <c r="F81" i="1"/>
  <c r="L81" i="1" s="1"/>
  <c r="F113" i="1"/>
  <c r="F153" i="1"/>
  <c r="I153" i="1" s="1"/>
  <c r="F19" i="1"/>
  <c r="P19" i="1" s="1"/>
  <c r="F43" i="1"/>
  <c r="J43" i="1" s="1"/>
  <c r="F67" i="1"/>
  <c r="F91" i="1"/>
  <c r="F115" i="1"/>
  <c r="K115" i="1" s="1"/>
  <c r="F123" i="1"/>
  <c r="H123" i="1" s="1"/>
  <c r="F131" i="1"/>
  <c r="F139" i="1"/>
  <c r="Q139" i="1" s="1"/>
  <c r="F147" i="1"/>
  <c r="Q147" i="1" s="1"/>
  <c r="F155" i="1"/>
  <c r="F12" i="1"/>
  <c r="F20" i="1"/>
  <c r="P20" i="1" s="1"/>
  <c r="F28" i="1"/>
  <c r="F36" i="1"/>
  <c r="N36" i="1" s="1"/>
  <c r="F44" i="1"/>
  <c r="I44" i="1" s="1"/>
  <c r="F52" i="1"/>
  <c r="P52" i="1" s="1"/>
  <c r="F60" i="1"/>
  <c r="N60" i="1" s="1"/>
  <c r="F68" i="1"/>
  <c r="F76" i="1"/>
  <c r="F84" i="1"/>
  <c r="F92" i="1"/>
  <c r="F100" i="1"/>
  <c r="K100" i="1" s="1"/>
  <c r="F108" i="1"/>
  <c r="N108" i="1" s="1"/>
  <c r="F116" i="1"/>
  <c r="K116" i="1" s="1"/>
  <c r="F124" i="1"/>
  <c r="Q124" i="1" s="1"/>
  <c r="F132" i="1"/>
  <c r="F140" i="1"/>
  <c r="F148" i="1"/>
  <c r="F156" i="1"/>
  <c r="I156" i="1" s="1"/>
  <c r="F31" i="1"/>
  <c r="H31" i="1" s="1"/>
  <c r="F79" i="1"/>
  <c r="F127" i="1"/>
  <c r="H127" i="1" s="1"/>
  <c r="F33" i="1"/>
  <c r="L33" i="1" s="1"/>
  <c r="F57" i="1"/>
  <c r="J57" i="1" s="1"/>
  <c r="F89" i="1"/>
  <c r="F129" i="1"/>
  <c r="F27" i="1"/>
  <c r="I27" i="1" s="1"/>
  <c r="F51" i="1"/>
  <c r="M51" i="1" s="1"/>
  <c r="F75" i="1"/>
  <c r="F99" i="1"/>
  <c r="H99" i="1" s="1"/>
  <c r="F13" i="1"/>
  <c r="I13" i="1" s="1"/>
  <c r="F37" i="1"/>
  <c r="P37" i="1" s="1"/>
  <c r="F53" i="1"/>
  <c r="F61" i="1"/>
  <c r="F77" i="1"/>
  <c r="K77" i="1" s="1"/>
  <c r="F93" i="1"/>
  <c r="G93" i="1" s="1"/>
  <c r="F109" i="1"/>
  <c r="F117" i="1"/>
  <c r="N117" i="1" s="1"/>
  <c r="F125" i="1"/>
  <c r="J125" i="1" s="1"/>
  <c r="F133" i="1"/>
  <c r="F141" i="1"/>
  <c r="F149" i="1"/>
  <c r="F157" i="1"/>
  <c r="M157" i="1" s="1"/>
  <c r="F23" i="1"/>
  <c r="O23" i="1" s="1"/>
  <c r="F71" i="1"/>
  <c r="F111" i="1"/>
  <c r="L111" i="1" s="1"/>
  <c r="F17" i="1"/>
  <c r="J17" i="1" s="1"/>
  <c r="F65" i="1"/>
  <c r="F97" i="1"/>
  <c r="F121" i="1"/>
  <c r="L121" i="1" s="1"/>
  <c r="F145" i="1"/>
  <c r="F11" i="1"/>
  <c r="J11" i="1" s="1"/>
  <c r="F35" i="1"/>
  <c r="F59" i="1"/>
  <c r="J59" i="1" s="1"/>
  <c r="F83" i="1"/>
  <c r="K83" i="1" s="1"/>
  <c r="F107" i="1"/>
  <c r="G107" i="1" s="1"/>
  <c r="F21" i="1"/>
  <c r="F29" i="1"/>
  <c r="I29" i="1" s="1"/>
  <c r="F45" i="1"/>
  <c r="L45" i="1" s="1"/>
  <c r="F69" i="1"/>
  <c r="M69" i="1" s="1"/>
  <c r="F85" i="1"/>
  <c r="F101" i="1"/>
  <c r="I101" i="1" s="1"/>
  <c r="F14" i="1"/>
  <c r="L14" i="1" s="1"/>
  <c r="F22" i="1"/>
  <c r="F30" i="1"/>
  <c r="F38" i="1"/>
  <c r="I38" i="1" s="1"/>
  <c r="F46" i="1"/>
  <c r="O46" i="1" s="1"/>
  <c r="F54" i="1"/>
  <c r="G54" i="1" s="1"/>
  <c r="F62" i="1"/>
  <c r="F70" i="1"/>
  <c r="G70" i="1" s="1"/>
  <c r="F78" i="1"/>
  <c r="M78" i="1" s="1"/>
  <c r="F86" i="1"/>
  <c r="F94" i="1"/>
  <c r="F102" i="1"/>
  <c r="J102" i="1" s="1"/>
  <c r="F110" i="1"/>
  <c r="L110" i="1" s="1"/>
  <c r="F118" i="1"/>
  <c r="H118" i="1" s="1"/>
  <c r="F126" i="1"/>
  <c r="F134" i="1"/>
  <c r="N134" i="1" s="1"/>
  <c r="F142" i="1"/>
  <c r="K142" i="1" s="1"/>
  <c r="F150" i="1"/>
  <c r="F158" i="1"/>
  <c r="F47" i="1"/>
  <c r="N47" i="1" s="1"/>
  <c r="F95" i="1"/>
  <c r="R95" i="1" s="1"/>
  <c r="F39" i="1"/>
  <c r="H39" i="1" s="1"/>
  <c r="F87" i="1"/>
  <c r="F103" i="1"/>
  <c r="R103" i="1" s="1"/>
  <c r="F135" i="1"/>
  <c r="M135" i="1" s="1"/>
  <c r="F143" i="1"/>
  <c r="R143" i="1" s="1"/>
  <c r="F151" i="1"/>
  <c r="F16" i="1"/>
  <c r="F24" i="1"/>
  <c r="F32" i="1"/>
  <c r="L32" i="1" s="1"/>
  <c r="F40" i="1"/>
  <c r="F48" i="1"/>
  <c r="M48" i="1" s="1"/>
  <c r="F56" i="1"/>
  <c r="L56" i="1" s="1"/>
  <c r="F64" i="1"/>
  <c r="F72" i="1"/>
  <c r="F80" i="1"/>
  <c r="F88" i="1"/>
  <c r="F96" i="1"/>
  <c r="J96" i="1" s="1"/>
  <c r="F104" i="1"/>
  <c r="F112" i="1"/>
  <c r="R112" i="1" s="1"/>
  <c r="F120" i="1"/>
  <c r="G120" i="1" s="1"/>
  <c r="F128" i="1"/>
  <c r="F136" i="1"/>
  <c r="F144" i="1"/>
  <c r="F152" i="1"/>
  <c r="F55" i="1"/>
  <c r="I55" i="1" s="1"/>
  <c r="F41" i="1"/>
  <c r="F73" i="1"/>
  <c r="I73" i="1" s="1"/>
  <c r="F105" i="1"/>
  <c r="R105" i="1" s="1"/>
  <c r="F137" i="1"/>
  <c r="F10" i="1"/>
  <c r="Q10" i="1" s="1"/>
  <c r="F18" i="1"/>
  <c r="F26" i="1"/>
  <c r="J26" i="1" s="1"/>
  <c r="F34" i="1"/>
  <c r="O34" i="1" s="1"/>
  <c r="F42" i="1"/>
  <c r="F50" i="1"/>
  <c r="J50" i="1" s="1"/>
  <c r="F58" i="1"/>
  <c r="K58" i="1" s="1"/>
  <c r="F66" i="1"/>
  <c r="F74" i="1"/>
  <c r="F82" i="1"/>
  <c r="H82" i="1" s="1"/>
  <c r="F90" i="1"/>
  <c r="K90" i="1" s="1"/>
  <c r="F98" i="1"/>
  <c r="P98" i="1" s="1"/>
  <c r="F106" i="1"/>
  <c r="F114" i="1"/>
  <c r="O114" i="1" s="1"/>
  <c r="F122" i="1"/>
  <c r="N122" i="1" s="1"/>
  <c r="F130" i="1"/>
  <c r="N130" i="1" s="1"/>
  <c r="F138" i="1"/>
  <c r="F146" i="1"/>
  <c r="F154" i="1"/>
  <c r="O82" i="1"/>
  <c r="L82" i="1"/>
  <c r="M123" i="1"/>
  <c r="I121" i="1"/>
  <c r="Q121" i="1"/>
  <c r="K55" i="1"/>
  <c r="L118" i="1"/>
  <c r="N118" i="1"/>
  <c r="H42" i="1"/>
  <c r="G42" i="1"/>
  <c r="K42" i="1"/>
  <c r="I42" i="1"/>
  <c r="N42" i="1"/>
  <c r="M42" i="1"/>
  <c r="J42" i="1"/>
  <c r="P42" i="1"/>
  <c r="O42" i="1"/>
  <c r="L42" i="1"/>
  <c r="Q42" i="1"/>
  <c r="R42" i="1"/>
  <c r="H156" i="1"/>
  <c r="G156" i="1"/>
  <c r="K156" i="1"/>
  <c r="N156" i="1"/>
  <c r="L156" i="1"/>
  <c r="Q156" i="1"/>
  <c r="R156" i="1"/>
  <c r="H90" i="1"/>
  <c r="G90" i="1"/>
  <c r="I90" i="1"/>
  <c r="N90" i="1"/>
  <c r="L90" i="1"/>
  <c r="P90" i="1"/>
  <c r="O90" i="1"/>
  <c r="Q90" i="1"/>
  <c r="I20" i="1"/>
  <c r="O20" i="1"/>
  <c r="N20" i="1"/>
  <c r="K20" i="1"/>
  <c r="M20" i="1"/>
  <c r="G20" i="1"/>
  <c r="R20" i="1"/>
  <c r="H115" i="1"/>
  <c r="G115" i="1"/>
  <c r="I115" i="1"/>
  <c r="J115" i="1"/>
  <c r="P115" i="1"/>
  <c r="Q115" i="1"/>
  <c r="O115" i="1"/>
  <c r="R115" i="1"/>
  <c r="H51" i="1"/>
  <c r="K51" i="1"/>
  <c r="H113" i="1"/>
  <c r="G113" i="1"/>
  <c r="J113" i="1"/>
  <c r="I113" i="1"/>
  <c r="K113" i="1"/>
  <c r="L113" i="1"/>
  <c r="O113" i="1"/>
  <c r="N113" i="1"/>
  <c r="M113" i="1"/>
  <c r="P113" i="1"/>
  <c r="R113" i="1"/>
  <c r="Q113" i="1"/>
  <c r="H49" i="1"/>
  <c r="G49" i="1"/>
  <c r="I49" i="1"/>
  <c r="K49" i="1"/>
  <c r="O49" i="1"/>
  <c r="N49" i="1"/>
  <c r="M49" i="1"/>
  <c r="Q49" i="1"/>
  <c r="G47" i="1"/>
  <c r="J47" i="1"/>
  <c r="L47" i="1"/>
  <c r="O47" i="1"/>
  <c r="M47" i="1"/>
  <c r="R47" i="1"/>
  <c r="P47" i="1"/>
  <c r="I110" i="1"/>
  <c r="K110" i="1"/>
  <c r="O110" i="1"/>
  <c r="H110" i="1"/>
  <c r="R110" i="1"/>
  <c r="Q110" i="1"/>
  <c r="G110" i="1"/>
  <c r="N110" i="1"/>
  <c r="I46" i="1"/>
  <c r="J46" i="1"/>
  <c r="L46" i="1"/>
  <c r="P46" i="1"/>
  <c r="M46" i="1"/>
  <c r="R46" i="1"/>
  <c r="N46" i="1"/>
  <c r="H109" i="1"/>
  <c r="G109" i="1"/>
  <c r="N109" i="1"/>
  <c r="K109" i="1"/>
  <c r="M109" i="1"/>
  <c r="P109" i="1"/>
  <c r="I109" i="1"/>
  <c r="L109" i="1"/>
  <c r="Q109" i="1"/>
  <c r="J109" i="1"/>
  <c r="O109" i="1"/>
  <c r="R109" i="1"/>
  <c r="I45" i="1"/>
  <c r="N45" i="1"/>
  <c r="K45" i="1"/>
  <c r="M45" i="1"/>
  <c r="J45" i="1"/>
  <c r="Q45" i="1"/>
  <c r="P45" i="1"/>
  <c r="K10" i="1"/>
  <c r="N10" i="1"/>
  <c r="M10" i="1"/>
  <c r="I10" i="1"/>
  <c r="P10" i="1"/>
  <c r="O10" i="1"/>
  <c r="I58" i="1"/>
  <c r="R58" i="1"/>
  <c r="H107" i="1"/>
  <c r="K107" i="1"/>
  <c r="M107" i="1"/>
  <c r="P107" i="1"/>
  <c r="I107" i="1"/>
  <c r="Q107" i="1"/>
  <c r="N107" i="1"/>
  <c r="R107" i="1"/>
  <c r="G43" i="1"/>
  <c r="K43" i="1"/>
  <c r="M43" i="1"/>
  <c r="L43" i="1"/>
  <c r="P43" i="1"/>
  <c r="N43" i="1"/>
  <c r="R43" i="1"/>
  <c r="O105" i="1"/>
  <c r="H41" i="1"/>
  <c r="G41" i="1"/>
  <c r="I41" i="1"/>
  <c r="J41" i="1"/>
  <c r="K41" i="1"/>
  <c r="L41" i="1"/>
  <c r="P41" i="1"/>
  <c r="O41" i="1"/>
  <c r="R41" i="1"/>
  <c r="N41" i="1"/>
  <c r="M41" i="1"/>
  <c r="Q41" i="1"/>
  <c r="G104" i="1"/>
  <c r="J104" i="1"/>
  <c r="H104" i="1"/>
  <c r="I104" i="1"/>
  <c r="M104" i="1"/>
  <c r="K104" i="1"/>
  <c r="L104" i="1"/>
  <c r="P104" i="1"/>
  <c r="O104" i="1"/>
  <c r="R104" i="1"/>
  <c r="N104" i="1"/>
  <c r="Q104" i="1"/>
  <c r="G40" i="1"/>
  <c r="I40" i="1"/>
  <c r="J40" i="1"/>
  <c r="H40" i="1"/>
  <c r="M40" i="1"/>
  <c r="K40" i="1"/>
  <c r="L40" i="1"/>
  <c r="P40" i="1"/>
  <c r="O40" i="1"/>
  <c r="R40" i="1"/>
  <c r="N40" i="1"/>
  <c r="Q40" i="1"/>
  <c r="I39" i="1"/>
  <c r="N39" i="1"/>
  <c r="R39" i="1"/>
  <c r="L102" i="1"/>
  <c r="I37" i="1"/>
  <c r="H37" i="1"/>
  <c r="J37" i="1"/>
  <c r="N37" i="1"/>
  <c r="M37" i="1"/>
  <c r="O37" i="1"/>
  <c r="Q37" i="1"/>
  <c r="H57" i="1"/>
  <c r="G57" i="1"/>
  <c r="K57" i="1"/>
  <c r="O57" i="1"/>
  <c r="P57" i="1"/>
  <c r="N57" i="1"/>
  <c r="R57" i="1"/>
  <c r="I57" i="1"/>
  <c r="G119" i="1"/>
  <c r="I119" i="1"/>
  <c r="K119" i="1"/>
  <c r="O119" i="1"/>
  <c r="J119" i="1"/>
  <c r="N119" i="1"/>
  <c r="P119" i="1"/>
  <c r="R119" i="1"/>
  <c r="Q119" i="1"/>
  <c r="M119" i="1"/>
  <c r="L119" i="1"/>
  <c r="H119" i="1"/>
  <c r="I53" i="1"/>
  <c r="H53" i="1"/>
  <c r="G53" i="1"/>
  <c r="K53" i="1"/>
  <c r="J53" i="1"/>
  <c r="N53" i="1"/>
  <c r="M53" i="1"/>
  <c r="P53" i="1"/>
  <c r="O53" i="1"/>
  <c r="Q53" i="1"/>
  <c r="L53" i="1"/>
  <c r="R53" i="1"/>
  <c r="H26" i="1"/>
  <c r="G26" i="1"/>
  <c r="K26" i="1"/>
  <c r="I26" i="1"/>
  <c r="N26" i="1"/>
  <c r="L26" i="1"/>
  <c r="P26" i="1"/>
  <c r="O26" i="1"/>
  <c r="J32" i="1"/>
  <c r="M32" i="1"/>
  <c r="R32" i="1"/>
  <c r="Q32" i="1"/>
  <c r="G95" i="1"/>
  <c r="I95" i="1"/>
  <c r="O95" i="1"/>
  <c r="N95" i="1"/>
  <c r="M95" i="1"/>
  <c r="J95" i="1"/>
  <c r="Q95" i="1"/>
  <c r="G158" i="1"/>
  <c r="I158" i="1"/>
  <c r="K158" i="1"/>
  <c r="L158" i="1"/>
  <c r="O158" i="1"/>
  <c r="J158" i="1"/>
  <c r="H158" i="1"/>
  <c r="M158" i="1"/>
  <c r="R158" i="1"/>
  <c r="Q158" i="1"/>
  <c r="N158" i="1"/>
  <c r="P158" i="1"/>
  <c r="I30" i="1"/>
  <c r="G30" i="1"/>
  <c r="K30" i="1"/>
  <c r="L30" i="1"/>
  <c r="P30" i="1"/>
  <c r="O30" i="1"/>
  <c r="J30" i="1"/>
  <c r="M30" i="1"/>
  <c r="R30" i="1"/>
  <c r="H30" i="1"/>
  <c r="Q30" i="1"/>
  <c r="N30" i="1"/>
  <c r="H93" i="1"/>
  <c r="L93" i="1"/>
  <c r="P93" i="1"/>
  <c r="K44" i="1"/>
  <c r="O108" i="1"/>
  <c r="R108" i="1"/>
  <c r="G130" i="1"/>
  <c r="K130" i="1"/>
  <c r="I130" i="1"/>
  <c r="M130" i="1"/>
  <c r="J130" i="1"/>
  <c r="L130" i="1"/>
  <c r="Q130" i="1"/>
  <c r="R130" i="1"/>
  <c r="O60" i="1"/>
  <c r="H155" i="1"/>
  <c r="G155" i="1"/>
  <c r="K155" i="1"/>
  <c r="J155" i="1"/>
  <c r="M155" i="1"/>
  <c r="L155" i="1"/>
  <c r="P155" i="1"/>
  <c r="Q155" i="1"/>
  <c r="I155" i="1"/>
  <c r="N155" i="1"/>
  <c r="R155" i="1"/>
  <c r="O155" i="1"/>
  <c r="H91" i="1"/>
  <c r="G91" i="1"/>
  <c r="K91" i="1"/>
  <c r="J91" i="1"/>
  <c r="M91" i="1"/>
  <c r="L91" i="1"/>
  <c r="P91" i="1"/>
  <c r="Q91" i="1"/>
  <c r="I91" i="1"/>
  <c r="N91" i="1"/>
  <c r="R91" i="1"/>
  <c r="O91" i="1"/>
  <c r="H89" i="1"/>
  <c r="G89" i="1"/>
  <c r="J89" i="1"/>
  <c r="K89" i="1"/>
  <c r="I89" i="1"/>
  <c r="L89" i="1"/>
  <c r="O89" i="1"/>
  <c r="P89" i="1"/>
  <c r="N89" i="1"/>
  <c r="R89" i="1"/>
  <c r="M89" i="1"/>
  <c r="Q89" i="1"/>
  <c r="H25" i="1"/>
  <c r="G25" i="1"/>
  <c r="J25" i="1"/>
  <c r="I25" i="1"/>
  <c r="K25" i="1"/>
  <c r="L25" i="1"/>
  <c r="P25" i="1"/>
  <c r="O25" i="1"/>
  <c r="Q25" i="1"/>
  <c r="N25" i="1"/>
  <c r="R25" i="1"/>
  <c r="M25" i="1"/>
  <c r="G152" i="1"/>
  <c r="J152" i="1"/>
  <c r="I152" i="1"/>
  <c r="H152" i="1"/>
  <c r="K152" i="1"/>
  <c r="M152" i="1"/>
  <c r="L152" i="1"/>
  <c r="P152" i="1"/>
  <c r="O152" i="1"/>
  <c r="R152" i="1"/>
  <c r="N152" i="1"/>
  <c r="Q152" i="1"/>
  <c r="G88" i="1"/>
  <c r="J88" i="1"/>
  <c r="I88" i="1"/>
  <c r="H88" i="1"/>
  <c r="K88" i="1"/>
  <c r="M88" i="1"/>
  <c r="L88" i="1"/>
  <c r="P88" i="1"/>
  <c r="O88" i="1"/>
  <c r="R88" i="1"/>
  <c r="N88" i="1"/>
  <c r="Q88" i="1"/>
  <c r="G24" i="1"/>
  <c r="J24" i="1"/>
  <c r="I24" i="1"/>
  <c r="H24" i="1"/>
  <c r="K24" i="1"/>
  <c r="M24" i="1"/>
  <c r="L24" i="1"/>
  <c r="P24" i="1"/>
  <c r="O24" i="1"/>
  <c r="R24" i="1"/>
  <c r="N24" i="1"/>
  <c r="Q24" i="1"/>
  <c r="G151" i="1"/>
  <c r="I151" i="1"/>
  <c r="J151" i="1"/>
  <c r="H151" i="1"/>
  <c r="O151" i="1"/>
  <c r="N151" i="1"/>
  <c r="P151" i="1"/>
  <c r="R151" i="1"/>
  <c r="Q151" i="1"/>
  <c r="K151" i="1"/>
  <c r="M151" i="1"/>
  <c r="L151" i="1"/>
  <c r="G87" i="1"/>
  <c r="I87" i="1"/>
  <c r="H87" i="1"/>
  <c r="J87" i="1"/>
  <c r="L87" i="1"/>
  <c r="O87" i="1"/>
  <c r="N87" i="1"/>
  <c r="P87" i="1"/>
  <c r="R87" i="1"/>
  <c r="Q87" i="1"/>
  <c r="M87" i="1"/>
  <c r="K87" i="1"/>
  <c r="L23" i="1"/>
  <c r="H23" i="1"/>
  <c r="Q23" i="1"/>
  <c r="I150" i="1"/>
  <c r="H150" i="1"/>
  <c r="G150" i="1"/>
  <c r="K150" i="1"/>
  <c r="J150" i="1"/>
  <c r="L150" i="1"/>
  <c r="O150" i="1"/>
  <c r="R150" i="1"/>
  <c r="N150" i="1"/>
  <c r="Q150" i="1"/>
  <c r="M150" i="1"/>
  <c r="P150" i="1"/>
  <c r="I86" i="1"/>
  <c r="G86" i="1"/>
  <c r="H86" i="1"/>
  <c r="K86" i="1"/>
  <c r="J86" i="1"/>
  <c r="L86" i="1"/>
  <c r="O86" i="1"/>
  <c r="R86" i="1"/>
  <c r="N86" i="1"/>
  <c r="Q86" i="1"/>
  <c r="M86" i="1"/>
  <c r="P86" i="1"/>
  <c r="I22" i="1"/>
  <c r="G22" i="1"/>
  <c r="H22" i="1"/>
  <c r="K22" i="1"/>
  <c r="L22" i="1"/>
  <c r="P22" i="1"/>
  <c r="J22" i="1"/>
  <c r="O22" i="1"/>
  <c r="R22" i="1"/>
  <c r="N22" i="1"/>
  <c r="M22" i="1"/>
  <c r="Q22" i="1"/>
  <c r="H149" i="1"/>
  <c r="G149" i="1"/>
  <c r="I149" i="1"/>
  <c r="N149" i="1"/>
  <c r="M149" i="1"/>
  <c r="J149" i="1"/>
  <c r="O149" i="1"/>
  <c r="Q149" i="1"/>
  <c r="L149" i="1"/>
  <c r="K149" i="1"/>
  <c r="P149" i="1"/>
  <c r="R149" i="1"/>
  <c r="I85" i="1"/>
  <c r="H85" i="1"/>
  <c r="G85" i="1"/>
  <c r="N85" i="1"/>
  <c r="M85" i="1"/>
  <c r="J85" i="1"/>
  <c r="O85" i="1"/>
  <c r="Q85" i="1"/>
  <c r="K85" i="1"/>
  <c r="P85" i="1"/>
  <c r="L85" i="1"/>
  <c r="R85" i="1"/>
  <c r="I21" i="1"/>
  <c r="H21" i="1"/>
  <c r="G21" i="1"/>
  <c r="J21" i="1"/>
  <c r="N21" i="1"/>
  <c r="M21" i="1"/>
  <c r="Q21" i="1"/>
  <c r="P21" i="1"/>
  <c r="O21" i="1"/>
  <c r="K21" i="1"/>
  <c r="L21" i="1"/>
  <c r="R21" i="1"/>
  <c r="H140" i="1"/>
  <c r="G140" i="1"/>
  <c r="J140" i="1"/>
  <c r="K140" i="1"/>
  <c r="O140" i="1"/>
  <c r="N140" i="1"/>
  <c r="I140" i="1"/>
  <c r="L140" i="1"/>
  <c r="Q140" i="1"/>
  <c r="M140" i="1"/>
  <c r="R140" i="1"/>
  <c r="P140" i="1"/>
  <c r="H74" i="1"/>
  <c r="G74" i="1"/>
  <c r="K74" i="1"/>
  <c r="J74" i="1"/>
  <c r="N74" i="1"/>
  <c r="I74" i="1"/>
  <c r="M74" i="1"/>
  <c r="L74" i="1"/>
  <c r="O74" i="1"/>
  <c r="P74" i="1"/>
  <c r="Q74" i="1"/>
  <c r="R74" i="1"/>
  <c r="I54" i="1"/>
  <c r="O54" i="1"/>
  <c r="J54" i="1"/>
  <c r="G36" i="1"/>
  <c r="O36" i="1"/>
  <c r="L36" i="1"/>
  <c r="I76" i="1"/>
  <c r="H76" i="1"/>
  <c r="G76" i="1"/>
  <c r="J76" i="1"/>
  <c r="K76" i="1"/>
  <c r="O76" i="1"/>
  <c r="N76" i="1"/>
  <c r="Q76" i="1"/>
  <c r="L76" i="1"/>
  <c r="M76" i="1"/>
  <c r="P76" i="1"/>
  <c r="R76" i="1"/>
  <c r="H92" i="1"/>
  <c r="G92" i="1"/>
  <c r="J92" i="1"/>
  <c r="O92" i="1"/>
  <c r="K92" i="1"/>
  <c r="N92" i="1"/>
  <c r="I92" i="1"/>
  <c r="L92" i="1"/>
  <c r="Q92" i="1"/>
  <c r="P92" i="1"/>
  <c r="M92" i="1"/>
  <c r="R92" i="1"/>
  <c r="I35" i="1"/>
  <c r="H35" i="1"/>
  <c r="G35" i="1"/>
  <c r="K35" i="1"/>
  <c r="J35" i="1"/>
  <c r="M35" i="1"/>
  <c r="L35" i="1"/>
  <c r="P35" i="1"/>
  <c r="Q35" i="1"/>
  <c r="O35" i="1"/>
  <c r="N35" i="1"/>
  <c r="R35" i="1"/>
  <c r="H97" i="1"/>
  <c r="G97" i="1"/>
  <c r="J97" i="1"/>
  <c r="I97" i="1"/>
  <c r="L97" i="1"/>
  <c r="O97" i="1"/>
  <c r="K97" i="1"/>
  <c r="N97" i="1"/>
  <c r="M97" i="1"/>
  <c r="R97" i="1"/>
  <c r="Q97" i="1"/>
  <c r="P97" i="1"/>
  <c r="G96" i="1"/>
  <c r="P96" i="1"/>
  <c r="N96" i="1"/>
  <c r="I94" i="1"/>
  <c r="G94" i="1"/>
  <c r="K94" i="1"/>
  <c r="H94" i="1"/>
  <c r="L94" i="1"/>
  <c r="O94" i="1"/>
  <c r="J94" i="1"/>
  <c r="M94" i="1"/>
  <c r="R94" i="1"/>
  <c r="Q94" i="1"/>
  <c r="N94" i="1"/>
  <c r="P94" i="1"/>
  <c r="N157" i="1"/>
  <c r="R157" i="1"/>
  <c r="L29" i="1"/>
  <c r="I68" i="1"/>
  <c r="H68" i="1"/>
  <c r="G68" i="1"/>
  <c r="J68" i="1"/>
  <c r="O68" i="1"/>
  <c r="N68" i="1"/>
  <c r="K68" i="1"/>
  <c r="L68" i="1"/>
  <c r="Q68" i="1"/>
  <c r="P68" i="1"/>
  <c r="M68" i="1"/>
  <c r="R68" i="1"/>
  <c r="H18" i="1"/>
  <c r="G18" i="1"/>
  <c r="K18" i="1"/>
  <c r="I18" i="1"/>
  <c r="J18" i="1"/>
  <c r="N18" i="1"/>
  <c r="M18" i="1"/>
  <c r="Q18" i="1"/>
  <c r="O18" i="1"/>
  <c r="L18" i="1"/>
  <c r="P18" i="1"/>
  <c r="R18" i="1"/>
  <c r="I28" i="1"/>
  <c r="H28" i="1"/>
  <c r="G28" i="1"/>
  <c r="J28" i="1"/>
  <c r="O28" i="1"/>
  <c r="K28" i="1"/>
  <c r="N28" i="1"/>
  <c r="L28" i="1"/>
  <c r="Q28" i="1"/>
  <c r="P28" i="1"/>
  <c r="M28" i="1"/>
  <c r="R28" i="1"/>
  <c r="H148" i="1"/>
  <c r="G148" i="1"/>
  <c r="J148" i="1"/>
  <c r="O148" i="1"/>
  <c r="I148" i="1"/>
  <c r="N148" i="1"/>
  <c r="K148" i="1"/>
  <c r="Q148" i="1"/>
  <c r="M148" i="1"/>
  <c r="L148" i="1"/>
  <c r="P148" i="1"/>
  <c r="R148" i="1"/>
  <c r="P147" i="1"/>
  <c r="G83" i="1"/>
  <c r="N83" i="1"/>
  <c r="L19" i="1"/>
  <c r="H145" i="1"/>
  <c r="G145" i="1"/>
  <c r="J145" i="1"/>
  <c r="I145" i="1"/>
  <c r="L145" i="1"/>
  <c r="O145" i="1"/>
  <c r="N145" i="1"/>
  <c r="M145" i="1"/>
  <c r="K145" i="1"/>
  <c r="P145" i="1"/>
  <c r="R145" i="1"/>
  <c r="Q145" i="1"/>
  <c r="H81" i="1"/>
  <c r="I81" i="1"/>
  <c r="J81" i="1"/>
  <c r="O81" i="1"/>
  <c r="P81" i="1"/>
  <c r="R81" i="1"/>
  <c r="Q81" i="1"/>
  <c r="I17" i="1"/>
  <c r="R17" i="1"/>
  <c r="G144" i="1"/>
  <c r="J144" i="1"/>
  <c r="H144" i="1"/>
  <c r="I144" i="1"/>
  <c r="M144" i="1"/>
  <c r="L144" i="1"/>
  <c r="P144" i="1"/>
  <c r="K144" i="1"/>
  <c r="N144" i="1"/>
  <c r="R144" i="1"/>
  <c r="Q144" i="1"/>
  <c r="O144" i="1"/>
  <c r="G80" i="1"/>
  <c r="J80" i="1"/>
  <c r="H80" i="1"/>
  <c r="M80" i="1"/>
  <c r="I80" i="1"/>
  <c r="L80" i="1"/>
  <c r="P80" i="1"/>
  <c r="K80" i="1"/>
  <c r="N80" i="1"/>
  <c r="R80" i="1"/>
  <c r="Q80" i="1"/>
  <c r="O80" i="1"/>
  <c r="G16" i="1"/>
  <c r="J16" i="1"/>
  <c r="H16" i="1"/>
  <c r="M16" i="1"/>
  <c r="L16" i="1"/>
  <c r="P16" i="1"/>
  <c r="K16" i="1"/>
  <c r="N16" i="1"/>
  <c r="Q16" i="1"/>
  <c r="I16" i="1"/>
  <c r="R16" i="1"/>
  <c r="O16" i="1"/>
  <c r="M143" i="1"/>
  <c r="G79" i="1"/>
  <c r="I79" i="1"/>
  <c r="H79" i="1"/>
  <c r="L79" i="1"/>
  <c r="K79" i="1"/>
  <c r="O79" i="1"/>
  <c r="N79" i="1"/>
  <c r="M79" i="1"/>
  <c r="P79" i="1"/>
  <c r="R79" i="1"/>
  <c r="Q79" i="1"/>
  <c r="J79" i="1"/>
  <c r="O15" i="1"/>
  <c r="G142" i="1"/>
  <c r="R142" i="1"/>
  <c r="J78" i="1"/>
  <c r="K14" i="1"/>
  <c r="R14" i="1"/>
  <c r="H141" i="1"/>
  <c r="G141" i="1"/>
  <c r="K141" i="1"/>
  <c r="J141" i="1"/>
  <c r="N141" i="1"/>
  <c r="M141" i="1"/>
  <c r="P141" i="1"/>
  <c r="L141" i="1"/>
  <c r="Q141" i="1"/>
  <c r="I141" i="1"/>
  <c r="O141" i="1"/>
  <c r="R141" i="1"/>
  <c r="G77" i="1"/>
  <c r="O77" i="1"/>
  <c r="J13" i="1"/>
  <c r="H132" i="1"/>
  <c r="G132" i="1"/>
  <c r="J132" i="1"/>
  <c r="O132" i="1"/>
  <c r="I132" i="1"/>
  <c r="N132" i="1"/>
  <c r="K132" i="1"/>
  <c r="P132" i="1"/>
  <c r="Q132" i="1"/>
  <c r="M132" i="1"/>
  <c r="L132" i="1"/>
  <c r="R132" i="1"/>
  <c r="H100" i="1"/>
  <c r="J100" i="1"/>
  <c r="O100" i="1"/>
  <c r="I100" i="1"/>
  <c r="N100" i="1"/>
  <c r="Q100" i="1"/>
  <c r="L100" i="1"/>
  <c r="R100" i="1"/>
  <c r="H138" i="1"/>
  <c r="G138" i="1"/>
  <c r="K138" i="1"/>
  <c r="I138" i="1"/>
  <c r="J138" i="1"/>
  <c r="N138" i="1"/>
  <c r="M138" i="1"/>
  <c r="O138" i="1"/>
  <c r="P138" i="1"/>
  <c r="L138" i="1"/>
  <c r="Q138" i="1"/>
  <c r="R138" i="1"/>
  <c r="H66" i="1"/>
  <c r="G66" i="1"/>
  <c r="K66" i="1"/>
  <c r="I66" i="1"/>
  <c r="N66" i="1"/>
  <c r="M66" i="1"/>
  <c r="J66" i="1"/>
  <c r="O66" i="1"/>
  <c r="P66" i="1"/>
  <c r="L66" i="1"/>
  <c r="Q66" i="1"/>
  <c r="R66" i="1"/>
  <c r="I75" i="1"/>
  <c r="H75" i="1"/>
  <c r="G75" i="1"/>
  <c r="K75" i="1"/>
  <c r="J75" i="1"/>
  <c r="M75" i="1"/>
  <c r="L75" i="1"/>
  <c r="P75" i="1"/>
  <c r="Q75" i="1"/>
  <c r="O75" i="1"/>
  <c r="N75" i="1"/>
  <c r="R75" i="1"/>
  <c r="I11" i="1"/>
  <c r="H11" i="1"/>
  <c r="G11" i="1"/>
  <c r="K11" i="1"/>
  <c r="L11" i="1"/>
  <c r="O11" i="1"/>
  <c r="N11" i="1"/>
  <c r="R11" i="1"/>
  <c r="Q11" i="1"/>
  <c r="H137" i="1"/>
  <c r="G137" i="1"/>
  <c r="J137" i="1"/>
  <c r="I137" i="1"/>
  <c r="L137" i="1"/>
  <c r="O137" i="1"/>
  <c r="K137" i="1"/>
  <c r="R137" i="1"/>
  <c r="N137" i="1"/>
  <c r="M137" i="1"/>
  <c r="Q137" i="1"/>
  <c r="P137" i="1"/>
  <c r="G73" i="1"/>
  <c r="G136" i="1"/>
  <c r="J136" i="1"/>
  <c r="I136" i="1"/>
  <c r="M136" i="1"/>
  <c r="H136" i="1"/>
  <c r="L136" i="1"/>
  <c r="P136" i="1"/>
  <c r="K136" i="1"/>
  <c r="O136" i="1"/>
  <c r="R136" i="1"/>
  <c r="N136" i="1"/>
  <c r="Q136" i="1"/>
  <c r="G72" i="1"/>
  <c r="J72" i="1"/>
  <c r="I72" i="1"/>
  <c r="M72" i="1"/>
  <c r="L72" i="1"/>
  <c r="P72" i="1"/>
  <c r="H72" i="1"/>
  <c r="K72" i="1"/>
  <c r="O72" i="1"/>
  <c r="R72" i="1"/>
  <c r="N72" i="1"/>
  <c r="Q72" i="1"/>
  <c r="R135" i="1"/>
  <c r="G71" i="1"/>
  <c r="I71" i="1"/>
  <c r="L71" i="1"/>
  <c r="O71" i="1"/>
  <c r="K71" i="1"/>
  <c r="N71" i="1"/>
  <c r="R71" i="1"/>
  <c r="H71" i="1"/>
  <c r="P71" i="1"/>
  <c r="Q71" i="1"/>
  <c r="M71" i="1"/>
  <c r="J71" i="1"/>
  <c r="K70" i="1"/>
  <c r="H133" i="1"/>
  <c r="G133" i="1"/>
  <c r="I133" i="1"/>
  <c r="N133" i="1"/>
  <c r="J133" i="1"/>
  <c r="M133" i="1"/>
  <c r="K133" i="1"/>
  <c r="O133" i="1"/>
  <c r="P133" i="1"/>
  <c r="Q133" i="1"/>
  <c r="L133" i="1"/>
  <c r="R133" i="1"/>
  <c r="H69" i="1"/>
  <c r="G69" i="1"/>
  <c r="N69" i="1"/>
  <c r="J69" i="1"/>
  <c r="K69" i="1"/>
  <c r="L69" i="1"/>
  <c r="Q69" i="1"/>
  <c r="P69" i="1"/>
  <c r="R69" i="1"/>
  <c r="H146" i="1"/>
  <c r="G146" i="1"/>
  <c r="K146" i="1"/>
  <c r="I146" i="1"/>
  <c r="N146" i="1"/>
  <c r="M146" i="1"/>
  <c r="J146" i="1"/>
  <c r="O146" i="1"/>
  <c r="L146" i="1"/>
  <c r="P146" i="1"/>
  <c r="Q146" i="1"/>
  <c r="R146" i="1"/>
  <c r="I12" i="1"/>
  <c r="H12" i="1"/>
  <c r="G12" i="1"/>
  <c r="J12" i="1"/>
  <c r="K12" i="1"/>
  <c r="O12" i="1"/>
  <c r="N12" i="1"/>
  <c r="L12" i="1"/>
  <c r="P12" i="1"/>
  <c r="Q12" i="1"/>
  <c r="M12" i="1"/>
  <c r="R12" i="1"/>
  <c r="H106" i="1"/>
  <c r="G106" i="1"/>
  <c r="K106" i="1"/>
  <c r="I106" i="1"/>
  <c r="N106" i="1"/>
  <c r="M106" i="1"/>
  <c r="O106" i="1"/>
  <c r="J106" i="1"/>
  <c r="P106" i="1"/>
  <c r="L106" i="1"/>
  <c r="Q106" i="1"/>
  <c r="R106" i="1"/>
  <c r="H154" i="1"/>
  <c r="G154" i="1"/>
  <c r="K154" i="1"/>
  <c r="I154" i="1"/>
  <c r="N154" i="1"/>
  <c r="J154" i="1"/>
  <c r="M154" i="1"/>
  <c r="P154" i="1"/>
  <c r="O154" i="1"/>
  <c r="L154" i="1"/>
  <c r="Q154" i="1"/>
  <c r="R154" i="1"/>
  <c r="I84" i="1"/>
  <c r="H84" i="1"/>
  <c r="J84" i="1"/>
  <c r="O84" i="1"/>
  <c r="G84" i="1"/>
  <c r="N84" i="1"/>
  <c r="K84" i="1"/>
  <c r="Q84" i="1"/>
  <c r="M84" i="1"/>
  <c r="L84" i="1"/>
  <c r="P84" i="1"/>
  <c r="R84" i="1"/>
  <c r="H131" i="1"/>
  <c r="G131" i="1"/>
  <c r="K131" i="1"/>
  <c r="I131" i="1"/>
  <c r="M131" i="1"/>
  <c r="L131" i="1"/>
  <c r="P131" i="1"/>
  <c r="Q131" i="1"/>
  <c r="O131" i="1"/>
  <c r="N131" i="1"/>
  <c r="J131" i="1"/>
  <c r="R131" i="1"/>
  <c r="I67" i="1"/>
  <c r="H67" i="1"/>
  <c r="G67" i="1"/>
  <c r="K67" i="1"/>
  <c r="M67" i="1"/>
  <c r="L67" i="1"/>
  <c r="P67" i="1"/>
  <c r="Q67" i="1"/>
  <c r="O67" i="1"/>
  <c r="N67" i="1"/>
  <c r="J67" i="1"/>
  <c r="R67" i="1"/>
  <c r="H129" i="1"/>
  <c r="G129" i="1"/>
  <c r="J129" i="1"/>
  <c r="I129" i="1"/>
  <c r="K129" i="1"/>
  <c r="L129" i="1"/>
  <c r="O129" i="1"/>
  <c r="N129" i="1"/>
  <c r="M129" i="1"/>
  <c r="R129" i="1"/>
  <c r="Q129" i="1"/>
  <c r="P129" i="1"/>
  <c r="H65" i="1"/>
  <c r="G65" i="1"/>
  <c r="J65" i="1"/>
  <c r="I65" i="1"/>
  <c r="K65" i="1"/>
  <c r="L65" i="1"/>
  <c r="O65" i="1"/>
  <c r="P65" i="1"/>
  <c r="N65" i="1"/>
  <c r="M65" i="1"/>
  <c r="R65" i="1"/>
  <c r="Q65" i="1"/>
  <c r="G128" i="1"/>
  <c r="J128" i="1"/>
  <c r="I128" i="1"/>
  <c r="H128" i="1"/>
  <c r="M128" i="1"/>
  <c r="K128" i="1"/>
  <c r="L128" i="1"/>
  <c r="P128" i="1"/>
  <c r="N128" i="1"/>
  <c r="R128" i="1"/>
  <c r="O128" i="1"/>
  <c r="Q128" i="1"/>
  <c r="G64" i="1"/>
  <c r="J64" i="1"/>
  <c r="I64" i="1"/>
  <c r="M64" i="1"/>
  <c r="K64" i="1"/>
  <c r="L64" i="1"/>
  <c r="P64" i="1"/>
  <c r="H64" i="1"/>
  <c r="N64" i="1"/>
  <c r="R64" i="1"/>
  <c r="O64" i="1"/>
  <c r="Q64" i="1"/>
  <c r="G127" i="1"/>
  <c r="G63" i="1"/>
  <c r="I63" i="1"/>
  <c r="H63" i="1"/>
  <c r="K63" i="1"/>
  <c r="L63" i="1"/>
  <c r="J63" i="1"/>
  <c r="O63" i="1"/>
  <c r="N63" i="1"/>
  <c r="M63" i="1"/>
  <c r="R63" i="1"/>
  <c r="Q63" i="1"/>
  <c r="P63" i="1"/>
  <c r="I126" i="1"/>
  <c r="H126" i="1"/>
  <c r="K126" i="1"/>
  <c r="L126" i="1"/>
  <c r="J126" i="1"/>
  <c r="O126" i="1"/>
  <c r="M126" i="1"/>
  <c r="R126" i="1"/>
  <c r="Q126" i="1"/>
  <c r="G126" i="1"/>
  <c r="N126" i="1"/>
  <c r="P126" i="1"/>
  <c r="I62" i="1"/>
  <c r="G62" i="1"/>
  <c r="H62" i="1"/>
  <c r="K62" i="1"/>
  <c r="L62" i="1"/>
  <c r="P62" i="1"/>
  <c r="J62" i="1"/>
  <c r="O62" i="1"/>
  <c r="M62" i="1"/>
  <c r="R62" i="1"/>
  <c r="Q62" i="1"/>
  <c r="N62" i="1"/>
  <c r="G125" i="1"/>
  <c r="O125" i="1"/>
  <c r="I61" i="1"/>
  <c r="H61" i="1"/>
  <c r="G61" i="1"/>
  <c r="J61" i="1"/>
  <c r="N61" i="1"/>
  <c r="M61" i="1"/>
  <c r="K61" i="1"/>
  <c r="Q61" i="1"/>
  <c r="L61" i="1"/>
  <c r="O61" i="1"/>
  <c r="P61" i="1"/>
  <c r="R61" i="1"/>
  <c r="M34" i="1" l="1"/>
  <c r="O69" i="1"/>
  <c r="I69" i="1"/>
  <c r="S69" i="1" s="1"/>
  <c r="O134" i="1"/>
  <c r="P11" i="1"/>
  <c r="M100" i="1"/>
  <c r="G100" i="1"/>
  <c r="K81" i="1"/>
  <c r="G81" i="1"/>
  <c r="K96" i="1"/>
  <c r="R36" i="1"/>
  <c r="J36" i="1"/>
  <c r="R54" i="1"/>
  <c r="K23" i="1"/>
  <c r="J23" i="1"/>
  <c r="Q93" i="1"/>
  <c r="O32" i="1"/>
  <c r="I32" i="1"/>
  <c r="P39" i="1"/>
  <c r="G39" i="1"/>
  <c r="R10" i="1"/>
  <c r="J10" i="1"/>
  <c r="G51" i="1"/>
  <c r="O118" i="1"/>
  <c r="G55" i="1"/>
  <c r="N103" i="1"/>
  <c r="P127" i="1"/>
  <c r="M11" i="1"/>
  <c r="P100" i="1"/>
  <c r="M81" i="1"/>
  <c r="O98" i="1"/>
  <c r="J31" i="1"/>
  <c r="L96" i="1"/>
  <c r="M36" i="1"/>
  <c r="H36" i="1"/>
  <c r="H54" i="1"/>
  <c r="M23" i="1"/>
  <c r="I23" i="1"/>
  <c r="J93" i="1"/>
  <c r="H32" i="1"/>
  <c r="S32" i="1" s="1"/>
  <c r="G32" i="1"/>
  <c r="O39" i="1"/>
  <c r="G10" i="1"/>
  <c r="R51" i="1"/>
  <c r="K118" i="1"/>
  <c r="R127" i="1"/>
  <c r="N81" i="1"/>
  <c r="O31" i="1"/>
  <c r="H96" i="1"/>
  <c r="K36" i="1"/>
  <c r="I36" i="1"/>
  <c r="P54" i="1"/>
  <c r="R23" i="1"/>
  <c r="G23" i="1"/>
  <c r="M93" i="1"/>
  <c r="N32" i="1"/>
  <c r="G59" i="1"/>
  <c r="K101" i="1"/>
  <c r="J39" i="1"/>
  <c r="L10" i="1"/>
  <c r="H10" i="1"/>
  <c r="N51" i="1"/>
  <c r="G118" i="1"/>
  <c r="O123" i="1"/>
  <c r="L127" i="1"/>
  <c r="I116" i="1"/>
  <c r="Q96" i="1"/>
  <c r="M96" i="1"/>
  <c r="Q36" i="1"/>
  <c r="M54" i="1"/>
  <c r="L54" i="1"/>
  <c r="P23" i="1"/>
  <c r="R93" i="1"/>
  <c r="N93" i="1"/>
  <c r="K32" i="1"/>
  <c r="L39" i="1"/>
  <c r="O51" i="1"/>
  <c r="Q50" i="1"/>
  <c r="R55" i="1"/>
  <c r="I123" i="1"/>
  <c r="K127" i="1"/>
  <c r="M70" i="1"/>
  <c r="O116" i="1"/>
  <c r="O96" i="1"/>
  <c r="I96" i="1"/>
  <c r="P36" i="1"/>
  <c r="Q54" i="1"/>
  <c r="K54" i="1"/>
  <c r="N23" i="1"/>
  <c r="I93" i="1"/>
  <c r="K93" i="1"/>
  <c r="P32" i="1"/>
  <c r="M39" i="1"/>
  <c r="K39" i="1"/>
  <c r="H48" i="1"/>
  <c r="P51" i="1"/>
  <c r="P118" i="1"/>
  <c r="N55" i="1"/>
  <c r="Q123" i="1"/>
  <c r="I127" i="1"/>
  <c r="Q70" i="1"/>
  <c r="J73" i="1"/>
  <c r="R96" i="1"/>
  <c r="N54" i="1"/>
  <c r="O93" i="1"/>
  <c r="S93" i="1" s="1"/>
  <c r="Q39" i="1"/>
  <c r="J51" i="1"/>
  <c r="M118" i="1"/>
  <c r="J55" i="1"/>
  <c r="P123" i="1"/>
  <c r="H70" i="1"/>
  <c r="Q73" i="1"/>
  <c r="R116" i="1"/>
  <c r="P130" i="1"/>
  <c r="H130" i="1"/>
  <c r="K95" i="1"/>
  <c r="L95" i="1"/>
  <c r="Q33" i="1"/>
  <c r="Q26" i="1"/>
  <c r="Q57" i="1"/>
  <c r="L57" i="1"/>
  <c r="S57" i="1" s="1"/>
  <c r="R37" i="1"/>
  <c r="K37" i="1"/>
  <c r="G38" i="1"/>
  <c r="O103" i="1"/>
  <c r="O43" i="1"/>
  <c r="H43" i="1"/>
  <c r="L107" i="1"/>
  <c r="S107" i="1" s="1"/>
  <c r="L124" i="1"/>
  <c r="R45" i="1"/>
  <c r="G45" i="1"/>
  <c r="G46" i="1"/>
  <c r="H46" i="1"/>
  <c r="P110" i="1"/>
  <c r="Q47" i="1"/>
  <c r="H47" i="1"/>
  <c r="J48" i="1"/>
  <c r="P49" i="1"/>
  <c r="L115" i="1"/>
  <c r="L20" i="1"/>
  <c r="J20" i="1"/>
  <c r="M90" i="1"/>
  <c r="M156" i="1"/>
  <c r="O156" i="1"/>
  <c r="R50" i="1"/>
  <c r="M82" i="1"/>
  <c r="R134" i="1"/>
  <c r="M73" i="1"/>
  <c r="P116" i="1"/>
  <c r="N52" i="1"/>
  <c r="O130" i="1"/>
  <c r="P95" i="1"/>
  <c r="H95" i="1"/>
  <c r="S95" i="1" s="1"/>
  <c r="I33" i="1"/>
  <c r="M26" i="1"/>
  <c r="S26" i="1" s="1"/>
  <c r="M57" i="1"/>
  <c r="L37" i="1"/>
  <c r="G37" i="1"/>
  <c r="M102" i="1"/>
  <c r="Q43" i="1"/>
  <c r="I43" i="1"/>
  <c r="J107" i="1"/>
  <c r="O45" i="1"/>
  <c r="H45" i="1"/>
  <c r="Q46" i="1"/>
  <c r="K46" i="1"/>
  <c r="M110" i="1"/>
  <c r="K47" i="1"/>
  <c r="I47" i="1"/>
  <c r="N112" i="1"/>
  <c r="L49" i="1"/>
  <c r="M115" i="1"/>
  <c r="Q20" i="1"/>
  <c r="H20" i="1"/>
  <c r="J90" i="1"/>
  <c r="P156" i="1"/>
  <c r="J156" i="1"/>
  <c r="S156" i="1" s="1"/>
  <c r="G82" i="1"/>
  <c r="R117" i="1"/>
  <c r="K52" i="1"/>
  <c r="P99" i="1"/>
  <c r="P112" i="1"/>
  <c r="J117" i="1"/>
  <c r="K153" i="1"/>
  <c r="L99" i="1"/>
  <c r="M111" i="1"/>
  <c r="K117" i="1"/>
  <c r="R26" i="1"/>
  <c r="R59" i="1"/>
  <c r="R101" i="1"/>
  <c r="O107" i="1"/>
  <c r="J110" i="1"/>
  <c r="N111" i="1"/>
  <c r="R49" i="1"/>
  <c r="N115" i="1"/>
  <c r="R90" i="1"/>
  <c r="N59" i="1"/>
  <c r="L101" i="1"/>
  <c r="M114" i="1"/>
  <c r="O48" i="1"/>
  <c r="O120" i="1"/>
  <c r="R122" i="1"/>
  <c r="K59" i="1"/>
  <c r="J101" i="1"/>
  <c r="J114" i="1"/>
  <c r="K48" i="1"/>
  <c r="P125" i="1"/>
  <c r="H83" i="1"/>
  <c r="O78" i="1"/>
  <c r="Q56" i="1"/>
  <c r="M127" i="1"/>
  <c r="N70" i="1"/>
  <c r="I70" i="1"/>
  <c r="L134" i="1"/>
  <c r="K135" i="1"/>
  <c r="N73" i="1"/>
  <c r="H73" i="1"/>
  <c r="L116" i="1"/>
  <c r="J116" i="1"/>
  <c r="M13" i="1"/>
  <c r="J14" i="1"/>
  <c r="N78" i="1"/>
  <c r="G78" i="1"/>
  <c r="M142" i="1"/>
  <c r="P15" i="1"/>
  <c r="L15" i="1"/>
  <c r="M17" i="1"/>
  <c r="H17" i="1"/>
  <c r="J19" i="1"/>
  <c r="Q83" i="1"/>
  <c r="I83" i="1"/>
  <c r="M147" i="1"/>
  <c r="P117" i="1"/>
  <c r="I117" i="1"/>
  <c r="M56" i="1"/>
  <c r="O52" i="1"/>
  <c r="P60" i="1"/>
  <c r="G60" i="1"/>
  <c r="M33" i="1"/>
  <c r="G33" i="1"/>
  <c r="M99" i="1"/>
  <c r="O59" i="1"/>
  <c r="H59" i="1"/>
  <c r="Q101" i="1"/>
  <c r="G101" i="1"/>
  <c r="J103" i="1"/>
  <c r="K105" i="1"/>
  <c r="O58" i="1"/>
  <c r="H58" i="1"/>
  <c r="N124" i="1"/>
  <c r="N114" i="1"/>
  <c r="O111" i="1"/>
  <c r="R48" i="1"/>
  <c r="G48" i="1"/>
  <c r="L112" i="1"/>
  <c r="Q51" i="1"/>
  <c r="I51" i="1"/>
  <c r="L50" i="1"/>
  <c r="Q118" i="1"/>
  <c r="I118" i="1"/>
  <c r="O55" i="1"/>
  <c r="L123" i="1"/>
  <c r="P122" i="1"/>
  <c r="K15" i="1"/>
  <c r="M19" i="1"/>
  <c r="G58" i="1"/>
  <c r="L122" i="1"/>
  <c r="R70" i="1"/>
  <c r="M134" i="1"/>
  <c r="G134" i="1"/>
  <c r="L135" i="1"/>
  <c r="O135" i="1"/>
  <c r="R73" i="1"/>
  <c r="M116" i="1"/>
  <c r="H116" i="1"/>
  <c r="S116" i="1" s="1"/>
  <c r="N13" i="1"/>
  <c r="G14" i="1"/>
  <c r="H78" i="1"/>
  <c r="L78" i="1"/>
  <c r="J142" i="1"/>
  <c r="J15" i="1"/>
  <c r="H15" i="1"/>
  <c r="N17" i="1"/>
  <c r="R19" i="1"/>
  <c r="K19" i="1"/>
  <c r="J83" i="1"/>
  <c r="J147" i="1"/>
  <c r="I147" i="1"/>
  <c r="L117" i="1"/>
  <c r="G117" i="1"/>
  <c r="R52" i="1"/>
  <c r="G52" i="1"/>
  <c r="M60" i="1"/>
  <c r="H60" i="1"/>
  <c r="N33" i="1"/>
  <c r="H33" i="1"/>
  <c r="J99" i="1"/>
  <c r="Q59" i="1"/>
  <c r="I59" i="1"/>
  <c r="P101" i="1"/>
  <c r="H101" i="1"/>
  <c r="L103" i="1"/>
  <c r="K103" i="1"/>
  <c r="P105" i="1"/>
  <c r="I105" i="1"/>
  <c r="L58" i="1"/>
  <c r="R124" i="1"/>
  <c r="O124" i="1"/>
  <c r="Q114" i="1"/>
  <c r="I114" i="1"/>
  <c r="Q111" i="1"/>
  <c r="J111" i="1"/>
  <c r="N48" i="1"/>
  <c r="Q112" i="1"/>
  <c r="M112" i="1"/>
  <c r="O50" i="1"/>
  <c r="J122" i="1"/>
  <c r="I14" i="1"/>
  <c r="R60" i="1"/>
  <c r="I124" i="1"/>
  <c r="I125" i="1"/>
  <c r="N127" i="1"/>
  <c r="O70" i="1"/>
  <c r="J134" i="1"/>
  <c r="K134" i="1"/>
  <c r="J135" i="1"/>
  <c r="H135" i="1"/>
  <c r="K73" i="1"/>
  <c r="Q116" i="1"/>
  <c r="R13" i="1"/>
  <c r="K13" i="1"/>
  <c r="O14" i="1"/>
  <c r="Q78" i="1"/>
  <c r="K78" i="1"/>
  <c r="O142" i="1"/>
  <c r="R15" i="1"/>
  <c r="I15" i="1"/>
  <c r="O17" i="1"/>
  <c r="Q19" i="1"/>
  <c r="G19" i="1"/>
  <c r="P83" i="1"/>
  <c r="R147" i="1"/>
  <c r="K147" i="1"/>
  <c r="Q117" i="1"/>
  <c r="H117" i="1"/>
  <c r="M52" i="1"/>
  <c r="J52" i="1"/>
  <c r="K60" i="1"/>
  <c r="I60" i="1"/>
  <c r="K33" i="1"/>
  <c r="R99" i="1"/>
  <c r="I99" i="1"/>
  <c r="P59" i="1"/>
  <c r="O101" i="1"/>
  <c r="Q103" i="1"/>
  <c r="I103" i="1"/>
  <c r="Q105" i="1"/>
  <c r="J105" i="1"/>
  <c r="J58" i="1"/>
  <c r="M124" i="1"/>
  <c r="J124" i="1"/>
  <c r="R114" i="1"/>
  <c r="K114" i="1"/>
  <c r="K111" i="1"/>
  <c r="H111" i="1"/>
  <c r="I48" i="1"/>
  <c r="O112" i="1"/>
  <c r="I112" i="1"/>
  <c r="L51" i="1"/>
  <c r="M50" i="1"/>
  <c r="R118" i="1"/>
  <c r="Q55" i="1"/>
  <c r="H55" i="1"/>
  <c r="R123" i="1"/>
  <c r="K123" i="1"/>
  <c r="M122" i="1"/>
  <c r="N135" i="1"/>
  <c r="M14" i="1"/>
  <c r="G17" i="1"/>
  <c r="L147" i="1"/>
  <c r="R33" i="1"/>
  <c r="L105" i="1"/>
  <c r="Q125" i="1"/>
  <c r="L125" i="1"/>
  <c r="O127" i="1"/>
  <c r="M125" i="1"/>
  <c r="J127" i="1"/>
  <c r="S127" i="1" s="1"/>
  <c r="P70" i="1"/>
  <c r="Q134" i="1"/>
  <c r="H134" i="1"/>
  <c r="Q135" i="1"/>
  <c r="I135" i="1"/>
  <c r="O73" i="1"/>
  <c r="G116" i="1"/>
  <c r="P13" i="1"/>
  <c r="G13" i="1"/>
  <c r="H14" i="1"/>
  <c r="R78" i="1"/>
  <c r="I78" i="1"/>
  <c r="H142" i="1"/>
  <c r="M15" i="1"/>
  <c r="G15" i="1"/>
  <c r="P17" i="1"/>
  <c r="N19" i="1"/>
  <c r="H19" i="1"/>
  <c r="L83" i="1"/>
  <c r="N147" i="1"/>
  <c r="G147" i="1"/>
  <c r="O117" i="1"/>
  <c r="L52" i="1"/>
  <c r="H52" i="1"/>
  <c r="L60" i="1"/>
  <c r="O33" i="1"/>
  <c r="N99" i="1"/>
  <c r="K99" i="1"/>
  <c r="L59" i="1"/>
  <c r="M101" i="1"/>
  <c r="P103" i="1"/>
  <c r="H103" i="1"/>
  <c r="M105" i="1"/>
  <c r="G105" i="1"/>
  <c r="M58" i="1"/>
  <c r="K124" i="1"/>
  <c r="G124" i="1"/>
  <c r="P114" i="1"/>
  <c r="G114" i="1"/>
  <c r="R111" i="1"/>
  <c r="I111" i="1"/>
  <c r="P48" i="1"/>
  <c r="H112" i="1"/>
  <c r="J112" i="1"/>
  <c r="N50" i="1"/>
  <c r="J118" i="1"/>
  <c r="M55" i="1"/>
  <c r="L55" i="1"/>
  <c r="N123" i="1"/>
  <c r="G123" i="1"/>
  <c r="I122" i="1"/>
  <c r="H125" i="1"/>
  <c r="P142" i="1"/>
  <c r="Q17" i="1"/>
  <c r="O83" i="1"/>
  <c r="N125" i="1"/>
  <c r="I134" i="1"/>
  <c r="P135" i="1"/>
  <c r="L73" i="1"/>
  <c r="N116" i="1"/>
  <c r="O13" i="1"/>
  <c r="H13" i="1"/>
  <c r="S13" i="1" s="1"/>
  <c r="Q14" i="1"/>
  <c r="P14" i="1"/>
  <c r="P78" i="1"/>
  <c r="N142" i="1"/>
  <c r="L142" i="1"/>
  <c r="Q15" i="1"/>
  <c r="L17" i="1"/>
  <c r="O19" i="1"/>
  <c r="I19" i="1"/>
  <c r="M83" i="1"/>
  <c r="O147" i="1"/>
  <c r="H147" i="1"/>
  <c r="M117" i="1"/>
  <c r="Q52" i="1"/>
  <c r="I52" i="1"/>
  <c r="Q60" i="1"/>
  <c r="P33" i="1"/>
  <c r="O99" i="1"/>
  <c r="G99" i="1"/>
  <c r="M59" i="1"/>
  <c r="N101" i="1"/>
  <c r="M103" i="1"/>
  <c r="G103" i="1"/>
  <c r="N105" i="1"/>
  <c r="H105" i="1"/>
  <c r="N58" i="1"/>
  <c r="P124" i="1"/>
  <c r="H124" i="1"/>
  <c r="L114" i="1"/>
  <c r="H114" i="1"/>
  <c r="P111" i="1"/>
  <c r="G111" i="1"/>
  <c r="S111" i="1" s="1"/>
  <c r="L48" i="1"/>
  <c r="K112" i="1"/>
  <c r="G112" i="1"/>
  <c r="K50" i="1"/>
  <c r="P55" i="1"/>
  <c r="J123" i="1"/>
  <c r="K122" i="1"/>
  <c r="Q13" i="1"/>
  <c r="I142" i="1"/>
  <c r="J60" i="1"/>
  <c r="J33" i="1"/>
  <c r="P58" i="1"/>
  <c r="R125" i="1"/>
  <c r="L70" i="1"/>
  <c r="P134" i="1"/>
  <c r="G135" i="1"/>
  <c r="S135" i="1" s="1"/>
  <c r="K125" i="1"/>
  <c r="Q127" i="1"/>
  <c r="J70" i="1"/>
  <c r="P73" i="1"/>
  <c r="P139" i="1"/>
  <c r="L13" i="1"/>
  <c r="N14" i="1"/>
  <c r="Q142" i="1"/>
  <c r="K17" i="1"/>
  <c r="R83" i="1"/>
  <c r="Q153" i="1"/>
  <c r="Q99" i="1"/>
  <c r="Q58" i="1"/>
  <c r="Q48" i="1"/>
  <c r="P50" i="1"/>
  <c r="G50" i="1"/>
  <c r="Q122" i="1"/>
  <c r="G122" i="1"/>
  <c r="I34" i="1"/>
  <c r="L139" i="1"/>
  <c r="L77" i="1"/>
  <c r="H77" i="1"/>
  <c r="N143" i="1"/>
  <c r="M98" i="1"/>
  <c r="Q29" i="1"/>
  <c r="I157" i="1"/>
  <c r="K157" i="1"/>
  <c r="P31" i="1"/>
  <c r="L31" i="1"/>
  <c r="K56" i="1"/>
  <c r="J56" i="1"/>
  <c r="M153" i="1"/>
  <c r="J153" i="1"/>
  <c r="L27" i="1"/>
  <c r="P108" i="1"/>
  <c r="J108" i="1"/>
  <c r="Q44" i="1"/>
  <c r="O38" i="1"/>
  <c r="Q102" i="1"/>
  <c r="K102" i="1"/>
  <c r="P120" i="1"/>
  <c r="M121" i="1"/>
  <c r="J121" i="1"/>
  <c r="J82" i="1"/>
  <c r="N34" i="1"/>
  <c r="M139" i="1"/>
  <c r="Q77" i="1"/>
  <c r="I77" i="1"/>
  <c r="O143" i="1"/>
  <c r="N98" i="1"/>
  <c r="M29" i="1"/>
  <c r="O157" i="1"/>
  <c r="G157" i="1"/>
  <c r="Q31" i="1"/>
  <c r="I31" i="1"/>
  <c r="N56" i="1"/>
  <c r="H56" i="1"/>
  <c r="R153" i="1"/>
  <c r="G153" i="1"/>
  <c r="M27" i="1"/>
  <c r="M108" i="1"/>
  <c r="G108" i="1"/>
  <c r="N44" i="1"/>
  <c r="J38" i="1"/>
  <c r="P102" i="1"/>
  <c r="I102" i="1"/>
  <c r="L120" i="1"/>
  <c r="R121" i="1"/>
  <c r="G121" i="1"/>
  <c r="P27" i="1"/>
  <c r="Q34" i="1"/>
  <c r="J34" i="1"/>
  <c r="O139" i="1"/>
  <c r="J139" i="1"/>
  <c r="P77" i="1"/>
  <c r="J143" i="1"/>
  <c r="K143" i="1"/>
  <c r="Q98" i="1"/>
  <c r="I98" i="1"/>
  <c r="F159" i="1"/>
  <c r="N29" i="1"/>
  <c r="P157" i="1"/>
  <c r="H157" i="1"/>
  <c r="R31" i="1"/>
  <c r="G31" i="1"/>
  <c r="R56" i="1"/>
  <c r="G56" i="1"/>
  <c r="N153" i="1"/>
  <c r="H153" i="1"/>
  <c r="J27" i="1"/>
  <c r="K108" i="1"/>
  <c r="H108" i="1"/>
  <c r="O44" i="1"/>
  <c r="P38" i="1"/>
  <c r="N102" i="1"/>
  <c r="H102" i="1"/>
  <c r="I50" i="1"/>
  <c r="H50" i="1"/>
  <c r="M120" i="1"/>
  <c r="N121" i="1"/>
  <c r="H121" i="1"/>
  <c r="O122" i="1"/>
  <c r="H122" i="1"/>
  <c r="N82" i="1"/>
  <c r="P34" i="1"/>
  <c r="K34" i="1"/>
  <c r="R139" i="1"/>
  <c r="K139" i="1"/>
  <c r="M77" i="1"/>
  <c r="Q143" i="1"/>
  <c r="I143" i="1"/>
  <c r="R98" i="1"/>
  <c r="K98" i="1"/>
  <c r="P29" i="1"/>
  <c r="K29" i="1"/>
  <c r="Q157" i="1"/>
  <c r="M31" i="1"/>
  <c r="O56" i="1"/>
  <c r="P153" i="1"/>
  <c r="R27" i="1"/>
  <c r="K27" i="1"/>
  <c r="Q108" i="1"/>
  <c r="R44" i="1"/>
  <c r="J44" i="1"/>
  <c r="M38" i="1"/>
  <c r="L38" i="1"/>
  <c r="R102" i="1"/>
  <c r="Q120" i="1"/>
  <c r="I120" i="1"/>
  <c r="P121" i="1"/>
  <c r="R82" i="1"/>
  <c r="I82" i="1"/>
  <c r="R34" i="1"/>
  <c r="G34" i="1"/>
  <c r="N139" i="1"/>
  <c r="G139" i="1"/>
  <c r="N77" i="1"/>
  <c r="P143" i="1"/>
  <c r="H143" i="1"/>
  <c r="J98" i="1"/>
  <c r="G98" i="1"/>
  <c r="R29" i="1"/>
  <c r="G29" i="1"/>
  <c r="L157" i="1"/>
  <c r="K31" i="1"/>
  <c r="I56" i="1"/>
  <c r="O153" i="1"/>
  <c r="N27" i="1"/>
  <c r="G27" i="1"/>
  <c r="L108" i="1"/>
  <c r="M44" i="1"/>
  <c r="G44" i="1"/>
  <c r="Q38" i="1"/>
  <c r="K38" i="1"/>
  <c r="S38" i="1" s="1"/>
  <c r="G102" i="1"/>
  <c r="N120" i="1"/>
  <c r="J120" i="1"/>
  <c r="O121" i="1"/>
  <c r="Q82" i="1"/>
  <c r="K82" i="1"/>
  <c r="H34" i="1"/>
  <c r="I139" i="1"/>
  <c r="S139" i="1" s="1"/>
  <c r="H139" i="1"/>
  <c r="J77" i="1"/>
  <c r="L143" i="1"/>
  <c r="G143" i="1"/>
  <c r="L98" i="1"/>
  <c r="H98" i="1"/>
  <c r="O29" i="1"/>
  <c r="H29" i="1"/>
  <c r="H159" i="1" s="1"/>
  <c r="J157" i="1"/>
  <c r="N31" i="1"/>
  <c r="P56" i="1"/>
  <c r="L153" i="1"/>
  <c r="O27" i="1"/>
  <c r="H27" i="1"/>
  <c r="I108" i="1"/>
  <c r="L44" i="1"/>
  <c r="S44" i="1" s="1"/>
  <c r="H44" i="1"/>
  <c r="N38" i="1"/>
  <c r="H38" i="1"/>
  <c r="O102" i="1"/>
  <c r="K120" i="1"/>
  <c r="H120" i="1"/>
  <c r="K121" i="1"/>
  <c r="L34" i="1"/>
  <c r="S34" i="1" s="1"/>
  <c r="R77" i="1"/>
  <c r="J29" i="1"/>
  <c r="Q27" i="1"/>
  <c r="P44" i="1"/>
  <c r="R38" i="1"/>
  <c r="R120" i="1"/>
  <c r="P82" i="1"/>
  <c r="S101" i="1"/>
  <c r="S109" i="1"/>
  <c r="S113" i="1"/>
  <c r="S76" i="1"/>
  <c r="S71" i="1"/>
  <c r="S136" i="1"/>
  <c r="S16" i="1"/>
  <c r="S144" i="1"/>
  <c r="S11" i="1"/>
  <c r="S91" i="1"/>
  <c r="S126" i="1"/>
  <c r="S65" i="1"/>
  <c r="S131" i="1"/>
  <c r="S154" i="1"/>
  <c r="S106" i="1"/>
  <c r="S146" i="1"/>
  <c r="S28" i="1"/>
  <c r="S68" i="1"/>
  <c r="S149" i="1"/>
  <c r="S86" i="1"/>
  <c r="S25" i="1"/>
  <c r="S130" i="1"/>
  <c r="S63" i="1"/>
  <c r="S128" i="1"/>
  <c r="S84" i="1"/>
  <c r="S138" i="1"/>
  <c r="S132" i="1"/>
  <c r="S81" i="1"/>
  <c r="S23" i="1"/>
  <c r="S151" i="1"/>
  <c r="S88" i="1"/>
  <c r="S53" i="1"/>
  <c r="S43" i="1"/>
  <c r="S46" i="1"/>
  <c r="S51" i="1"/>
  <c r="S79" i="1"/>
  <c r="S158" i="1"/>
  <c r="S67" i="1"/>
  <c r="S12" i="1"/>
  <c r="S78" i="1"/>
  <c r="S85" i="1"/>
  <c r="S150" i="1"/>
  <c r="S40" i="1"/>
  <c r="S20" i="1"/>
  <c r="S62" i="1"/>
  <c r="S129" i="1"/>
  <c r="S75" i="1"/>
  <c r="S83" i="1"/>
  <c r="S96" i="1"/>
  <c r="S22" i="1"/>
  <c r="S89" i="1"/>
  <c r="S155" i="1"/>
  <c r="S64" i="1"/>
  <c r="S133" i="1"/>
  <c r="S137" i="1"/>
  <c r="S141" i="1"/>
  <c r="S145" i="1"/>
  <c r="S148" i="1"/>
  <c r="S18" i="1"/>
  <c r="S87" i="1"/>
  <c r="S24" i="1"/>
  <c r="S152" i="1"/>
  <c r="S30" i="1"/>
  <c r="S59" i="1"/>
  <c r="S45" i="1"/>
  <c r="S140" i="1"/>
  <c r="S66" i="1"/>
  <c r="S72" i="1"/>
  <c r="S15" i="1"/>
  <c r="S80" i="1"/>
  <c r="S35" i="1"/>
  <c r="S36" i="1"/>
  <c r="S41" i="1"/>
  <c r="S10" i="1"/>
  <c r="S110" i="1"/>
  <c r="S49" i="1"/>
  <c r="S115" i="1"/>
  <c r="S90" i="1"/>
  <c r="S42" i="1"/>
  <c r="S97" i="1"/>
  <c r="S100" i="1"/>
  <c r="S61" i="1"/>
  <c r="S94" i="1"/>
  <c r="S92" i="1"/>
  <c r="S54" i="1"/>
  <c r="S74" i="1"/>
  <c r="S21" i="1"/>
  <c r="S119" i="1"/>
  <c r="S39" i="1"/>
  <c r="S104" i="1"/>
  <c r="S47" i="1"/>
  <c r="S112" i="1"/>
  <c r="S98" i="1" l="1"/>
  <c r="S121" i="1"/>
  <c r="S125" i="1"/>
  <c r="S55" i="1"/>
  <c r="S117" i="1"/>
  <c r="S142" i="1"/>
  <c r="S73" i="1"/>
  <c r="S58" i="1"/>
  <c r="S105" i="1"/>
  <c r="S14" i="1"/>
  <c r="S114" i="1"/>
  <c r="S134" i="1"/>
  <c r="S123" i="1"/>
  <c r="S48" i="1"/>
  <c r="S60" i="1"/>
  <c r="S37" i="1"/>
  <c r="S102" i="1"/>
  <c r="S70" i="1"/>
  <c r="S99" i="1"/>
  <c r="N159" i="1"/>
  <c r="S19" i="1"/>
  <c r="S50" i="1"/>
  <c r="S52" i="1"/>
  <c r="R159" i="1"/>
  <c r="S118" i="1"/>
  <c r="S143" i="1"/>
  <c r="S33" i="1"/>
  <c r="S124" i="1"/>
  <c r="S147" i="1"/>
  <c r="S103" i="1"/>
  <c r="S17" i="1"/>
  <c r="G159" i="1"/>
  <c r="S82" i="1"/>
  <c r="P159" i="1"/>
  <c r="S29" i="1"/>
  <c r="S27" i="1"/>
  <c r="L159" i="1"/>
  <c r="S157" i="1"/>
  <c r="K159" i="1"/>
  <c r="S120" i="1"/>
  <c r="I159" i="1"/>
  <c r="S56" i="1"/>
  <c r="O159" i="1"/>
  <c r="S77" i="1"/>
  <c r="S153" i="1"/>
  <c r="Q159" i="1"/>
  <c r="S122" i="1"/>
  <c r="S108" i="1"/>
  <c r="M159" i="1"/>
  <c r="S31" i="1"/>
  <c r="J159" i="1"/>
  <c r="S159" i="1" l="1"/>
</calcChain>
</file>

<file path=xl/sharedStrings.xml><?xml version="1.0" encoding="utf-8"?>
<sst xmlns="http://schemas.openxmlformats.org/spreadsheetml/2006/main" count="480" uniqueCount="332">
  <si>
    <t>CONTA CONTÁBIL</t>
  </si>
  <si>
    <t>4.2.4.01.0015</t>
  </si>
  <si>
    <t xml:space="preserve"> SUPORTE E IMPLANTACAO DE SOFTWARE </t>
  </si>
  <si>
    <t>NR_CONTRATO</t>
  </si>
  <si>
    <t>CD_FORNECEDOR</t>
  </si>
  <si>
    <t>NM_FORNECEDOR</t>
  </si>
  <si>
    <t>Mês Reajuste</t>
  </si>
  <si>
    <t>% de Reajuste</t>
  </si>
  <si>
    <t>Regra</t>
  </si>
  <si>
    <t xml:space="preserve">Resumo do Objeto: </t>
  </si>
  <si>
    <t>Instruções: a partir da célula G8 informar o valor mensal. Os valores de rateio serão alterados automaticamente.</t>
  </si>
  <si>
    <t>EMPRESA</t>
  </si>
  <si>
    <t>COD_SETOR</t>
  </si>
  <si>
    <t>CENTRO_CUSTO</t>
  </si>
  <si>
    <t>SETOR</t>
  </si>
  <si>
    <t>BASE</t>
  </si>
  <si>
    <t>DISTRIBUICAO (%)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</si>
  <si>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</si>
  <si>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</si>
  <si>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</si>
  <si>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</si>
  <si>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</si>
  <si>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</si>
  <si>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</si>
  <si>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</si>
  <si>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</si>
  <si>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</si>
  <si>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</si>
  <si>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</si>
  <si>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</si>
  <si>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02 - HOSPITAL SANTA IZABEL</t>
  </si>
  <si>
    <t>HEMODINAMICA</t>
  </si>
  <si>
    <t>CENTRO CIRURGICO III</t>
  </si>
  <si>
    <t>VIDEOENDOSCOPIA / DAY</t>
  </si>
  <si>
    <t>Total</t>
  </si>
  <si>
    <t>GERENCIA COMERCIAL HSI</t>
  </si>
  <si>
    <t>GERÊNCIA TÉC ASSIST QUALIDADE</t>
  </si>
  <si>
    <t>SAP - SERV. ATEND. PARTICULAR</t>
  </si>
  <si>
    <t>DIRETORIA DE ENSINO E PESQUISA</t>
  </si>
  <si>
    <t>NUCLEO DE PESQUISA</t>
  </si>
  <si>
    <t>COORDENACAO DE ENSINO</t>
  </si>
  <si>
    <t>COMITE DE ETICA EM PESQUISA</t>
  </si>
  <si>
    <t>LABORATORIO</t>
  </si>
  <si>
    <t>SERVIÇO DE VACINA</t>
  </si>
  <si>
    <t>SENEP-SERVICO NUTRICAO ENTERAL E PARENT</t>
  </si>
  <si>
    <t>ECOCARDIOGRAFIA</t>
  </si>
  <si>
    <t>CMCF - NEFROMED DRA. EMERCILLIA</t>
  </si>
  <si>
    <t>CMCF - CLINICA DE UROLOGIA HSI - DR. CAFE</t>
  </si>
  <si>
    <t>CMCF - PNEUMOLOGIA DR. JAMUCYR MARINHO</t>
  </si>
  <si>
    <t>CMFC- SEMOF - SERVICOS MED E OFTALMOLOGIA</t>
  </si>
  <si>
    <t>CMCF - CETROS DR. ROGERIO BARROS</t>
  </si>
  <si>
    <t>CMCF- CEC CLINCA ESPECIALIZADA DA CRIANCA</t>
  </si>
  <si>
    <t>RESSONANCIA MAGNETICA</t>
  </si>
  <si>
    <t>RECEPCAO - LAUDOS BIOIMAGEM II</t>
  </si>
  <si>
    <t>RECEPCAO - BIOIMAGEM III</t>
  </si>
  <si>
    <t>MEDICINA NUCLEAR - BIOIMAGEM III</t>
  </si>
  <si>
    <t>TOMOGRAFIA - BIOIMAGEM III</t>
  </si>
  <si>
    <t>PET CT - BIOIMAGEM III</t>
  </si>
  <si>
    <t>RESSONANCIA - BIOIMAGEM III</t>
  </si>
  <si>
    <t>FARMACIA SATELITE - BIOIMAGEM III</t>
  </si>
  <si>
    <t>RADIOTERAPIA II - ACELERADOR</t>
  </si>
  <si>
    <t>UI ERICK LOEF PEDIATRIA</t>
  </si>
  <si>
    <t>CMCF - CARDIO INTENSIVA DR. ROSENBERT E DR. AUGUSTO</t>
  </si>
  <si>
    <t>CMCF 214 CARDIO RITMO MAURICIO</t>
  </si>
  <si>
    <t>ONCOLOGIA AMBULATOR PEDIÁTRICA</t>
  </si>
  <si>
    <t>BANCO DE SANGUE VITA</t>
  </si>
  <si>
    <t>DUPLEX SCAN</t>
  </si>
  <si>
    <t>NUCLEO DE CADASTROS</t>
  </si>
  <si>
    <t>COORDENAÇÃO COMERCIAL</t>
  </si>
  <si>
    <t>SUPERVISÃO FATURAMENTO SUS</t>
  </si>
  <si>
    <t>SUPERV FATURAMENTO CONVÊNIOS</t>
  </si>
  <si>
    <t>CRN - CENTRAL DE REGISTRO DE NOTAS</t>
  </si>
  <si>
    <t>SUPERVISÃO HONORARIOS MEDICOS</t>
  </si>
  <si>
    <t>GERENCIA DE FATURAMENTO HSI</t>
  </si>
  <si>
    <t>MANUTENCAO GERAL HSI</t>
  </si>
  <si>
    <t>LAVANDERIA</t>
  </si>
  <si>
    <t>SERVIÇOS COMPLEMENTARES</t>
  </si>
  <si>
    <t>HIGIENIZACAO - SERVICOS DE TERCEIROS</t>
  </si>
  <si>
    <t>ENGENHARIA CLINICA</t>
  </si>
  <si>
    <t>GESTAO ESTOQUE NUTRICAO</t>
  </si>
  <si>
    <t>FARMACIA SUS</t>
  </si>
  <si>
    <t>FARMACIA P.A ADULTO</t>
  </si>
  <si>
    <t>FARMACIA J. NETO 1</t>
  </si>
  <si>
    <t>FARMACIA PA PEDIATRICO</t>
  </si>
  <si>
    <t>FARMACIA CENTRO CIRURGICO</t>
  </si>
  <si>
    <t>FARMACIA CENTRO CIRURGICO III - UNID. CARDIOLOGICA</t>
  </si>
  <si>
    <t>CENTRAL DE MATERIAIS DE OPME ORTESE PROT</t>
  </si>
  <si>
    <t>FARMACIA HEMODINAMICA</t>
  </si>
  <si>
    <t>FARMACIA UTI CIRURGICA</t>
  </si>
  <si>
    <t>COORDENACAO DE FARMACIA</t>
  </si>
  <si>
    <t>FARMÁCIA CANCER CENTER</t>
  </si>
  <si>
    <t>RADIOTERAPIA CANCER CENTER</t>
  </si>
  <si>
    <t>QUIMIOTERAPIA CANCER CENTER</t>
  </si>
  <si>
    <t>COORDENAÇÃO FARMACIA CLINICA</t>
  </si>
  <si>
    <t>FARMACIA HOSPITAL DIA</t>
  </si>
  <si>
    <t>PROJETO CÂNCER CENTER</t>
  </si>
  <si>
    <t>DIRETORIA TECNICA ASSISTENCIAL</t>
  </si>
  <si>
    <t>SERVICO DE CONTROLE DE INFECCAO HOSPITALAR (SCIH)</t>
  </si>
  <si>
    <t>ODONTOLOGIA HOSPITALAR</t>
  </si>
  <si>
    <t>EPIDEMIOLOGIA</t>
  </si>
  <si>
    <t>NÚCLEO RELACIONAMENTO MÉDICO</t>
  </si>
  <si>
    <t>GERÊNCIA TÉCNICA ASSISTENCIAL</t>
  </si>
  <si>
    <t>CLINICA UNIDADE ALVARO LEMOS</t>
  </si>
  <si>
    <t>RECEPCAO P3 - HSI</t>
  </si>
  <si>
    <t>RECEPCAO CENTRO MEDICO - HSI</t>
  </si>
  <si>
    <t>GERENCIA PRATICA ASSISTENCIAL</t>
  </si>
  <si>
    <t>CENTRAL DE TRANSPORTES DE PACIENTES</t>
  </si>
  <si>
    <t>RECEPCAO CENTRAL - HSI</t>
  </si>
  <si>
    <t>COORDENAÇÃO CONTACT CENTER</t>
  </si>
  <si>
    <t>NUCLEO DE ATENDIMENTO AO CLIENTE - NAC</t>
  </si>
  <si>
    <t>UTI CLÍNICA 4</t>
  </si>
  <si>
    <t>UTI CLÍNICA 3</t>
  </si>
  <si>
    <t>SEMI INTENSIVA PEDIÁTRICA</t>
  </si>
  <si>
    <t>UI CONDE 5</t>
  </si>
  <si>
    <t>UTI CLÍNICA 2</t>
  </si>
  <si>
    <t>UTI CLINICA - GERAL</t>
  </si>
  <si>
    <t>UTI CIRURGICA 1 ADULTO</t>
  </si>
  <si>
    <t>UTI PEDIÁTRICA</t>
  </si>
  <si>
    <t>CME - CENTRAL DE MATERIAL ESTERILIZADO</t>
  </si>
  <si>
    <t>UI 3º ANDAR PEDIATRIA</t>
  </si>
  <si>
    <t>PA PEDIATRICO</t>
  </si>
  <si>
    <t>RECEPÇÃO PA ADULTO</t>
  </si>
  <si>
    <t>RECEPÇÃO PA PEDIÁTRICO</t>
  </si>
  <si>
    <t>UI CONDE 3</t>
  </si>
  <si>
    <t>UI CONDE 2</t>
  </si>
  <si>
    <t>UI CONDE 4</t>
  </si>
  <si>
    <t>UI CONDE 1</t>
  </si>
  <si>
    <t>UI - J.NETO 1 AND B</t>
  </si>
  <si>
    <t>UI - J.NETO 3 AND A</t>
  </si>
  <si>
    <t>NUCLEO DE GESTAO DE LEITOS</t>
  </si>
  <si>
    <t>UI 2º ANDAR PEDIATRIA</t>
  </si>
  <si>
    <t>UI - J.NETO 1 AND A</t>
  </si>
  <si>
    <t>UI - J.NETO 2 AND</t>
  </si>
  <si>
    <t>UTI PEDIÁTRICA 2</t>
  </si>
  <si>
    <t>LACTARIO</t>
  </si>
  <si>
    <t>NUTRICAO PRODUCAO</t>
  </si>
  <si>
    <t>NUTRICAO CLINICA</t>
  </si>
  <si>
    <t>COPA CENTRAL 1</t>
  </si>
  <si>
    <t>FISIOTERAPIA - HSI</t>
  </si>
  <si>
    <t>PA ADULTO</t>
  </si>
  <si>
    <t>AMBULATORIO SILVA LIMA</t>
  </si>
  <si>
    <t>INTERNAMENTO ( CONVENIOS )</t>
  </si>
  <si>
    <t>COORDENACAO DE HOTELARIA</t>
  </si>
  <si>
    <t>COORD ENFER UNID INTERN ADULTO</t>
  </si>
  <si>
    <t>PRE INTERNAMENTO CONVENIOS</t>
  </si>
  <si>
    <t>SERVICO DE CURATIVOS - CONVENIOS</t>
  </si>
  <si>
    <t>INTERNAMENTO SUS</t>
  </si>
  <si>
    <t>PSICOLOGIA HOSPITALAR</t>
  </si>
  <si>
    <t>SERVICO SOCIAL - PACIENTES</t>
  </si>
  <si>
    <t>TOMOGRAFIA</t>
  </si>
  <si>
    <t>RAIO X</t>
  </si>
  <si>
    <t>ONCOLOGIA AMBULATOR ADULTO SUS</t>
  </si>
  <si>
    <t>CONSULTORIOS ESPECIALIZADOS</t>
  </si>
  <si>
    <t>MAMOGRAFIA</t>
  </si>
  <si>
    <t>CMCF - CNBA CENTRO NEUROCIENCIA DR. LUIZ URBANETO</t>
  </si>
  <si>
    <t>CMCF - CG4 - DR. ADILSON COUTO FILHO</t>
  </si>
  <si>
    <t>CENTRAL ENTREGA DE LAUDOS HSI</t>
  </si>
  <si>
    <t>PA ORTOPEDICO</t>
  </si>
  <si>
    <t>HEMODIALISE - PACIENTE INTERNADO</t>
  </si>
  <si>
    <t>COORD. ATENÇÃO PRIMARIA SAÚDE</t>
  </si>
  <si>
    <t>RATEIO MV HSI</t>
  </si>
  <si>
    <t>Quantidade de usuários MV HSI por setor. Data de corte: 06/09/24</t>
  </si>
  <si>
    <t>20.001</t>
  </si>
  <si>
    <t>DIRETORIA CORPORATIVA DE SAUDE</t>
  </si>
  <si>
    <t>20.018</t>
  </si>
  <si>
    <t>GERENCIA DE ESTUDOS E PROJETOS</t>
  </si>
  <si>
    <t>20.020</t>
  </si>
  <si>
    <t>20.040</t>
  </si>
  <si>
    <t>20.300</t>
  </si>
  <si>
    <t>20.310</t>
  </si>
  <si>
    <t>20.320</t>
  </si>
  <si>
    <t>20.330</t>
  </si>
  <si>
    <t>20.702</t>
  </si>
  <si>
    <t>20.705</t>
  </si>
  <si>
    <t>20.706</t>
  </si>
  <si>
    <t>20.708</t>
  </si>
  <si>
    <t>20.713</t>
  </si>
  <si>
    <t>20.727</t>
  </si>
  <si>
    <t>20.733</t>
  </si>
  <si>
    <t>20.734</t>
  </si>
  <si>
    <t>20.735</t>
  </si>
  <si>
    <t>20.736</t>
  </si>
  <si>
    <t>20.737</t>
  </si>
  <si>
    <t>20.738</t>
  </si>
  <si>
    <t>20.780</t>
  </si>
  <si>
    <t>20.781</t>
  </si>
  <si>
    <t>20.782</t>
  </si>
  <si>
    <t>20.783</t>
  </si>
  <si>
    <t>20.784</t>
  </si>
  <si>
    <t>20.789</t>
  </si>
  <si>
    <t>20.790</t>
  </si>
  <si>
    <t>20.803</t>
  </si>
  <si>
    <t>20.822</t>
  </si>
  <si>
    <t>20.829</t>
  </si>
  <si>
    <t>20.837</t>
  </si>
  <si>
    <t>21.001</t>
  </si>
  <si>
    <t>21.106</t>
  </si>
  <si>
    <t>21.110</t>
  </si>
  <si>
    <t>COORD ANÁLISE CONTA E GUIA PÓS</t>
  </si>
  <si>
    <t>21.113</t>
  </si>
  <si>
    <t>21.115</t>
  </si>
  <si>
    <t>21.122</t>
  </si>
  <si>
    <t>21.124</t>
  </si>
  <si>
    <t>21.130</t>
  </si>
  <si>
    <t>21.210</t>
  </si>
  <si>
    <t>21.220</t>
  </si>
  <si>
    <t>21.240</t>
  </si>
  <si>
    <t>21.244</t>
  </si>
  <si>
    <t>GER. HOTELARIA ROTINA TRANSF</t>
  </si>
  <si>
    <t>21.250</t>
  </si>
  <si>
    <t>21.280</t>
  </si>
  <si>
    <t>21.405</t>
  </si>
  <si>
    <t>21.421</t>
  </si>
  <si>
    <t>21.422</t>
  </si>
  <si>
    <t>21.431</t>
  </si>
  <si>
    <t>21.432</t>
  </si>
  <si>
    <t>21.433</t>
  </si>
  <si>
    <t>FARMACIA UTI 3</t>
  </si>
  <si>
    <t>21.441</t>
  </si>
  <si>
    <t>21.442</t>
  </si>
  <si>
    <t>21.451</t>
  </si>
  <si>
    <t>21.452</t>
  </si>
  <si>
    <t>21.453</t>
  </si>
  <si>
    <t>FARMACIA UTI 5</t>
  </si>
  <si>
    <t>21.454</t>
  </si>
  <si>
    <t>FARMACIA UTI 1</t>
  </si>
  <si>
    <t>21.455</t>
  </si>
  <si>
    <t>21.462</t>
  </si>
  <si>
    <t>FARMACIA UNIDADE ALVARO LEMOS</t>
  </si>
  <si>
    <t>21.463</t>
  </si>
  <si>
    <t>21.464</t>
  </si>
  <si>
    <t>FARMACIA UTI 2</t>
  </si>
  <si>
    <t>21.466</t>
  </si>
  <si>
    <t>21.467</t>
  </si>
  <si>
    <t>21.468</t>
  </si>
  <si>
    <t>21.469</t>
  </si>
  <si>
    <t>22.000</t>
  </si>
  <si>
    <t>22.001</t>
  </si>
  <si>
    <t>22.004</t>
  </si>
  <si>
    <t>22.014</t>
  </si>
  <si>
    <t>22.030</t>
  </si>
  <si>
    <t>22.040</t>
  </si>
  <si>
    <t>22.100</t>
  </si>
  <si>
    <t>22.102</t>
  </si>
  <si>
    <t>22.104</t>
  </si>
  <si>
    <t>22.105</t>
  </si>
  <si>
    <t>22.107</t>
  </si>
  <si>
    <t>22.110</t>
  </si>
  <si>
    <t>22.117</t>
  </si>
  <si>
    <t>22.119</t>
  </si>
  <si>
    <t>22.120</t>
  </si>
  <si>
    <t>22.130</t>
  </si>
  <si>
    <t>UTI 5</t>
  </si>
  <si>
    <t>22.140</t>
  </si>
  <si>
    <t>22.141</t>
  </si>
  <si>
    <t>22.150</t>
  </si>
  <si>
    <t>22.160</t>
  </si>
  <si>
    <t>22.172</t>
  </si>
  <si>
    <t>22.184</t>
  </si>
  <si>
    <t>22.185</t>
  </si>
  <si>
    <t>22.192</t>
  </si>
  <si>
    <t>22.193</t>
  </si>
  <si>
    <t>22.194</t>
  </si>
  <si>
    <t>22.195</t>
  </si>
  <si>
    <t>22.201</t>
  </si>
  <si>
    <t>22.202</t>
  </si>
  <si>
    <t>22.204</t>
  </si>
  <si>
    <t>22.211</t>
  </si>
  <si>
    <t>22.212</t>
  </si>
  <si>
    <t>22.218</t>
  </si>
  <si>
    <t>22.219</t>
  </si>
  <si>
    <t>22.220</t>
  </si>
  <si>
    <t>22.233</t>
  </si>
  <si>
    <t>22.239</t>
  </si>
  <si>
    <t>22.240</t>
  </si>
  <si>
    <t>22.310</t>
  </si>
  <si>
    <t>22.320</t>
  </si>
  <si>
    <t>22.330</t>
  </si>
  <si>
    <t>22.331</t>
  </si>
  <si>
    <t>22.332</t>
  </si>
  <si>
    <t>22.333</t>
  </si>
  <si>
    <t>22.334</t>
  </si>
  <si>
    <t>22.340</t>
  </si>
  <si>
    <t>22.360</t>
  </si>
  <si>
    <t>22.370</t>
  </si>
  <si>
    <t>22.390</t>
  </si>
  <si>
    <t>22.391</t>
  </si>
  <si>
    <t>22.393</t>
  </si>
  <si>
    <t>22.395</t>
  </si>
  <si>
    <t>22.407</t>
  </si>
  <si>
    <t>SALA 106 CONSU. MÉD STA IZABEL</t>
  </si>
  <si>
    <t>22.408</t>
  </si>
  <si>
    <t>22.409</t>
  </si>
  <si>
    <t>22.411</t>
  </si>
  <si>
    <t>22.420</t>
  </si>
  <si>
    <t>22.433</t>
  </si>
  <si>
    <t>21.423</t>
  </si>
  <si>
    <t>FARMÁCIA AMBULATORI SILVA LIMA</t>
  </si>
  <si>
    <t>20.115</t>
  </si>
  <si>
    <t>21.458</t>
  </si>
  <si>
    <t>FARMÁCIA PEDIÁTRICA</t>
  </si>
  <si>
    <t>22.003</t>
  </si>
  <si>
    <t>22.006</t>
  </si>
  <si>
    <t>21.402</t>
  </si>
  <si>
    <t>SUB ESTOQUE KIT</t>
  </si>
  <si>
    <t>20.831</t>
  </si>
  <si>
    <t>LABORATÓRIO NAP</t>
  </si>
  <si>
    <t>22.007</t>
  </si>
  <si>
    <t>20.832</t>
  </si>
  <si>
    <t>21.472</t>
  </si>
  <si>
    <t>22.213</t>
  </si>
  <si>
    <t>20.704</t>
  </si>
  <si>
    <t>22.170</t>
  </si>
  <si>
    <t>UTI CIRURGICA 2</t>
  </si>
  <si>
    <t>22.109</t>
  </si>
  <si>
    <t>21.474</t>
  </si>
  <si>
    <t>FARMACIA UTI 4</t>
  </si>
  <si>
    <t>20.828</t>
  </si>
  <si>
    <t>22.394</t>
  </si>
  <si>
    <t>21.475</t>
  </si>
  <si>
    <t>22.434</t>
  </si>
  <si>
    <t>22.111</t>
  </si>
  <si>
    <t>22.187</t>
  </si>
  <si>
    <t>22.188</t>
  </si>
  <si>
    <t>22.221</t>
  </si>
  <si>
    <t>SEMI INTENSIVA ADULTO</t>
  </si>
  <si>
    <t>22.205</t>
  </si>
  <si>
    <t>SEMI-INTENSIVA - TMO</t>
  </si>
  <si>
    <t>21.459</t>
  </si>
  <si>
    <t>FARMACIA SEMI-INTENSIVA - TMO</t>
  </si>
  <si>
    <t>21.460</t>
  </si>
  <si>
    <t>FARMACIA C. CIR. CÂNCER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</si>
</sst>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</fills>
  <borders count="25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3" fillId="5" borderId="11" xfId="0" applyFont="1" applyFill="1" applyBorder="1"/>
    <xf numFmtId="0" fontId="3" fillId="5" borderId="12" xfId="0" applyFont="1" applyFill="1" applyBorder="1"/>
    <xf numFmtId="0" fontId="3" fillId="5" borderId="13" xfId="0" applyFont="1" applyFill="1" applyBorder="1"/>
    <xf numFmtId="0" fontId="3" fillId="5" borderId="14" xfId="0" applyFont="1" applyFill="1" applyBorder="1"/>
    <xf numFmtId="0" fontId="3" fillId="5" borderId="15" xfId="0" applyFont="1" applyFill="1" applyBorder="1" applyAlignment="1">
      <alignment vertical="center"/>
    </xf>
    <xf numFmtId="0" fontId="3" fillId="5" borderId="16" xfId="0" applyFont="1" applyFill="1" applyBorder="1" applyAlignment="1">
      <alignment vertical="center"/>
    </xf>
    <xf numFmtId="43" fontId="0" fillId="0" borderId="0" xfId="0" applyNumberFormat="1" applyAlignment="1">
      <alignment horizontal="center" vertical="center"/>
    </xf>
    <xf numFmtId="17" fontId="0" fillId="5" borderId="15" xfId="0" applyNumberFormat="1" applyFill="1" applyBorder="1" applyAlignment="1">
      <alignment horizontal="center" vertical="center"/>
    </xf>
    <xf numFmtId="10" fontId="0" fillId="5" borderId="15" xfId="2" applyNumberFormat="1" applyFont="1" applyFill="1" applyBorder="1" applyAlignment="1">
      <alignment horizontal="center" vertical="center"/>
    </xf>
    <xf numFmtId="17" fontId="0" fillId="5" borderId="17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2" applyNumberFormat="1" applyFont="1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2" applyNumberFormat="1" applyFont="1" applyAlignment="1">
      <alignment vertical="center"/>
    </xf>
    <xf numFmtId="43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64" fontId="3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3" fontId="0" fillId="0" borderId="0" xfId="1" applyNumberFormat="1" applyFont="1" applyAlignment="1">
      <alignment vertical="center" wrapText="1"/>
    </xf>
    <xf numFmtId="164" fontId="0" fillId="0" borderId="0" xfId="2" applyNumberFormat="1" applyFont="1" applyAlignment="1">
      <alignment vertical="center"/>
    </xf>
    <xf numFmtId="2" fontId="0" fillId="4" borderId="0" xfId="0" applyNumberFormat="1" applyFill="1"/>
    <xf numFmtId="0" fontId="0" fillId="4" borderId="0" xfId="0" applyFill="1"/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7" fontId="7" fillId="4" borderId="20" xfId="0" applyNumberFormat="1" applyFont="1" applyFill="1" applyBorder="1" applyAlignment="1">
      <alignment horizontal="center" vertical="center" wrapText="1"/>
    </xf>
    <xf numFmtId="17" fontId="7" fillId="4" borderId="18" xfId="0" applyNumberFormat="1" applyFont="1" applyFill="1" applyBorder="1" applyAlignment="1">
      <alignment horizontal="center" vertical="center" wrapText="1"/>
    </xf>
    <xf numFmtId="17" fontId="7" fillId="4" borderId="19" xfId="0" applyNumberFormat="1" applyFont="1" applyFill="1" applyBorder="1" applyAlignment="1">
      <alignment horizontal="center" vertical="center" wrapText="1"/>
    </xf>
    <xf numFmtId="17" fontId="7" fillId="4" borderId="24" xfId="0" applyNumberFormat="1" applyFont="1" applyFill="1" applyBorder="1" applyAlignment="1">
      <alignment horizontal="center" vertical="center" wrapText="1"/>
    </xf>
    <xf numFmtId="17" fontId="7" fillId="4" borderId="0" xfId="0" applyNumberFormat="1" applyFont="1" applyFill="1" applyAlignment="1">
      <alignment horizontal="center" vertical="center" wrapText="1"/>
    </xf>
    <xf numFmtId="17" fontId="7" fillId="4" borderId="21" xfId="0" applyNumberFormat="1" applyFont="1" applyFill="1" applyBorder="1" applyAlignment="1">
      <alignment horizontal="center" vertical="center" wrapText="1"/>
    </xf>
    <xf numFmtId="17" fontId="7" fillId="4" borderId="22" xfId="0" applyNumberFormat="1" applyFont="1" applyFill="1" applyBorder="1" applyAlignment="1">
      <alignment horizontal="center" vertical="center" wrapText="1"/>
    </xf>
    <xf numFmtId="17" fontId="7" fillId="4" borderId="8" xfId="0" applyNumberFormat="1" applyFont="1" applyFill="1" applyBorder="1" applyAlignment="1">
      <alignment horizontal="center" vertical="center" wrapText="1"/>
    </xf>
    <xf numFmtId="17" fontId="7" fillId="4" borderId="23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41"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164" formatCode="_-* #,##0_-;\-* #,##0_-;_-* &quot;-&quot;??_-;_-@_-"/>
      <alignment vertical="center" textRotation="0" indent="0" justifyLastLine="0" shrinkToFit="0" readingOrder="0"/>
    </dxf>
    <dxf>
      <alignment vertical="center" textRotation="0" wrapText="1" indent="0" justifyLastLine="0" shrinkToFit="0" readingOrder="0"/>
    </dxf>
    <dxf>
      <numFmt numFmtId="3" formatCode="#,##0"/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042DEE-C803-4CCC-B843-184DE8986C4D}" name="RateioMV" displayName="RateioMV" ref="A9:S159" totalsRowCount="1" headerRowDxfId="40" dataDxfId="39" totalsRowDxfId="38">
  <autoFilter ref="A9:S158" xr:uid="{17FE2A78-635B-44EC-95F5-7D60F62B790E}"/>
  <sortState xmlns:xlrd2="http://schemas.microsoft.com/office/spreadsheetml/2017/richdata2" ref="A10:R11">
    <sortCondition ref="C9"/>
  </sortState>
  <tableColumns count="19">
    <tableColumn id="4" xr3:uid="{BBCCFF52-B116-4429-AFA1-D12C87AF77D5}" name="EMPRESA" totalsRowLabel="Total" dataDxfId="37" totalsRowDxfId="18"/>
    <tableColumn id="18" xr3:uid="{78298244-3029-484F-8A7C-D5FFFF95404F}" name="COD_SETOR" totalsRowDxfId="17"/>
    <tableColumn id="1" xr3:uid="{D1CDF692-1504-4D73-BD0C-3E2F9FF5487C}" name="CENTRO_CUSTO" totalsRowFunction="count" dataDxfId="36" totalsRowDxfId="16" dataCellStyle="Vírgula"/>
    <tableColumn id="3" xr3:uid="{7D2228A1-6663-462B-BCCA-E4E603F7E4F6}" name="SETOR" dataDxfId="35" totalsRowDxfId="15"/>
    <tableColumn id="2" xr3:uid="{2281B8C3-AB77-44A8-A666-A60EE04BC15A}" name="BASE" totalsRowFunction="sum" dataDxfId="34" totalsRowDxfId="14"/>
    <tableColumn id="5" xr3:uid="{4C6A2413-6715-4845-AB4A-B5F6D51A3375}" name="DISTRIBUICAO (%)" totalsRowFunction="sum" dataDxfId="33" totalsRowDxfId="13" dataCellStyle="Porcentagem">
      <calculatedColumnFormula>RateioMV[[#This Row],[BASE]]/RateioMV[[#Totals],[BASE]]</calculatedColumnFormula>
    </tableColumn>
    <tableColumn id="11" xr3:uid="{13F827F6-0F66-4AA7-B526-1C36FE00A82E}" name="JANEIRO" totalsRowFunction="sum" dataDxfId="32" totalsRowDxfId="12">
      <calculatedColumnFormula>RateioMV[[#This Row],[DISTRIBUICAO (%)]]*G$8</calculatedColumnFormula>
    </tableColumn>
    <tableColumn id="6" xr3:uid="{6867A838-EA92-42F3-9BFD-50DCF533897D}" name="FEVEREIRO" totalsRowFunction="sum" dataDxfId="31" totalsRowDxfId="11">
      <calculatedColumnFormula>RateioMV[[#This Row],[DISTRIBUICAO (%)]]*H$8</calculatedColumnFormula>
    </tableColumn>
    <tableColumn id="7" xr3:uid="{8AB3E09B-35AD-4FD6-B436-B919F9C5D119}" name="MARÇO" totalsRowFunction="sum" dataDxfId="30" totalsRowDxfId="10">
      <calculatedColumnFormula>RateioMV[[#This Row],[DISTRIBUICAO (%)]]*I$8</calculatedColumnFormula>
    </tableColumn>
    <tableColumn id="8" xr3:uid="{9CBADEF9-9B02-4F95-967A-555D5EDE5AEE}" name="ABRIL" totalsRowFunction="sum" dataDxfId="29" totalsRowDxfId="9">
      <calculatedColumnFormula>RateioMV[[#This Row],[DISTRIBUICAO (%)]]*J$8</calculatedColumnFormula>
    </tableColumn>
    <tableColumn id="9" xr3:uid="{64F70261-FCD7-4EE1-AC04-04C5AC5DAB00}" name="MAIO" totalsRowFunction="sum" dataDxfId="28" totalsRowDxfId="8">
      <calculatedColumnFormula>RateioMV[[#This Row],[DISTRIBUICAO (%)]]*K$8</calculatedColumnFormula>
    </tableColumn>
    <tableColumn id="10" xr3:uid="{560BA8E8-7B68-4618-8220-2A38B88726BB}" name="JUNHO" totalsRowFunction="sum" dataDxfId="27" totalsRowDxfId="7">
      <calculatedColumnFormula>RateioMV[[#This Row],[DISTRIBUICAO (%)]]*L$8</calculatedColumnFormula>
    </tableColumn>
    <tableColumn id="12" xr3:uid="{2DF5BB2A-59EC-4E10-936A-95DE990A3FA3}" name="JULHO" totalsRowFunction="sum" dataDxfId="26" totalsRowDxfId="6">
      <calculatedColumnFormula>RateioMV[[#This Row],[DISTRIBUICAO (%)]]*M$8</calculatedColumnFormula>
    </tableColumn>
    <tableColumn id="13" xr3:uid="{210C58D3-1687-432A-ACFA-9BC8AF388B5F}" name="AGOSTO" totalsRowFunction="sum" dataDxfId="25" totalsRowDxfId="5">
      <calculatedColumnFormula>RateioMV[[#This Row],[DISTRIBUICAO (%)]]*N$8</calculatedColumnFormula>
    </tableColumn>
    <tableColumn id="14" xr3:uid="{6E69A375-B938-4667-B102-BC65670B8F82}" name="SETEMBRO" totalsRowFunction="sum" dataDxfId="24" totalsRowDxfId="4">
      <calculatedColumnFormula>RateioMV[[#This Row],[DISTRIBUICAO (%)]]*O$8</calculatedColumnFormula>
    </tableColumn>
    <tableColumn id="15" xr3:uid="{13DD3ED1-D5F6-4AE8-967E-3BD6D1809BED}" name="OUTUBRO" totalsRowFunction="sum" dataDxfId="23" totalsRowDxfId="3">
      <calculatedColumnFormula>RateioMV[[#This Row],[DISTRIBUICAO (%)]]*P$8</calculatedColumnFormula>
    </tableColumn>
    <tableColumn id="16" xr3:uid="{BAFA31BF-34FC-4E01-A3EF-AAF35AFE7979}" name="NOVEMBRO" totalsRowFunction="sum" dataDxfId="22" totalsRowDxfId="2">
      <calculatedColumnFormula>RateioMV[[#This Row],[DISTRIBUICAO (%)]]*Q$8</calculatedColumnFormula>
    </tableColumn>
    <tableColumn id="17" xr3:uid="{8473AC4A-34FE-423F-A009-E7C6D1D83F4C}" name="DEZEMBRO" totalsRowFunction="sum" dataDxfId="21" totalsRowDxfId="1">
      <calculatedColumnFormula>RateioMV[[#This Row],[DISTRIBUICAO (%)]]*R$8</calculatedColumnFormula>
    </tableColumn>
    <tableColumn id="19" xr3:uid="{6341950C-A69D-4AE7-B121-0C308C36765A}" name="TOTAL" totalsRowFunction="sum" dataDxfId="20" totalsRowDxfId="0">
      <calculatedColumnFormula>SUM(RateioMV[[#This Row],[JANEIRO]:[DEZEMBRO]])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E093-8188-43CC-919F-3393200D6757}">
  <dimension ref="A1:S195"/>
  <sheetViews>
    <sheetView showGridLines="0" tabSelected="1" workbookViewId="0">
      <selection activeCell="D6" sqref="D6:F8"/>
    </sheetView>
  </sheetViews>
  <sheetFormatPr defaultRowHeight="18" customHeight="1" x14ac:dyDescent="0.25"/>
  <cols>
    <col min="1" max="1" width="25.85546875" style="17" customWidth="1"/>
    <col min="2" max="2" width="25.140625" style="17" customWidth="1"/>
    <col min="3" max="3" width="19.85546875" style="20" bestFit="1" customWidth="1"/>
    <col min="4" max="4" width="32.140625" style="17" bestFit="1" customWidth="1"/>
    <col min="5" max="5" width="28.7109375" style="18" customWidth="1"/>
    <col min="6" max="6" width="24.5703125" style="17" customWidth="1"/>
    <col min="7" max="7" width="12.7109375" style="17" customWidth="1"/>
    <col min="8" max="8" width="9.85546875" style="17" customWidth="1"/>
    <col min="9" max="10" width="9.140625" style="17"/>
    <col min="11" max="11" width="9.28515625" style="17" customWidth="1"/>
    <col min="12" max="12" width="9.140625" style="17"/>
    <col min="13" max="13" width="10.5703125" style="17" customWidth="1"/>
    <col min="14" max="14" width="12.5703125" style="17" customWidth="1"/>
    <col min="15" max="15" width="11.85546875" style="17" customWidth="1"/>
    <col min="16" max="16" width="13.7109375" style="17" customWidth="1"/>
    <col min="17" max="17" width="12.85546875" style="17" customWidth="1"/>
    <col min="18" max="26" width="10.28515625" style="17" customWidth="1"/>
    <col min="27" max="116" width="11.28515625" style="17" customWidth="1"/>
    <col min="117" max="1016" width="12.28515625" style="17" customWidth="1"/>
    <col min="1017" max="10016" width="13.28515625" style="17" customWidth="1"/>
    <col min="10017" max="16384" width="14.28515625" style="17" customWidth="1"/>
  </cols>
  <sheetData>
    <row r="1" spans="1:19" customFormat="1" ht="19.5" customHeight="1" thickBot="1" x14ac:dyDescent="0.3">
      <c r="A1" s="1"/>
      <c r="B1" s="1"/>
      <c r="C1" s="1"/>
      <c r="D1" s="2" t="s">
        <v>0</v>
      </c>
      <c r="E1" s="2"/>
      <c r="F1" s="3"/>
    </row>
    <row r="2" spans="1:19" customFormat="1" ht="18.75" customHeight="1" x14ac:dyDescent="0.25">
      <c r="A2" s="27" t="s">
        <v>160</v>
      </c>
      <c r="B2" s="28"/>
      <c r="C2" s="28"/>
      <c r="D2" s="31" t="s">
        <v>1</v>
      </c>
      <c r="E2" s="31" t="s">
        <v>2</v>
      </c>
      <c r="F2" s="33"/>
    </row>
    <row r="3" spans="1:19" customFormat="1" ht="16.5" customHeight="1" thickBot="1" x14ac:dyDescent="0.3">
      <c r="A3" s="29"/>
      <c r="B3" s="30"/>
      <c r="C3" s="30"/>
      <c r="D3" s="32"/>
      <c r="E3" s="32"/>
      <c r="F3" s="34"/>
    </row>
    <row r="4" spans="1:19" customFormat="1" ht="15" x14ac:dyDescent="0.25">
      <c r="A4" s="4" t="s">
        <v>3</v>
      </c>
      <c r="B4" s="5" t="s">
        <v>4</v>
      </c>
      <c r="C4" s="5" t="s">
        <v>5</v>
      </c>
      <c r="D4" s="6" t="s">
        <v>6</v>
      </c>
      <c r="E4" s="7" t="s">
        <v>7</v>
      </c>
      <c r="F4" s="7" t="s">
        <v>8</v>
      </c>
    </row>
    <row r="5" spans="1:19" customFormat="1" ht="45" x14ac:dyDescent="0.25">
      <c r="A5" s="8"/>
      <c r="B5" s="9"/>
      <c r="C5" s="10"/>
      <c r="D5" s="11"/>
      <c r="E5" s="12">
        <v>0.04</v>
      </c>
      <c r="F5" s="13" t="s">
        <v>161</v>
      </c>
    </row>
    <row r="6" spans="1:19" customFormat="1" ht="15.75" customHeight="1" x14ac:dyDescent="0.25">
      <c r="A6" s="35" t="s">
        <v>9</v>
      </c>
      <c r="B6" s="35"/>
      <c r="C6" s="35"/>
      <c r="D6" s="37" t="s">
        <v>10</v>
      </c>
      <c r="E6" s="38"/>
      <c r="F6" s="39"/>
    </row>
    <row r="7" spans="1:19" customFormat="1" ht="15.75" customHeight="1" x14ac:dyDescent="0.25">
      <c r="A7" s="36"/>
      <c r="B7" s="36"/>
      <c r="C7" s="36"/>
      <c r="D7" s="40"/>
      <c r="E7" s="41"/>
      <c r="F7" s="42"/>
    </row>
    <row r="8" spans="1:19" customFormat="1" ht="15.75" customHeight="1" x14ac:dyDescent="0.25">
      <c r="A8" s="36"/>
      <c r="B8" s="36"/>
      <c r="C8" s="36"/>
      <c r="D8" s="43"/>
      <c r="E8" s="44"/>
      <c r="F8" s="4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6"/>
    </row>
    <row r="9" spans="1:19" ht="18" customHeight="1" x14ac:dyDescent="0.25">
      <c r="A9" s="14" t="s">
        <v>11</v>
      </c>
      <c r="B9" s="14" t="s">
        <v>12</v>
      </c>
      <c r="C9" s="14" t="s">
        <v>13</v>
      </c>
      <c r="D9" s="15" t="s">
        <v>14</v>
      </c>
      <c r="E9" s="14" t="s">
        <v>15</v>
      </c>
      <c r="F9" s="16" t="s">
        <v>16</v>
      </c>
      <c r="G9" s="14" t="s">
        <v>17</v>
      </c>
      <c r="H9" s="14" t="s">
        <v>18</v>
      </c>
      <c r="I9" s="14" t="s">
        <v>19</v>
      </c>
      <c r="J9" s="14" t="s">
        <v>20</v>
      </c>
      <c r="K9" s="14" t="s">
        <v>21</v>
      </c>
      <c r="L9" s="14" t="s">
        <v>22</v>
      </c>
      <c r="M9" s="14" t="s">
        <v>23</v>
      </c>
      <c r="N9" s="14" t="s">
        <v>24</v>
      </c>
      <c r="O9" s="14" t="s">
        <v>25</v>
      </c>
      <c r="P9" s="14" t="s">
        <v>26</v>
      </c>
      <c r="Q9" s="14" t="s">
        <v>27</v>
      </c>
      <c r="R9" s="14" t="s">
        <v>28</v>
      </c>
      <c r="S9" s="14" t="s">
        <v>29</v>
      </c>
    </row>
    <row r="10" spans="1:19" ht="33" customHeight="1" x14ac:dyDescent="0.25">
      <c r="A10" s="20" t="s">
        <v>30</v>
      </c>
      <c r="B10" s="17">
        <v>54</v>
      </c>
      <c r="C10" s="23" t="s">
        <v>162</v>
      </c>
      <c r="D10" s="20" t="s">
        <v>163</v>
      </c>
      <c r="E10" s="24">
        <v>1</v>
      </c>
      <c r="F10" s="18">
        <f>RateioMV[[#This Row],[BASE]]/RateioMV[[#Totals],[BASE]]</f>
        <v>2.1404109589041095E-4</v>
      </c>
      <c r="G10" s="19">
        <f>RateioMV[[#This Row],[DISTRIBUICAO (%)]]*G$8</f>
        <v>0</v>
      </c>
      <c r="H10" s="19">
        <f>RateioMV[[#This Row],[DISTRIBUICAO (%)]]*H$8</f>
        <v>0</v>
      </c>
      <c r="I10" s="19">
        <f>RateioMV[[#This Row],[DISTRIBUICAO (%)]]*I$8</f>
        <v>0</v>
      </c>
      <c r="J10" s="19">
        <f>RateioMV[[#This Row],[DISTRIBUICAO (%)]]*J$8</f>
        <v>0</v>
      </c>
      <c r="K10" s="19">
        <f>RateioMV[[#This Row],[DISTRIBUICAO (%)]]*K$8</f>
        <v>0</v>
      </c>
      <c r="L10" s="19">
        <f>RateioMV[[#This Row],[DISTRIBUICAO (%)]]*L$8</f>
        <v>0</v>
      </c>
      <c r="M10" s="19">
        <f>RateioMV[[#This Row],[DISTRIBUICAO (%)]]*M$8</f>
        <v>0</v>
      </c>
      <c r="N10" s="19">
        <f>RateioMV[[#This Row],[DISTRIBUICAO (%)]]*N$8</f>
        <v>0</v>
      </c>
      <c r="O10" s="19">
        <f>RateioMV[[#This Row],[DISTRIBUICAO (%)]]*O$8</f>
        <v>0</v>
      </c>
      <c r="P10" s="19">
        <f>RateioMV[[#This Row],[DISTRIBUICAO (%)]]*P$8</f>
        <v>0</v>
      </c>
      <c r="Q10" s="19">
        <f>RateioMV[[#This Row],[DISTRIBUICAO (%)]]*Q$8</f>
        <v>0</v>
      </c>
      <c r="R10" s="19">
        <f>RateioMV[[#This Row],[DISTRIBUICAO (%)]]*R$8</f>
        <v>0</v>
      </c>
      <c r="S10" s="19">
        <f>SUM(RateioMV[[#This Row],[JANEIRO]:[DEZEMBRO]])</f>
        <v>0</v>
      </c>
    </row>
    <row r="11" spans="1:19" ht="18" customHeight="1" x14ac:dyDescent="0.25">
      <c r="A11" s="20" t="s">
        <v>30</v>
      </c>
      <c r="B11" s="17">
        <v>56</v>
      </c>
      <c r="C11" s="23" t="s">
        <v>164</v>
      </c>
      <c r="D11" s="20" t="s">
        <v>165</v>
      </c>
      <c r="E11" s="24">
        <v>1</v>
      </c>
      <c r="F11" s="18">
        <f>RateioMV[[#This Row],[BASE]]/RateioMV[[#Totals],[BASE]]</f>
        <v>2.1404109589041095E-4</v>
      </c>
      <c r="G11" s="19">
        <f>RateioMV[[#This Row],[DISTRIBUICAO (%)]]*G$8</f>
        <v>0</v>
      </c>
      <c r="H11" s="19">
        <f>RateioMV[[#This Row],[DISTRIBUICAO (%)]]*H$8</f>
        <v>0</v>
      </c>
      <c r="I11" s="19">
        <f>RateioMV[[#This Row],[DISTRIBUICAO (%)]]*I$8</f>
        <v>0</v>
      </c>
      <c r="J11" s="19">
        <f>RateioMV[[#This Row],[DISTRIBUICAO (%)]]*J$8</f>
        <v>0</v>
      </c>
      <c r="K11" s="19">
        <f>RateioMV[[#This Row],[DISTRIBUICAO (%)]]*K$8</f>
        <v>0</v>
      </c>
      <c r="L11" s="19">
        <f>RateioMV[[#This Row],[DISTRIBUICAO (%)]]*L$8</f>
        <v>0</v>
      </c>
      <c r="M11" s="19">
        <f>RateioMV[[#This Row],[DISTRIBUICAO (%)]]*M$8</f>
        <v>0</v>
      </c>
      <c r="N11" s="19">
        <f>RateioMV[[#This Row],[DISTRIBUICAO (%)]]*N$8</f>
        <v>0</v>
      </c>
      <c r="O11" s="19">
        <f>RateioMV[[#This Row],[DISTRIBUICAO (%)]]*O$8</f>
        <v>0</v>
      </c>
      <c r="P11" s="19">
        <f>RateioMV[[#This Row],[DISTRIBUICAO (%)]]*P$8</f>
        <v>0</v>
      </c>
      <c r="Q11" s="19">
        <f>RateioMV[[#This Row],[DISTRIBUICAO (%)]]*Q$8</f>
        <v>0</v>
      </c>
      <c r="R11" s="19">
        <f>RateioMV[[#This Row],[DISTRIBUICAO (%)]]*R$8</f>
        <v>0</v>
      </c>
      <c r="S11" s="19">
        <f>SUM(RateioMV[[#This Row],[JANEIRO]:[DEZEMBRO]])</f>
        <v>0</v>
      </c>
    </row>
    <row r="12" spans="1:19" ht="18" customHeight="1" x14ac:dyDescent="0.25">
      <c r="A12" s="20" t="s">
        <v>30</v>
      </c>
      <c r="B12" s="17">
        <v>58</v>
      </c>
      <c r="C12" s="23" t="s">
        <v>166</v>
      </c>
      <c r="D12" s="20" t="s">
        <v>35</v>
      </c>
      <c r="E12" s="24">
        <v>1</v>
      </c>
      <c r="F12" s="18">
        <f>RateioMV[[#This Row],[BASE]]/RateioMV[[#Totals],[BASE]]</f>
        <v>2.1404109589041095E-4</v>
      </c>
      <c r="G12" s="19">
        <f>RateioMV[[#This Row],[DISTRIBUICAO (%)]]*G$8</f>
        <v>0</v>
      </c>
      <c r="H12" s="19">
        <f>RateioMV[[#This Row],[DISTRIBUICAO (%)]]*H$8</f>
        <v>0</v>
      </c>
      <c r="I12" s="19">
        <f>RateioMV[[#This Row],[DISTRIBUICAO (%)]]*I$8</f>
        <v>0</v>
      </c>
      <c r="J12" s="19">
        <f>RateioMV[[#This Row],[DISTRIBUICAO (%)]]*J$8</f>
        <v>0</v>
      </c>
      <c r="K12" s="19">
        <f>RateioMV[[#This Row],[DISTRIBUICAO (%)]]*K$8</f>
        <v>0</v>
      </c>
      <c r="L12" s="19">
        <f>RateioMV[[#This Row],[DISTRIBUICAO (%)]]*L$8</f>
        <v>0</v>
      </c>
      <c r="M12" s="19">
        <f>RateioMV[[#This Row],[DISTRIBUICAO (%)]]*M$8</f>
        <v>0</v>
      </c>
      <c r="N12" s="19">
        <f>RateioMV[[#This Row],[DISTRIBUICAO (%)]]*N$8</f>
        <v>0</v>
      </c>
      <c r="O12" s="19">
        <f>RateioMV[[#This Row],[DISTRIBUICAO (%)]]*O$8</f>
        <v>0</v>
      </c>
      <c r="P12" s="19">
        <f>RateioMV[[#This Row],[DISTRIBUICAO (%)]]*P$8</f>
        <v>0</v>
      </c>
      <c r="Q12" s="19">
        <f>RateioMV[[#This Row],[DISTRIBUICAO (%)]]*Q$8</f>
        <v>0</v>
      </c>
      <c r="R12" s="19">
        <f>RateioMV[[#This Row],[DISTRIBUICAO (%)]]*R$8</f>
        <v>0</v>
      </c>
      <c r="S12" s="19">
        <f>SUM(RateioMV[[#This Row],[JANEIRO]:[DEZEMBRO]])</f>
        <v>0</v>
      </c>
    </row>
    <row r="13" spans="1:19" ht="18" customHeight="1" x14ac:dyDescent="0.25">
      <c r="A13" s="20" t="s">
        <v>30</v>
      </c>
      <c r="B13" s="17">
        <v>65</v>
      </c>
      <c r="C13" s="23" t="s">
        <v>167</v>
      </c>
      <c r="D13" s="20" t="s">
        <v>36</v>
      </c>
      <c r="E13" s="24">
        <v>6</v>
      </c>
      <c r="F13" s="18">
        <f>RateioMV[[#This Row],[BASE]]/RateioMV[[#Totals],[BASE]]</f>
        <v>1.2842465753424657E-3</v>
      </c>
      <c r="G13" s="19">
        <f>RateioMV[[#This Row],[DISTRIBUICAO (%)]]*G$8</f>
        <v>0</v>
      </c>
      <c r="H13" s="19">
        <f>RateioMV[[#This Row],[DISTRIBUICAO (%)]]*H$8</f>
        <v>0</v>
      </c>
      <c r="I13" s="19">
        <f>RateioMV[[#This Row],[DISTRIBUICAO (%)]]*I$8</f>
        <v>0</v>
      </c>
      <c r="J13" s="19">
        <f>RateioMV[[#This Row],[DISTRIBUICAO (%)]]*J$8</f>
        <v>0</v>
      </c>
      <c r="K13" s="19">
        <f>RateioMV[[#This Row],[DISTRIBUICAO (%)]]*K$8</f>
        <v>0</v>
      </c>
      <c r="L13" s="19">
        <f>RateioMV[[#This Row],[DISTRIBUICAO (%)]]*L$8</f>
        <v>0</v>
      </c>
      <c r="M13" s="19">
        <f>RateioMV[[#This Row],[DISTRIBUICAO (%)]]*M$8</f>
        <v>0</v>
      </c>
      <c r="N13" s="19">
        <f>RateioMV[[#This Row],[DISTRIBUICAO (%)]]*N$8</f>
        <v>0</v>
      </c>
      <c r="O13" s="19">
        <f>RateioMV[[#This Row],[DISTRIBUICAO (%)]]*O$8</f>
        <v>0</v>
      </c>
      <c r="P13" s="19">
        <f>RateioMV[[#This Row],[DISTRIBUICAO (%)]]*P$8</f>
        <v>0</v>
      </c>
      <c r="Q13" s="19">
        <f>RateioMV[[#This Row],[DISTRIBUICAO (%)]]*Q$8</f>
        <v>0</v>
      </c>
      <c r="R13" s="19">
        <f>RateioMV[[#This Row],[DISTRIBUICAO (%)]]*R$8</f>
        <v>0</v>
      </c>
      <c r="S13" s="19">
        <f>SUM(RateioMV[[#This Row],[JANEIRO]:[DEZEMBRO]])</f>
        <v>0</v>
      </c>
    </row>
    <row r="14" spans="1:19" ht="18" customHeight="1" x14ac:dyDescent="0.25">
      <c r="A14" s="20" t="s">
        <v>30</v>
      </c>
      <c r="B14" s="17">
        <v>68</v>
      </c>
      <c r="C14" s="23" t="s">
        <v>168</v>
      </c>
      <c r="D14" s="20" t="s">
        <v>38</v>
      </c>
      <c r="E14" s="24">
        <v>3</v>
      </c>
      <c r="F14" s="18">
        <f>RateioMV[[#This Row],[BASE]]/RateioMV[[#Totals],[BASE]]</f>
        <v>6.4212328767123284E-4</v>
      </c>
      <c r="G14" s="19">
        <f>RateioMV[[#This Row],[DISTRIBUICAO (%)]]*G$8</f>
        <v>0</v>
      </c>
      <c r="H14" s="19">
        <f>RateioMV[[#This Row],[DISTRIBUICAO (%)]]*H$8</f>
        <v>0</v>
      </c>
      <c r="I14" s="19">
        <f>RateioMV[[#This Row],[DISTRIBUICAO (%)]]*I$8</f>
        <v>0</v>
      </c>
      <c r="J14" s="19">
        <f>RateioMV[[#This Row],[DISTRIBUICAO (%)]]*J$8</f>
        <v>0</v>
      </c>
      <c r="K14" s="19">
        <f>RateioMV[[#This Row],[DISTRIBUICAO (%)]]*K$8</f>
        <v>0</v>
      </c>
      <c r="L14" s="19">
        <f>RateioMV[[#This Row],[DISTRIBUICAO (%)]]*L$8</f>
        <v>0</v>
      </c>
      <c r="M14" s="19">
        <f>RateioMV[[#This Row],[DISTRIBUICAO (%)]]*M$8</f>
        <v>0</v>
      </c>
      <c r="N14" s="19">
        <f>RateioMV[[#This Row],[DISTRIBUICAO (%)]]*N$8</f>
        <v>0</v>
      </c>
      <c r="O14" s="19">
        <f>RateioMV[[#This Row],[DISTRIBUICAO (%)]]*O$8</f>
        <v>0</v>
      </c>
      <c r="P14" s="19">
        <f>RateioMV[[#This Row],[DISTRIBUICAO (%)]]*P$8</f>
        <v>0</v>
      </c>
      <c r="Q14" s="19">
        <f>RateioMV[[#This Row],[DISTRIBUICAO (%)]]*Q$8</f>
        <v>0</v>
      </c>
      <c r="R14" s="19">
        <f>RateioMV[[#This Row],[DISTRIBUICAO (%)]]*R$8</f>
        <v>0</v>
      </c>
      <c r="S14" s="19">
        <f>SUM(RateioMV[[#This Row],[JANEIRO]:[DEZEMBRO]])</f>
        <v>0</v>
      </c>
    </row>
    <row r="15" spans="1:19" ht="18" customHeight="1" x14ac:dyDescent="0.25">
      <c r="A15" s="20" t="s">
        <v>30</v>
      </c>
      <c r="B15" s="17">
        <v>69</v>
      </c>
      <c r="C15" s="23" t="s">
        <v>169</v>
      </c>
      <c r="D15" s="20" t="s">
        <v>39</v>
      </c>
      <c r="E15" s="24">
        <v>12</v>
      </c>
      <c r="F15" s="18">
        <f>RateioMV[[#This Row],[BASE]]/RateioMV[[#Totals],[BASE]]</f>
        <v>2.5684931506849314E-3</v>
      </c>
      <c r="G15" s="19">
        <f>RateioMV[[#This Row],[DISTRIBUICAO (%)]]*G$8</f>
        <v>0</v>
      </c>
      <c r="H15" s="19">
        <f>RateioMV[[#This Row],[DISTRIBUICAO (%)]]*H$8</f>
        <v>0</v>
      </c>
      <c r="I15" s="19">
        <f>RateioMV[[#This Row],[DISTRIBUICAO (%)]]*I$8</f>
        <v>0</v>
      </c>
      <c r="J15" s="19">
        <f>RateioMV[[#This Row],[DISTRIBUICAO (%)]]*J$8</f>
        <v>0</v>
      </c>
      <c r="K15" s="19">
        <f>RateioMV[[#This Row],[DISTRIBUICAO (%)]]*K$8</f>
        <v>0</v>
      </c>
      <c r="L15" s="19">
        <f>RateioMV[[#This Row],[DISTRIBUICAO (%)]]*L$8</f>
        <v>0</v>
      </c>
      <c r="M15" s="19">
        <f>RateioMV[[#This Row],[DISTRIBUICAO (%)]]*M$8</f>
        <v>0</v>
      </c>
      <c r="N15" s="19">
        <f>RateioMV[[#This Row],[DISTRIBUICAO (%)]]*N$8</f>
        <v>0</v>
      </c>
      <c r="O15" s="19">
        <f>RateioMV[[#This Row],[DISTRIBUICAO (%)]]*O$8</f>
        <v>0</v>
      </c>
      <c r="P15" s="19">
        <f>RateioMV[[#This Row],[DISTRIBUICAO (%)]]*P$8</f>
        <v>0</v>
      </c>
      <c r="Q15" s="19">
        <f>RateioMV[[#This Row],[DISTRIBUICAO (%)]]*Q$8</f>
        <v>0</v>
      </c>
      <c r="R15" s="19">
        <f>RateioMV[[#This Row],[DISTRIBUICAO (%)]]*R$8</f>
        <v>0</v>
      </c>
      <c r="S15" s="19">
        <f>SUM(RateioMV[[#This Row],[JANEIRO]:[DEZEMBRO]])</f>
        <v>0</v>
      </c>
    </row>
    <row r="16" spans="1:19" ht="18" customHeight="1" x14ac:dyDescent="0.25">
      <c r="A16" s="20" t="s">
        <v>30</v>
      </c>
      <c r="B16" s="17">
        <v>70</v>
      </c>
      <c r="C16" s="23" t="s">
        <v>170</v>
      </c>
      <c r="D16" s="20" t="s">
        <v>40</v>
      </c>
      <c r="E16" s="24">
        <v>4</v>
      </c>
      <c r="F16" s="18">
        <f>RateioMV[[#This Row],[BASE]]/RateioMV[[#Totals],[BASE]]</f>
        <v>8.5616438356164379E-4</v>
      </c>
      <c r="G16" s="19">
        <f>RateioMV[[#This Row],[DISTRIBUICAO (%)]]*G$8</f>
        <v>0</v>
      </c>
      <c r="H16" s="19">
        <f>RateioMV[[#This Row],[DISTRIBUICAO (%)]]*H$8</f>
        <v>0</v>
      </c>
      <c r="I16" s="19">
        <f>RateioMV[[#This Row],[DISTRIBUICAO (%)]]*I$8</f>
        <v>0</v>
      </c>
      <c r="J16" s="19">
        <f>RateioMV[[#This Row],[DISTRIBUICAO (%)]]*J$8</f>
        <v>0</v>
      </c>
      <c r="K16" s="19">
        <f>RateioMV[[#This Row],[DISTRIBUICAO (%)]]*K$8</f>
        <v>0</v>
      </c>
      <c r="L16" s="19">
        <f>RateioMV[[#This Row],[DISTRIBUICAO (%)]]*L$8</f>
        <v>0</v>
      </c>
      <c r="M16" s="19">
        <f>RateioMV[[#This Row],[DISTRIBUICAO (%)]]*M$8</f>
        <v>0</v>
      </c>
      <c r="N16" s="19">
        <f>RateioMV[[#This Row],[DISTRIBUICAO (%)]]*N$8</f>
        <v>0</v>
      </c>
      <c r="O16" s="19">
        <f>RateioMV[[#This Row],[DISTRIBUICAO (%)]]*O$8</f>
        <v>0</v>
      </c>
      <c r="P16" s="19">
        <f>RateioMV[[#This Row],[DISTRIBUICAO (%)]]*P$8</f>
        <v>0</v>
      </c>
      <c r="Q16" s="19">
        <f>RateioMV[[#This Row],[DISTRIBUICAO (%)]]*Q$8</f>
        <v>0</v>
      </c>
      <c r="R16" s="19">
        <f>RateioMV[[#This Row],[DISTRIBUICAO (%)]]*R$8</f>
        <v>0</v>
      </c>
      <c r="S16" s="19">
        <f>SUM(RateioMV[[#This Row],[JANEIRO]:[DEZEMBRO]])</f>
        <v>0</v>
      </c>
    </row>
    <row r="17" spans="1:19" ht="18" customHeight="1" x14ac:dyDescent="0.25">
      <c r="A17" s="20" t="s">
        <v>30</v>
      </c>
      <c r="B17" s="17">
        <v>71</v>
      </c>
      <c r="C17" s="23" t="s">
        <v>171</v>
      </c>
      <c r="D17" s="20" t="s">
        <v>41</v>
      </c>
      <c r="E17" s="24">
        <v>1</v>
      </c>
      <c r="F17" s="18">
        <f>RateioMV[[#This Row],[BASE]]/RateioMV[[#Totals],[BASE]]</f>
        <v>2.1404109589041095E-4</v>
      </c>
      <c r="G17" s="19">
        <f>RateioMV[[#This Row],[DISTRIBUICAO (%)]]*G$8</f>
        <v>0</v>
      </c>
      <c r="H17" s="19">
        <f>RateioMV[[#This Row],[DISTRIBUICAO (%)]]*H$8</f>
        <v>0</v>
      </c>
      <c r="I17" s="19">
        <f>RateioMV[[#This Row],[DISTRIBUICAO (%)]]*I$8</f>
        <v>0</v>
      </c>
      <c r="J17" s="19">
        <f>RateioMV[[#This Row],[DISTRIBUICAO (%)]]*J$8</f>
        <v>0</v>
      </c>
      <c r="K17" s="19">
        <f>RateioMV[[#This Row],[DISTRIBUICAO (%)]]*K$8</f>
        <v>0</v>
      </c>
      <c r="L17" s="19">
        <f>RateioMV[[#This Row],[DISTRIBUICAO (%)]]*L$8</f>
        <v>0</v>
      </c>
      <c r="M17" s="19">
        <f>RateioMV[[#This Row],[DISTRIBUICAO (%)]]*M$8</f>
        <v>0</v>
      </c>
      <c r="N17" s="19">
        <f>RateioMV[[#This Row],[DISTRIBUICAO (%)]]*N$8</f>
        <v>0</v>
      </c>
      <c r="O17" s="19">
        <f>RateioMV[[#This Row],[DISTRIBUICAO (%)]]*O$8</f>
        <v>0</v>
      </c>
      <c r="P17" s="19">
        <f>RateioMV[[#This Row],[DISTRIBUICAO (%)]]*P$8</f>
        <v>0</v>
      </c>
      <c r="Q17" s="19">
        <f>RateioMV[[#This Row],[DISTRIBUICAO (%)]]*Q$8</f>
        <v>0</v>
      </c>
      <c r="R17" s="19">
        <f>RateioMV[[#This Row],[DISTRIBUICAO (%)]]*R$8</f>
        <v>0</v>
      </c>
      <c r="S17" s="19">
        <f>SUM(RateioMV[[#This Row],[JANEIRO]:[DEZEMBRO]])</f>
        <v>0</v>
      </c>
    </row>
    <row r="18" spans="1:19" ht="18" customHeight="1" x14ac:dyDescent="0.25">
      <c r="A18" s="20" t="s">
        <v>30</v>
      </c>
      <c r="B18" s="17">
        <v>73</v>
      </c>
      <c r="C18" s="23" t="s">
        <v>172</v>
      </c>
      <c r="D18" s="20" t="s">
        <v>42</v>
      </c>
      <c r="E18" s="24">
        <v>94</v>
      </c>
      <c r="F18" s="18">
        <f>RateioMV[[#This Row],[BASE]]/RateioMV[[#Totals],[BASE]]</f>
        <v>2.0119863013698631E-2</v>
      </c>
      <c r="G18" s="19">
        <f>RateioMV[[#This Row],[DISTRIBUICAO (%)]]*G$8</f>
        <v>0</v>
      </c>
      <c r="H18" s="19">
        <f>RateioMV[[#This Row],[DISTRIBUICAO (%)]]*H$8</f>
        <v>0</v>
      </c>
      <c r="I18" s="19">
        <f>RateioMV[[#This Row],[DISTRIBUICAO (%)]]*I$8</f>
        <v>0</v>
      </c>
      <c r="J18" s="19">
        <f>RateioMV[[#This Row],[DISTRIBUICAO (%)]]*J$8</f>
        <v>0</v>
      </c>
      <c r="K18" s="19">
        <f>RateioMV[[#This Row],[DISTRIBUICAO (%)]]*K$8</f>
        <v>0</v>
      </c>
      <c r="L18" s="19">
        <f>RateioMV[[#This Row],[DISTRIBUICAO (%)]]*L$8</f>
        <v>0</v>
      </c>
      <c r="M18" s="19">
        <f>RateioMV[[#This Row],[DISTRIBUICAO (%)]]*M$8</f>
        <v>0</v>
      </c>
      <c r="N18" s="19">
        <f>RateioMV[[#This Row],[DISTRIBUICAO (%)]]*N$8</f>
        <v>0</v>
      </c>
      <c r="O18" s="19">
        <f>RateioMV[[#This Row],[DISTRIBUICAO (%)]]*O$8</f>
        <v>0</v>
      </c>
      <c r="P18" s="19">
        <f>RateioMV[[#This Row],[DISTRIBUICAO (%)]]*P$8</f>
        <v>0</v>
      </c>
      <c r="Q18" s="19">
        <f>RateioMV[[#This Row],[DISTRIBUICAO (%)]]*Q$8</f>
        <v>0</v>
      </c>
      <c r="R18" s="19">
        <f>RateioMV[[#This Row],[DISTRIBUICAO (%)]]*R$8</f>
        <v>0</v>
      </c>
      <c r="S18" s="19">
        <f>SUM(RateioMV[[#This Row],[JANEIRO]:[DEZEMBRO]])</f>
        <v>0</v>
      </c>
    </row>
    <row r="19" spans="1:19" ht="18" customHeight="1" x14ac:dyDescent="0.25">
      <c r="A19" s="20" t="s">
        <v>30</v>
      </c>
      <c r="B19" s="17">
        <v>74</v>
      </c>
      <c r="C19" s="23" t="s">
        <v>173</v>
      </c>
      <c r="D19" s="20" t="s">
        <v>33</v>
      </c>
      <c r="E19" s="24">
        <v>75</v>
      </c>
      <c r="F19" s="18">
        <f>RateioMV[[#This Row],[BASE]]/RateioMV[[#Totals],[BASE]]</f>
        <v>1.6053082191780824E-2</v>
      </c>
      <c r="G19" s="19">
        <f>RateioMV[[#This Row],[DISTRIBUICAO (%)]]*G$8</f>
        <v>0</v>
      </c>
      <c r="H19" s="19">
        <f>RateioMV[[#This Row],[DISTRIBUICAO (%)]]*H$8</f>
        <v>0</v>
      </c>
      <c r="I19" s="19">
        <f>RateioMV[[#This Row],[DISTRIBUICAO (%)]]*I$8</f>
        <v>0</v>
      </c>
      <c r="J19" s="19">
        <f>RateioMV[[#This Row],[DISTRIBUICAO (%)]]*J$8</f>
        <v>0</v>
      </c>
      <c r="K19" s="19">
        <f>RateioMV[[#This Row],[DISTRIBUICAO (%)]]*K$8</f>
        <v>0</v>
      </c>
      <c r="L19" s="19">
        <f>RateioMV[[#This Row],[DISTRIBUICAO (%)]]*L$8</f>
        <v>0</v>
      </c>
      <c r="M19" s="19">
        <f>RateioMV[[#This Row],[DISTRIBUICAO (%)]]*M$8</f>
        <v>0</v>
      </c>
      <c r="N19" s="19">
        <f>RateioMV[[#This Row],[DISTRIBUICAO (%)]]*N$8</f>
        <v>0</v>
      </c>
      <c r="O19" s="19">
        <f>RateioMV[[#This Row],[DISTRIBUICAO (%)]]*O$8</f>
        <v>0</v>
      </c>
      <c r="P19" s="19">
        <f>RateioMV[[#This Row],[DISTRIBUICAO (%)]]*P$8</f>
        <v>0</v>
      </c>
      <c r="Q19" s="19">
        <f>RateioMV[[#This Row],[DISTRIBUICAO (%)]]*Q$8</f>
        <v>0</v>
      </c>
      <c r="R19" s="19">
        <f>RateioMV[[#This Row],[DISTRIBUICAO (%)]]*R$8</f>
        <v>0</v>
      </c>
      <c r="S19" s="19">
        <f>SUM(RateioMV[[#This Row],[JANEIRO]:[DEZEMBRO]])</f>
        <v>0</v>
      </c>
    </row>
    <row r="20" spans="1:19" ht="18" customHeight="1" x14ac:dyDescent="0.25">
      <c r="A20" s="20" t="s">
        <v>30</v>
      </c>
      <c r="B20" s="17">
        <v>75</v>
      </c>
      <c r="C20" s="23" t="s">
        <v>174</v>
      </c>
      <c r="D20" s="20" t="s">
        <v>44</v>
      </c>
      <c r="E20" s="24">
        <v>27</v>
      </c>
      <c r="F20" s="18">
        <f>RateioMV[[#This Row],[BASE]]/RateioMV[[#Totals],[BASE]]</f>
        <v>5.7791095890410956E-3</v>
      </c>
      <c r="G20" s="19">
        <f>RateioMV[[#This Row],[DISTRIBUICAO (%)]]*G$8</f>
        <v>0</v>
      </c>
      <c r="H20" s="19">
        <f>RateioMV[[#This Row],[DISTRIBUICAO (%)]]*H$8</f>
        <v>0</v>
      </c>
      <c r="I20" s="19">
        <f>RateioMV[[#This Row],[DISTRIBUICAO (%)]]*I$8</f>
        <v>0</v>
      </c>
      <c r="J20" s="19">
        <f>RateioMV[[#This Row],[DISTRIBUICAO (%)]]*J$8</f>
        <v>0</v>
      </c>
      <c r="K20" s="19">
        <f>RateioMV[[#This Row],[DISTRIBUICAO (%)]]*K$8</f>
        <v>0</v>
      </c>
      <c r="L20" s="19">
        <f>RateioMV[[#This Row],[DISTRIBUICAO (%)]]*L$8</f>
        <v>0</v>
      </c>
      <c r="M20" s="19">
        <f>RateioMV[[#This Row],[DISTRIBUICAO (%)]]*M$8</f>
        <v>0</v>
      </c>
      <c r="N20" s="19">
        <f>RateioMV[[#This Row],[DISTRIBUICAO (%)]]*N$8</f>
        <v>0</v>
      </c>
      <c r="O20" s="19">
        <f>RateioMV[[#This Row],[DISTRIBUICAO (%)]]*O$8</f>
        <v>0</v>
      </c>
      <c r="P20" s="19">
        <f>RateioMV[[#This Row],[DISTRIBUICAO (%)]]*P$8</f>
        <v>0</v>
      </c>
      <c r="Q20" s="19">
        <f>RateioMV[[#This Row],[DISTRIBUICAO (%)]]*Q$8</f>
        <v>0</v>
      </c>
      <c r="R20" s="19">
        <f>RateioMV[[#This Row],[DISTRIBUICAO (%)]]*R$8</f>
        <v>0</v>
      </c>
      <c r="S20" s="19">
        <f>SUM(RateioMV[[#This Row],[JANEIRO]:[DEZEMBRO]])</f>
        <v>0</v>
      </c>
    </row>
    <row r="21" spans="1:19" ht="18" customHeight="1" x14ac:dyDescent="0.25">
      <c r="A21" s="20" t="s">
        <v>30</v>
      </c>
      <c r="B21" s="17">
        <v>76</v>
      </c>
      <c r="C21" s="23" t="s">
        <v>175</v>
      </c>
      <c r="D21" s="20" t="s">
        <v>45</v>
      </c>
      <c r="E21" s="24">
        <v>3</v>
      </c>
      <c r="F21" s="18">
        <f>RateioMV[[#This Row],[BASE]]/RateioMV[[#Totals],[BASE]]</f>
        <v>6.4212328767123284E-4</v>
      </c>
      <c r="G21" s="19">
        <f>RateioMV[[#This Row],[DISTRIBUICAO (%)]]*G$8</f>
        <v>0</v>
      </c>
      <c r="H21" s="19">
        <f>RateioMV[[#This Row],[DISTRIBUICAO (%)]]*H$8</f>
        <v>0</v>
      </c>
      <c r="I21" s="19">
        <f>RateioMV[[#This Row],[DISTRIBUICAO (%)]]*I$8</f>
        <v>0</v>
      </c>
      <c r="J21" s="19">
        <f>RateioMV[[#This Row],[DISTRIBUICAO (%)]]*J$8</f>
        <v>0</v>
      </c>
      <c r="K21" s="19">
        <f>RateioMV[[#This Row],[DISTRIBUICAO (%)]]*K$8</f>
        <v>0</v>
      </c>
      <c r="L21" s="19">
        <f>RateioMV[[#This Row],[DISTRIBUICAO (%)]]*L$8</f>
        <v>0</v>
      </c>
      <c r="M21" s="19">
        <f>RateioMV[[#This Row],[DISTRIBUICAO (%)]]*M$8</f>
        <v>0</v>
      </c>
      <c r="N21" s="19">
        <f>RateioMV[[#This Row],[DISTRIBUICAO (%)]]*N$8</f>
        <v>0</v>
      </c>
      <c r="O21" s="19">
        <f>RateioMV[[#This Row],[DISTRIBUICAO (%)]]*O$8</f>
        <v>0</v>
      </c>
      <c r="P21" s="19">
        <f>RateioMV[[#This Row],[DISTRIBUICAO (%)]]*P$8</f>
        <v>0</v>
      </c>
      <c r="Q21" s="19">
        <f>RateioMV[[#This Row],[DISTRIBUICAO (%)]]*Q$8</f>
        <v>0</v>
      </c>
      <c r="R21" s="19">
        <f>RateioMV[[#This Row],[DISTRIBUICAO (%)]]*R$8</f>
        <v>0</v>
      </c>
      <c r="S21" s="19">
        <f>SUM(RateioMV[[#This Row],[JANEIRO]:[DEZEMBRO]])</f>
        <v>0</v>
      </c>
    </row>
    <row r="22" spans="1:19" ht="18" customHeight="1" x14ac:dyDescent="0.25">
      <c r="A22" s="20" t="s">
        <v>30</v>
      </c>
      <c r="B22" s="17">
        <v>77</v>
      </c>
      <c r="C22" s="23" t="s">
        <v>176</v>
      </c>
      <c r="D22" s="20" t="s">
        <v>46</v>
      </c>
      <c r="E22" s="24">
        <v>3</v>
      </c>
      <c r="F22" s="18">
        <f>RateioMV[[#This Row],[BASE]]/RateioMV[[#Totals],[BASE]]</f>
        <v>6.4212328767123284E-4</v>
      </c>
      <c r="G22" s="19">
        <f>RateioMV[[#This Row],[DISTRIBUICAO (%)]]*G$8</f>
        <v>0</v>
      </c>
      <c r="H22" s="19">
        <f>RateioMV[[#This Row],[DISTRIBUICAO (%)]]*H$8</f>
        <v>0</v>
      </c>
      <c r="I22" s="19">
        <f>RateioMV[[#This Row],[DISTRIBUICAO (%)]]*I$8</f>
        <v>0</v>
      </c>
      <c r="J22" s="19">
        <f>RateioMV[[#This Row],[DISTRIBUICAO (%)]]*J$8</f>
        <v>0</v>
      </c>
      <c r="K22" s="19">
        <f>RateioMV[[#This Row],[DISTRIBUICAO (%)]]*K$8</f>
        <v>0</v>
      </c>
      <c r="L22" s="19">
        <f>RateioMV[[#This Row],[DISTRIBUICAO (%)]]*L$8</f>
        <v>0</v>
      </c>
      <c r="M22" s="19">
        <f>RateioMV[[#This Row],[DISTRIBUICAO (%)]]*M$8</f>
        <v>0</v>
      </c>
      <c r="N22" s="19">
        <f>RateioMV[[#This Row],[DISTRIBUICAO (%)]]*N$8</f>
        <v>0</v>
      </c>
      <c r="O22" s="19">
        <f>RateioMV[[#This Row],[DISTRIBUICAO (%)]]*O$8</f>
        <v>0</v>
      </c>
      <c r="P22" s="19">
        <f>RateioMV[[#This Row],[DISTRIBUICAO (%)]]*P$8</f>
        <v>0</v>
      </c>
      <c r="Q22" s="19">
        <f>RateioMV[[#This Row],[DISTRIBUICAO (%)]]*Q$8</f>
        <v>0</v>
      </c>
      <c r="R22" s="19">
        <f>RateioMV[[#This Row],[DISTRIBUICAO (%)]]*R$8</f>
        <v>0</v>
      </c>
      <c r="S22" s="19">
        <f>SUM(RateioMV[[#This Row],[JANEIRO]:[DEZEMBRO]])</f>
        <v>0</v>
      </c>
    </row>
    <row r="23" spans="1:19" ht="18" customHeight="1" x14ac:dyDescent="0.25">
      <c r="A23" s="20" t="s">
        <v>30</v>
      </c>
      <c r="B23" s="17">
        <v>86</v>
      </c>
      <c r="C23" s="23" t="s">
        <v>177</v>
      </c>
      <c r="D23" s="20" t="s">
        <v>47</v>
      </c>
      <c r="E23" s="24">
        <v>8</v>
      </c>
      <c r="F23" s="18">
        <f>RateioMV[[#This Row],[BASE]]/RateioMV[[#Totals],[BASE]]</f>
        <v>1.7123287671232876E-3</v>
      </c>
      <c r="G23" s="19">
        <f>RateioMV[[#This Row],[DISTRIBUICAO (%)]]*G$8</f>
        <v>0</v>
      </c>
      <c r="H23" s="19">
        <f>RateioMV[[#This Row],[DISTRIBUICAO (%)]]*H$8</f>
        <v>0</v>
      </c>
      <c r="I23" s="19">
        <f>RateioMV[[#This Row],[DISTRIBUICAO (%)]]*I$8</f>
        <v>0</v>
      </c>
      <c r="J23" s="19">
        <f>RateioMV[[#This Row],[DISTRIBUICAO (%)]]*J$8</f>
        <v>0</v>
      </c>
      <c r="K23" s="19">
        <f>RateioMV[[#This Row],[DISTRIBUICAO (%)]]*K$8</f>
        <v>0</v>
      </c>
      <c r="L23" s="19">
        <f>RateioMV[[#This Row],[DISTRIBUICAO (%)]]*L$8</f>
        <v>0</v>
      </c>
      <c r="M23" s="19">
        <f>RateioMV[[#This Row],[DISTRIBUICAO (%)]]*M$8</f>
        <v>0</v>
      </c>
      <c r="N23" s="19">
        <f>RateioMV[[#This Row],[DISTRIBUICAO (%)]]*N$8</f>
        <v>0</v>
      </c>
      <c r="O23" s="19">
        <f>RateioMV[[#This Row],[DISTRIBUICAO (%)]]*O$8</f>
        <v>0</v>
      </c>
      <c r="P23" s="19">
        <f>RateioMV[[#This Row],[DISTRIBUICAO (%)]]*P$8</f>
        <v>0</v>
      </c>
      <c r="Q23" s="19">
        <f>RateioMV[[#This Row],[DISTRIBUICAO (%)]]*Q$8</f>
        <v>0</v>
      </c>
      <c r="R23" s="19">
        <f>RateioMV[[#This Row],[DISTRIBUICAO (%)]]*R$8</f>
        <v>0</v>
      </c>
      <c r="S23" s="19">
        <f>SUM(RateioMV[[#This Row],[JANEIRO]:[DEZEMBRO]])</f>
        <v>0</v>
      </c>
    </row>
    <row r="24" spans="1:19" ht="18" customHeight="1" x14ac:dyDescent="0.25">
      <c r="A24" s="20" t="s">
        <v>30</v>
      </c>
      <c r="B24" s="17">
        <v>92</v>
      </c>
      <c r="C24" s="23" t="s">
        <v>178</v>
      </c>
      <c r="D24" s="20" t="s">
        <v>48</v>
      </c>
      <c r="E24" s="24">
        <v>5</v>
      </c>
      <c r="F24" s="18">
        <f>RateioMV[[#This Row],[BASE]]/RateioMV[[#Totals],[BASE]]</f>
        <v>1.0702054794520547E-3</v>
      </c>
      <c r="G24" s="19">
        <f>RateioMV[[#This Row],[DISTRIBUICAO (%)]]*G$8</f>
        <v>0</v>
      </c>
      <c r="H24" s="19">
        <f>RateioMV[[#This Row],[DISTRIBUICAO (%)]]*H$8</f>
        <v>0</v>
      </c>
      <c r="I24" s="19">
        <f>RateioMV[[#This Row],[DISTRIBUICAO (%)]]*I$8</f>
        <v>0</v>
      </c>
      <c r="J24" s="19">
        <f>RateioMV[[#This Row],[DISTRIBUICAO (%)]]*J$8</f>
        <v>0</v>
      </c>
      <c r="K24" s="19">
        <f>RateioMV[[#This Row],[DISTRIBUICAO (%)]]*K$8</f>
        <v>0</v>
      </c>
      <c r="L24" s="19">
        <f>RateioMV[[#This Row],[DISTRIBUICAO (%)]]*L$8</f>
        <v>0</v>
      </c>
      <c r="M24" s="19">
        <f>RateioMV[[#This Row],[DISTRIBUICAO (%)]]*M$8</f>
        <v>0</v>
      </c>
      <c r="N24" s="19">
        <f>RateioMV[[#This Row],[DISTRIBUICAO (%)]]*N$8</f>
        <v>0</v>
      </c>
      <c r="O24" s="19">
        <f>RateioMV[[#This Row],[DISTRIBUICAO (%)]]*O$8</f>
        <v>0</v>
      </c>
      <c r="P24" s="19">
        <f>RateioMV[[#This Row],[DISTRIBUICAO (%)]]*P$8</f>
        <v>0</v>
      </c>
      <c r="Q24" s="19">
        <f>RateioMV[[#This Row],[DISTRIBUICAO (%)]]*Q$8</f>
        <v>0</v>
      </c>
      <c r="R24" s="19">
        <f>RateioMV[[#This Row],[DISTRIBUICAO (%)]]*R$8</f>
        <v>0</v>
      </c>
      <c r="S24" s="19">
        <f>SUM(RateioMV[[#This Row],[JANEIRO]:[DEZEMBRO]])</f>
        <v>0</v>
      </c>
    </row>
    <row r="25" spans="1:19" ht="18" customHeight="1" x14ac:dyDescent="0.25">
      <c r="A25" s="20" t="s">
        <v>30</v>
      </c>
      <c r="B25" s="17">
        <v>93</v>
      </c>
      <c r="C25" s="23" t="s">
        <v>179</v>
      </c>
      <c r="D25" s="20" t="s">
        <v>49</v>
      </c>
      <c r="E25" s="24">
        <v>8</v>
      </c>
      <c r="F25" s="18">
        <f>RateioMV[[#This Row],[BASE]]/RateioMV[[#Totals],[BASE]]</f>
        <v>1.7123287671232876E-3</v>
      </c>
      <c r="G25" s="19">
        <f>RateioMV[[#This Row],[DISTRIBUICAO (%)]]*G$8</f>
        <v>0</v>
      </c>
      <c r="H25" s="19">
        <f>RateioMV[[#This Row],[DISTRIBUICAO (%)]]*H$8</f>
        <v>0</v>
      </c>
      <c r="I25" s="19">
        <f>RateioMV[[#This Row],[DISTRIBUICAO (%)]]*I$8</f>
        <v>0</v>
      </c>
      <c r="J25" s="19">
        <f>RateioMV[[#This Row],[DISTRIBUICAO (%)]]*J$8</f>
        <v>0</v>
      </c>
      <c r="K25" s="19">
        <f>RateioMV[[#This Row],[DISTRIBUICAO (%)]]*K$8</f>
        <v>0</v>
      </c>
      <c r="L25" s="19">
        <f>RateioMV[[#This Row],[DISTRIBUICAO (%)]]*L$8</f>
        <v>0</v>
      </c>
      <c r="M25" s="19">
        <f>RateioMV[[#This Row],[DISTRIBUICAO (%)]]*M$8</f>
        <v>0</v>
      </c>
      <c r="N25" s="19">
        <f>RateioMV[[#This Row],[DISTRIBUICAO (%)]]*N$8</f>
        <v>0</v>
      </c>
      <c r="O25" s="19">
        <f>RateioMV[[#This Row],[DISTRIBUICAO (%)]]*O$8</f>
        <v>0</v>
      </c>
      <c r="P25" s="19">
        <f>RateioMV[[#This Row],[DISTRIBUICAO (%)]]*P$8</f>
        <v>0</v>
      </c>
      <c r="Q25" s="19">
        <f>RateioMV[[#This Row],[DISTRIBUICAO (%)]]*Q$8</f>
        <v>0</v>
      </c>
      <c r="R25" s="19">
        <f>RateioMV[[#This Row],[DISTRIBUICAO (%)]]*R$8</f>
        <v>0</v>
      </c>
      <c r="S25" s="19">
        <f>SUM(RateioMV[[#This Row],[JANEIRO]:[DEZEMBRO]])</f>
        <v>0</v>
      </c>
    </row>
    <row r="26" spans="1:19" ht="18" customHeight="1" x14ac:dyDescent="0.25">
      <c r="A26" s="20" t="s">
        <v>30</v>
      </c>
      <c r="B26" s="17">
        <v>94</v>
      </c>
      <c r="C26" s="23" t="s">
        <v>180</v>
      </c>
      <c r="D26" s="20" t="s">
        <v>50</v>
      </c>
      <c r="E26" s="24">
        <v>7</v>
      </c>
      <c r="F26" s="18">
        <f>RateioMV[[#This Row],[BASE]]/RateioMV[[#Totals],[BASE]]</f>
        <v>1.4982876712328766E-3</v>
      </c>
      <c r="G26" s="19">
        <f>RateioMV[[#This Row],[DISTRIBUICAO (%)]]*G$8</f>
        <v>0</v>
      </c>
      <c r="H26" s="19">
        <f>RateioMV[[#This Row],[DISTRIBUICAO (%)]]*H$8</f>
        <v>0</v>
      </c>
      <c r="I26" s="19">
        <f>RateioMV[[#This Row],[DISTRIBUICAO (%)]]*I$8</f>
        <v>0</v>
      </c>
      <c r="J26" s="19">
        <f>RateioMV[[#This Row],[DISTRIBUICAO (%)]]*J$8</f>
        <v>0</v>
      </c>
      <c r="K26" s="19">
        <f>RateioMV[[#This Row],[DISTRIBUICAO (%)]]*K$8</f>
        <v>0</v>
      </c>
      <c r="L26" s="19">
        <f>RateioMV[[#This Row],[DISTRIBUICAO (%)]]*L$8</f>
        <v>0</v>
      </c>
      <c r="M26" s="19">
        <f>RateioMV[[#This Row],[DISTRIBUICAO (%)]]*M$8</f>
        <v>0</v>
      </c>
      <c r="N26" s="19">
        <f>RateioMV[[#This Row],[DISTRIBUICAO (%)]]*N$8</f>
        <v>0</v>
      </c>
      <c r="O26" s="19">
        <f>RateioMV[[#This Row],[DISTRIBUICAO (%)]]*O$8</f>
        <v>0</v>
      </c>
      <c r="P26" s="19">
        <f>RateioMV[[#This Row],[DISTRIBUICAO (%)]]*P$8</f>
        <v>0</v>
      </c>
      <c r="Q26" s="19">
        <f>RateioMV[[#This Row],[DISTRIBUICAO (%)]]*Q$8</f>
        <v>0</v>
      </c>
      <c r="R26" s="19">
        <f>RateioMV[[#This Row],[DISTRIBUICAO (%)]]*R$8</f>
        <v>0</v>
      </c>
      <c r="S26" s="19">
        <f>SUM(RateioMV[[#This Row],[JANEIRO]:[DEZEMBRO]])</f>
        <v>0</v>
      </c>
    </row>
    <row r="27" spans="1:19" ht="18" customHeight="1" x14ac:dyDescent="0.25">
      <c r="A27" s="20" t="s">
        <v>30</v>
      </c>
      <c r="B27" s="17">
        <v>95</v>
      </c>
      <c r="C27" s="23" t="s">
        <v>181</v>
      </c>
      <c r="D27" s="20" t="s">
        <v>51</v>
      </c>
      <c r="E27" s="24">
        <v>12</v>
      </c>
      <c r="F27" s="18">
        <f>RateioMV[[#This Row],[BASE]]/RateioMV[[#Totals],[BASE]]</f>
        <v>2.5684931506849314E-3</v>
      </c>
      <c r="G27" s="19">
        <f>RateioMV[[#This Row],[DISTRIBUICAO (%)]]*G$8</f>
        <v>0</v>
      </c>
      <c r="H27" s="19">
        <f>RateioMV[[#This Row],[DISTRIBUICAO (%)]]*H$8</f>
        <v>0</v>
      </c>
      <c r="I27" s="19">
        <f>RateioMV[[#This Row],[DISTRIBUICAO (%)]]*I$8</f>
        <v>0</v>
      </c>
      <c r="J27" s="19">
        <f>RateioMV[[#This Row],[DISTRIBUICAO (%)]]*J$8</f>
        <v>0</v>
      </c>
      <c r="K27" s="19">
        <f>RateioMV[[#This Row],[DISTRIBUICAO (%)]]*K$8</f>
        <v>0</v>
      </c>
      <c r="L27" s="19">
        <f>RateioMV[[#This Row],[DISTRIBUICAO (%)]]*L$8</f>
        <v>0</v>
      </c>
      <c r="M27" s="19">
        <f>RateioMV[[#This Row],[DISTRIBUICAO (%)]]*M$8</f>
        <v>0</v>
      </c>
      <c r="N27" s="19">
        <f>RateioMV[[#This Row],[DISTRIBUICAO (%)]]*N$8</f>
        <v>0</v>
      </c>
      <c r="O27" s="19">
        <f>RateioMV[[#This Row],[DISTRIBUICAO (%)]]*O$8</f>
        <v>0</v>
      </c>
      <c r="P27" s="19">
        <f>RateioMV[[#This Row],[DISTRIBUICAO (%)]]*P$8</f>
        <v>0</v>
      </c>
      <c r="Q27" s="19">
        <f>RateioMV[[#This Row],[DISTRIBUICAO (%)]]*Q$8</f>
        <v>0</v>
      </c>
      <c r="R27" s="19">
        <f>RateioMV[[#This Row],[DISTRIBUICAO (%)]]*R$8</f>
        <v>0</v>
      </c>
      <c r="S27" s="19">
        <f>SUM(RateioMV[[#This Row],[JANEIRO]:[DEZEMBRO]])</f>
        <v>0</v>
      </c>
    </row>
    <row r="28" spans="1:19" ht="18" customHeight="1" x14ac:dyDescent="0.25">
      <c r="A28" s="20" t="s">
        <v>30</v>
      </c>
      <c r="B28" s="17">
        <v>96</v>
      </c>
      <c r="C28" s="23" t="s">
        <v>182</v>
      </c>
      <c r="D28" s="20" t="s">
        <v>52</v>
      </c>
      <c r="E28" s="24">
        <v>9</v>
      </c>
      <c r="F28" s="18">
        <f>RateioMV[[#This Row],[BASE]]/RateioMV[[#Totals],[BASE]]</f>
        <v>1.9263698630136985E-3</v>
      </c>
      <c r="G28" s="19">
        <f>RateioMV[[#This Row],[DISTRIBUICAO (%)]]*G$8</f>
        <v>0</v>
      </c>
      <c r="H28" s="19">
        <f>RateioMV[[#This Row],[DISTRIBUICAO (%)]]*H$8</f>
        <v>0</v>
      </c>
      <c r="I28" s="19">
        <f>RateioMV[[#This Row],[DISTRIBUICAO (%)]]*I$8</f>
        <v>0</v>
      </c>
      <c r="J28" s="19">
        <f>RateioMV[[#This Row],[DISTRIBUICAO (%)]]*J$8</f>
        <v>0</v>
      </c>
      <c r="K28" s="19">
        <f>RateioMV[[#This Row],[DISTRIBUICAO (%)]]*K$8</f>
        <v>0</v>
      </c>
      <c r="L28" s="19">
        <f>RateioMV[[#This Row],[DISTRIBUICAO (%)]]*L$8</f>
        <v>0</v>
      </c>
      <c r="M28" s="19">
        <f>RateioMV[[#This Row],[DISTRIBUICAO (%)]]*M$8</f>
        <v>0</v>
      </c>
      <c r="N28" s="19">
        <f>RateioMV[[#This Row],[DISTRIBUICAO (%)]]*N$8</f>
        <v>0</v>
      </c>
      <c r="O28" s="19">
        <f>RateioMV[[#This Row],[DISTRIBUICAO (%)]]*O$8</f>
        <v>0</v>
      </c>
      <c r="P28" s="19">
        <f>RateioMV[[#This Row],[DISTRIBUICAO (%)]]*P$8</f>
        <v>0</v>
      </c>
      <c r="Q28" s="19">
        <f>RateioMV[[#This Row],[DISTRIBUICAO (%)]]*Q$8</f>
        <v>0</v>
      </c>
      <c r="R28" s="19">
        <f>RateioMV[[#This Row],[DISTRIBUICAO (%)]]*R$8</f>
        <v>0</v>
      </c>
      <c r="S28" s="19">
        <f>SUM(RateioMV[[#This Row],[JANEIRO]:[DEZEMBRO]])</f>
        <v>0</v>
      </c>
    </row>
    <row r="29" spans="1:19" ht="18" customHeight="1" x14ac:dyDescent="0.25">
      <c r="A29" s="20" t="s">
        <v>30</v>
      </c>
      <c r="B29" s="17">
        <v>97</v>
      </c>
      <c r="C29" s="23" t="s">
        <v>183</v>
      </c>
      <c r="D29" s="20" t="s">
        <v>53</v>
      </c>
      <c r="E29" s="24">
        <v>11</v>
      </c>
      <c r="F29" s="18">
        <f>RateioMV[[#This Row],[BASE]]/RateioMV[[#Totals],[BASE]]</f>
        <v>2.3544520547945204E-3</v>
      </c>
      <c r="G29" s="19">
        <f>RateioMV[[#This Row],[DISTRIBUICAO (%)]]*G$8</f>
        <v>0</v>
      </c>
      <c r="H29" s="19">
        <f>RateioMV[[#This Row],[DISTRIBUICAO (%)]]*H$8</f>
        <v>0</v>
      </c>
      <c r="I29" s="19">
        <f>RateioMV[[#This Row],[DISTRIBUICAO (%)]]*I$8</f>
        <v>0</v>
      </c>
      <c r="J29" s="19">
        <f>RateioMV[[#This Row],[DISTRIBUICAO (%)]]*J$8</f>
        <v>0</v>
      </c>
      <c r="K29" s="19">
        <f>RateioMV[[#This Row],[DISTRIBUICAO (%)]]*K$8</f>
        <v>0</v>
      </c>
      <c r="L29" s="19">
        <f>RateioMV[[#This Row],[DISTRIBUICAO (%)]]*L$8</f>
        <v>0</v>
      </c>
      <c r="M29" s="19">
        <f>RateioMV[[#This Row],[DISTRIBUICAO (%)]]*M$8</f>
        <v>0</v>
      </c>
      <c r="N29" s="19">
        <f>RateioMV[[#This Row],[DISTRIBUICAO (%)]]*N$8</f>
        <v>0</v>
      </c>
      <c r="O29" s="19">
        <f>RateioMV[[#This Row],[DISTRIBUICAO (%)]]*O$8</f>
        <v>0</v>
      </c>
      <c r="P29" s="19">
        <f>RateioMV[[#This Row],[DISTRIBUICAO (%)]]*P$8</f>
        <v>0</v>
      </c>
      <c r="Q29" s="19">
        <f>RateioMV[[#This Row],[DISTRIBUICAO (%)]]*Q$8</f>
        <v>0</v>
      </c>
      <c r="R29" s="19">
        <f>RateioMV[[#This Row],[DISTRIBUICAO (%)]]*R$8</f>
        <v>0</v>
      </c>
      <c r="S29" s="19">
        <f>SUM(RateioMV[[#This Row],[JANEIRO]:[DEZEMBRO]])</f>
        <v>0</v>
      </c>
    </row>
    <row r="30" spans="1:19" ht="18" customHeight="1" x14ac:dyDescent="0.25">
      <c r="A30" s="20" t="s">
        <v>30</v>
      </c>
      <c r="B30" s="17">
        <v>100</v>
      </c>
      <c r="C30" s="23" t="s">
        <v>184</v>
      </c>
      <c r="D30" s="20" t="s">
        <v>54</v>
      </c>
      <c r="E30" s="24">
        <v>25</v>
      </c>
      <c r="F30" s="18">
        <f>RateioMV[[#This Row],[BASE]]/RateioMV[[#Totals],[BASE]]</f>
        <v>5.3510273972602737E-3</v>
      </c>
      <c r="G30" s="19">
        <f>RateioMV[[#This Row],[DISTRIBUICAO (%)]]*G$8</f>
        <v>0</v>
      </c>
      <c r="H30" s="19">
        <f>RateioMV[[#This Row],[DISTRIBUICAO (%)]]*H$8</f>
        <v>0</v>
      </c>
      <c r="I30" s="19">
        <f>RateioMV[[#This Row],[DISTRIBUICAO (%)]]*I$8</f>
        <v>0</v>
      </c>
      <c r="J30" s="19">
        <f>RateioMV[[#This Row],[DISTRIBUICAO (%)]]*J$8</f>
        <v>0</v>
      </c>
      <c r="K30" s="19">
        <f>RateioMV[[#This Row],[DISTRIBUICAO (%)]]*K$8</f>
        <v>0</v>
      </c>
      <c r="L30" s="19">
        <f>RateioMV[[#This Row],[DISTRIBUICAO (%)]]*L$8</f>
        <v>0</v>
      </c>
      <c r="M30" s="19">
        <f>RateioMV[[#This Row],[DISTRIBUICAO (%)]]*M$8</f>
        <v>0</v>
      </c>
      <c r="N30" s="19">
        <f>RateioMV[[#This Row],[DISTRIBUICAO (%)]]*N$8</f>
        <v>0</v>
      </c>
      <c r="O30" s="19">
        <f>RateioMV[[#This Row],[DISTRIBUICAO (%)]]*O$8</f>
        <v>0</v>
      </c>
      <c r="P30" s="19">
        <f>RateioMV[[#This Row],[DISTRIBUICAO (%)]]*P$8</f>
        <v>0</v>
      </c>
      <c r="Q30" s="19">
        <f>RateioMV[[#This Row],[DISTRIBUICAO (%)]]*Q$8</f>
        <v>0</v>
      </c>
      <c r="R30" s="19">
        <f>RateioMV[[#This Row],[DISTRIBUICAO (%)]]*R$8</f>
        <v>0</v>
      </c>
      <c r="S30" s="19">
        <f>SUM(RateioMV[[#This Row],[JANEIRO]:[DEZEMBRO]])</f>
        <v>0</v>
      </c>
    </row>
    <row r="31" spans="1:19" ht="18" customHeight="1" x14ac:dyDescent="0.25">
      <c r="A31" s="20" t="s">
        <v>30</v>
      </c>
      <c r="B31" s="17">
        <v>101</v>
      </c>
      <c r="C31" s="23" t="s">
        <v>185</v>
      </c>
      <c r="D31" s="20" t="s">
        <v>55</v>
      </c>
      <c r="E31" s="24">
        <v>15</v>
      </c>
      <c r="F31" s="18">
        <f>RateioMV[[#This Row],[BASE]]/RateioMV[[#Totals],[BASE]]</f>
        <v>3.2106164383561642E-3</v>
      </c>
      <c r="G31" s="19">
        <f>RateioMV[[#This Row],[DISTRIBUICAO (%)]]*G$8</f>
        <v>0</v>
      </c>
      <c r="H31" s="19">
        <f>RateioMV[[#This Row],[DISTRIBUICAO (%)]]*H$8</f>
        <v>0</v>
      </c>
      <c r="I31" s="19">
        <f>RateioMV[[#This Row],[DISTRIBUICAO (%)]]*I$8</f>
        <v>0</v>
      </c>
      <c r="J31" s="19">
        <f>RateioMV[[#This Row],[DISTRIBUICAO (%)]]*J$8</f>
        <v>0</v>
      </c>
      <c r="K31" s="19">
        <f>RateioMV[[#This Row],[DISTRIBUICAO (%)]]*K$8</f>
        <v>0</v>
      </c>
      <c r="L31" s="19">
        <f>RateioMV[[#This Row],[DISTRIBUICAO (%)]]*L$8</f>
        <v>0</v>
      </c>
      <c r="M31" s="19">
        <f>RateioMV[[#This Row],[DISTRIBUICAO (%)]]*M$8</f>
        <v>0</v>
      </c>
      <c r="N31" s="19">
        <f>RateioMV[[#This Row],[DISTRIBUICAO (%)]]*N$8</f>
        <v>0</v>
      </c>
      <c r="O31" s="19">
        <f>RateioMV[[#This Row],[DISTRIBUICAO (%)]]*O$8</f>
        <v>0</v>
      </c>
      <c r="P31" s="19">
        <f>RateioMV[[#This Row],[DISTRIBUICAO (%)]]*P$8</f>
        <v>0</v>
      </c>
      <c r="Q31" s="19">
        <f>RateioMV[[#This Row],[DISTRIBUICAO (%)]]*Q$8</f>
        <v>0</v>
      </c>
      <c r="R31" s="19">
        <f>RateioMV[[#This Row],[DISTRIBUICAO (%)]]*R$8</f>
        <v>0</v>
      </c>
      <c r="S31" s="19">
        <f>SUM(RateioMV[[#This Row],[JANEIRO]:[DEZEMBRO]])</f>
        <v>0</v>
      </c>
    </row>
    <row r="32" spans="1:19" ht="18" customHeight="1" x14ac:dyDescent="0.25">
      <c r="A32" s="20" t="s">
        <v>30</v>
      </c>
      <c r="B32" s="17">
        <v>102</v>
      </c>
      <c r="C32" s="23" t="s">
        <v>186</v>
      </c>
      <c r="D32" s="20" t="s">
        <v>56</v>
      </c>
      <c r="E32" s="24">
        <v>11</v>
      </c>
      <c r="F32" s="18">
        <f>RateioMV[[#This Row],[BASE]]/RateioMV[[#Totals],[BASE]]</f>
        <v>2.3544520547945204E-3</v>
      </c>
      <c r="G32" s="19">
        <f>RateioMV[[#This Row],[DISTRIBUICAO (%)]]*G$8</f>
        <v>0</v>
      </c>
      <c r="H32" s="19">
        <f>RateioMV[[#This Row],[DISTRIBUICAO (%)]]*H$8</f>
        <v>0</v>
      </c>
      <c r="I32" s="19">
        <f>RateioMV[[#This Row],[DISTRIBUICAO (%)]]*I$8</f>
        <v>0</v>
      </c>
      <c r="J32" s="19">
        <f>RateioMV[[#This Row],[DISTRIBUICAO (%)]]*J$8</f>
        <v>0</v>
      </c>
      <c r="K32" s="19">
        <f>RateioMV[[#This Row],[DISTRIBUICAO (%)]]*K$8</f>
        <v>0</v>
      </c>
      <c r="L32" s="19">
        <f>RateioMV[[#This Row],[DISTRIBUICAO (%)]]*L$8</f>
        <v>0</v>
      </c>
      <c r="M32" s="19">
        <f>RateioMV[[#This Row],[DISTRIBUICAO (%)]]*M$8</f>
        <v>0</v>
      </c>
      <c r="N32" s="19">
        <f>RateioMV[[#This Row],[DISTRIBUICAO (%)]]*N$8</f>
        <v>0</v>
      </c>
      <c r="O32" s="19">
        <f>RateioMV[[#This Row],[DISTRIBUICAO (%)]]*O$8</f>
        <v>0</v>
      </c>
      <c r="P32" s="19">
        <f>RateioMV[[#This Row],[DISTRIBUICAO (%)]]*P$8</f>
        <v>0</v>
      </c>
      <c r="Q32" s="19">
        <f>RateioMV[[#This Row],[DISTRIBUICAO (%)]]*Q$8</f>
        <v>0</v>
      </c>
      <c r="R32" s="19">
        <f>RateioMV[[#This Row],[DISTRIBUICAO (%)]]*R$8</f>
        <v>0</v>
      </c>
      <c r="S32" s="19">
        <f>SUM(RateioMV[[#This Row],[JANEIRO]:[DEZEMBRO]])</f>
        <v>0</v>
      </c>
    </row>
    <row r="33" spans="1:19" ht="18" customHeight="1" x14ac:dyDescent="0.25">
      <c r="A33" s="20" t="s">
        <v>30</v>
      </c>
      <c r="B33" s="17">
        <v>103</v>
      </c>
      <c r="C33" s="23" t="s">
        <v>187</v>
      </c>
      <c r="D33" s="20" t="s">
        <v>57</v>
      </c>
      <c r="E33" s="24">
        <v>2</v>
      </c>
      <c r="F33" s="18">
        <f>RateioMV[[#This Row],[BASE]]/RateioMV[[#Totals],[BASE]]</f>
        <v>4.2808219178082189E-4</v>
      </c>
      <c r="G33" s="19">
        <f>RateioMV[[#This Row],[DISTRIBUICAO (%)]]*G$8</f>
        <v>0</v>
      </c>
      <c r="H33" s="19">
        <f>RateioMV[[#This Row],[DISTRIBUICAO (%)]]*H$8</f>
        <v>0</v>
      </c>
      <c r="I33" s="19">
        <f>RateioMV[[#This Row],[DISTRIBUICAO (%)]]*I$8</f>
        <v>0</v>
      </c>
      <c r="J33" s="19">
        <f>RateioMV[[#This Row],[DISTRIBUICAO (%)]]*J$8</f>
        <v>0</v>
      </c>
      <c r="K33" s="19">
        <f>RateioMV[[#This Row],[DISTRIBUICAO (%)]]*K$8</f>
        <v>0</v>
      </c>
      <c r="L33" s="19">
        <f>RateioMV[[#This Row],[DISTRIBUICAO (%)]]*L$8</f>
        <v>0</v>
      </c>
      <c r="M33" s="19">
        <f>RateioMV[[#This Row],[DISTRIBUICAO (%)]]*M$8</f>
        <v>0</v>
      </c>
      <c r="N33" s="19">
        <f>RateioMV[[#This Row],[DISTRIBUICAO (%)]]*N$8</f>
        <v>0</v>
      </c>
      <c r="O33" s="19">
        <f>RateioMV[[#This Row],[DISTRIBUICAO (%)]]*O$8</f>
        <v>0</v>
      </c>
      <c r="P33" s="19">
        <f>RateioMV[[#This Row],[DISTRIBUICAO (%)]]*P$8</f>
        <v>0</v>
      </c>
      <c r="Q33" s="19">
        <f>RateioMV[[#This Row],[DISTRIBUICAO (%)]]*Q$8</f>
        <v>0</v>
      </c>
      <c r="R33" s="19">
        <f>RateioMV[[#This Row],[DISTRIBUICAO (%)]]*R$8</f>
        <v>0</v>
      </c>
      <c r="S33" s="19">
        <f>SUM(RateioMV[[#This Row],[JANEIRO]:[DEZEMBRO]])</f>
        <v>0</v>
      </c>
    </row>
    <row r="34" spans="1:19" ht="18" customHeight="1" x14ac:dyDescent="0.25">
      <c r="A34" s="20" t="s">
        <v>30</v>
      </c>
      <c r="B34" s="17">
        <v>104</v>
      </c>
      <c r="C34" s="23" t="s">
        <v>188</v>
      </c>
      <c r="D34" s="20" t="s">
        <v>58</v>
      </c>
      <c r="E34" s="24">
        <v>7</v>
      </c>
      <c r="F34" s="18">
        <f>RateioMV[[#This Row],[BASE]]/RateioMV[[#Totals],[BASE]]</f>
        <v>1.4982876712328766E-3</v>
      </c>
      <c r="G34" s="19">
        <f>RateioMV[[#This Row],[DISTRIBUICAO (%)]]*G$8</f>
        <v>0</v>
      </c>
      <c r="H34" s="19">
        <f>RateioMV[[#This Row],[DISTRIBUICAO (%)]]*H$8</f>
        <v>0</v>
      </c>
      <c r="I34" s="19">
        <f>RateioMV[[#This Row],[DISTRIBUICAO (%)]]*I$8</f>
        <v>0</v>
      </c>
      <c r="J34" s="19">
        <f>RateioMV[[#This Row],[DISTRIBUICAO (%)]]*J$8</f>
        <v>0</v>
      </c>
      <c r="K34" s="19">
        <f>RateioMV[[#This Row],[DISTRIBUICAO (%)]]*K$8</f>
        <v>0</v>
      </c>
      <c r="L34" s="19">
        <f>RateioMV[[#This Row],[DISTRIBUICAO (%)]]*L$8</f>
        <v>0</v>
      </c>
      <c r="M34" s="19">
        <f>RateioMV[[#This Row],[DISTRIBUICAO (%)]]*M$8</f>
        <v>0</v>
      </c>
      <c r="N34" s="19">
        <f>RateioMV[[#This Row],[DISTRIBUICAO (%)]]*N$8</f>
        <v>0</v>
      </c>
      <c r="O34" s="19">
        <f>RateioMV[[#This Row],[DISTRIBUICAO (%)]]*O$8</f>
        <v>0</v>
      </c>
      <c r="P34" s="19">
        <f>RateioMV[[#This Row],[DISTRIBUICAO (%)]]*P$8</f>
        <v>0</v>
      </c>
      <c r="Q34" s="19">
        <f>RateioMV[[#This Row],[DISTRIBUICAO (%)]]*Q$8</f>
        <v>0</v>
      </c>
      <c r="R34" s="19">
        <f>RateioMV[[#This Row],[DISTRIBUICAO (%)]]*R$8</f>
        <v>0</v>
      </c>
      <c r="S34" s="19">
        <f>SUM(RateioMV[[#This Row],[JANEIRO]:[DEZEMBRO]])</f>
        <v>0</v>
      </c>
    </row>
    <row r="35" spans="1:19" ht="18" customHeight="1" x14ac:dyDescent="0.25">
      <c r="A35" s="20" t="s">
        <v>30</v>
      </c>
      <c r="B35" s="17">
        <v>107</v>
      </c>
      <c r="C35" s="23" t="s">
        <v>189</v>
      </c>
      <c r="D35" s="20" t="s">
        <v>59</v>
      </c>
      <c r="E35" s="24">
        <v>4</v>
      </c>
      <c r="F35" s="18">
        <f>RateioMV[[#This Row],[BASE]]/RateioMV[[#Totals],[BASE]]</f>
        <v>8.5616438356164379E-4</v>
      </c>
      <c r="G35" s="19">
        <f>RateioMV[[#This Row],[DISTRIBUICAO (%)]]*G$8</f>
        <v>0</v>
      </c>
      <c r="H35" s="19">
        <f>RateioMV[[#This Row],[DISTRIBUICAO (%)]]*H$8</f>
        <v>0</v>
      </c>
      <c r="I35" s="19">
        <f>RateioMV[[#This Row],[DISTRIBUICAO (%)]]*I$8</f>
        <v>0</v>
      </c>
      <c r="J35" s="19">
        <f>RateioMV[[#This Row],[DISTRIBUICAO (%)]]*J$8</f>
        <v>0</v>
      </c>
      <c r="K35" s="19">
        <f>RateioMV[[#This Row],[DISTRIBUICAO (%)]]*K$8</f>
        <v>0</v>
      </c>
      <c r="L35" s="19">
        <f>RateioMV[[#This Row],[DISTRIBUICAO (%)]]*L$8</f>
        <v>0</v>
      </c>
      <c r="M35" s="19">
        <f>RateioMV[[#This Row],[DISTRIBUICAO (%)]]*M$8</f>
        <v>0</v>
      </c>
      <c r="N35" s="19">
        <f>RateioMV[[#This Row],[DISTRIBUICAO (%)]]*N$8</f>
        <v>0</v>
      </c>
      <c r="O35" s="19">
        <f>RateioMV[[#This Row],[DISTRIBUICAO (%)]]*O$8</f>
        <v>0</v>
      </c>
      <c r="P35" s="19">
        <f>RateioMV[[#This Row],[DISTRIBUICAO (%)]]*P$8</f>
        <v>0</v>
      </c>
      <c r="Q35" s="19">
        <f>RateioMV[[#This Row],[DISTRIBUICAO (%)]]*Q$8</f>
        <v>0</v>
      </c>
      <c r="R35" s="19">
        <f>RateioMV[[#This Row],[DISTRIBUICAO (%)]]*R$8</f>
        <v>0</v>
      </c>
      <c r="S35" s="19">
        <f>SUM(RateioMV[[#This Row],[JANEIRO]:[DEZEMBRO]])</f>
        <v>0</v>
      </c>
    </row>
    <row r="36" spans="1:19" ht="18" customHeight="1" x14ac:dyDescent="0.25">
      <c r="A36" s="20" t="s">
        <v>30</v>
      </c>
      <c r="B36" s="17">
        <v>108</v>
      </c>
      <c r="C36" s="23" t="s">
        <v>190</v>
      </c>
      <c r="D36" s="20" t="s">
        <v>60</v>
      </c>
      <c r="E36" s="24">
        <v>7</v>
      </c>
      <c r="F36" s="18">
        <f>RateioMV[[#This Row],[BASE]]/RateioMV[[#Totals],[BASE]]</f>
        <v>1.4982876712328766E-3</v>
      </c>
      <c r="G36" s="19">
        <f>RateioMV[[#This Row],[DISTRIBUICAO (%)]]*G$8</f>
        <v>0</v>
      </c>
      <c r="H36" s="19">
        <f>RateioMV[[#This Row],[DISTRIBUICAO (%)]]*H$8</f>
        <v>0</v>
      </c>
      <c r="I36" s="19">
        <f>RateioMV[[#This Row],[DISTRIBUICAO (%)]]*I$8</f>
        <v>0</v>
      </c>
      <c r="J36" s="19">
        <f>RateioMV[[#This Row],[DISTRIBUICAO (%)]]*J$8</f>
        <v>0</v>
      </c>
      <c r="K36" s="19">
        <f>RateioMV[[#This Row],[DISTRIBUICAO (%)]]*K$8</f>
        <v>0</v>
      </c>
      <c r="L36" s="19">
        <f>RateioMV[[#This Row],[DISTRIBUICAO (%)]]*L$8</f>
        <v>0</v>
      </c>
      <c r="M36" s="19">
        <f>RateioMV[[#This Row],[DISTRIBUICAO (%)]]*M$8</f>
        <v>0</v>
      </c>
      <c r="N36" s="19">
        <f>RateioMV[[#This Row],[DISTRIBUICAO (%)]]*N$8</f>
        <v>0</v>
      </c>
      <c r="O36" s="19">
        <f>RateioMV[[#This Row],[DISTRIBUICAO (%)]]*O$8</f>
        <v>0</v>
      </c>
      <c r="P36" s="19">
        <f>RateioMV[[#This Row],[DISTRIBUICAO (%)]]*P$8</f>
        <v>0</v>
      </c>
      <c r="Q36" s="19">
        <f>RateioMV[[#This Row],[DISTRIBUICAO (%)]]*Q$8</f>
        <v>0</v>
      </c>
      <c r="R36" s="19">
        <f>RateioMV[[#This Row],[DISTRIBUICAO (%)]]*R$8</f>
        <v>0</v>
      </c>
      <c r="S36" s="19">
        <f>SUM(RateioMV[[#This Row],[JANEIRO]:[DEZEMBRO]])</f>
        <v>0</v>
      </c>
    </row>
    <row r="37" spans="1:19" ht="18" customHeight="1" x14ac:dyDescent="0.25">
      <c r="A37" s="20" t="s">
        <v>30</v>
      </c>
      <c r="B37" s="17">
        <v>109</v>
      </c>
      <c r="C37" s="23" t="s">
        <v>191</v>
      </c>
      <c r="D37" s="20" t="s">
        <v>61</v>
      </c>
      <c r="E37" s="24">
        <v>26</v>
      </c>
      <c r="F37" s="18">
        <f>RateioMV[[#This Row],[BASE]]/RateioMV[[#Totals],[BASE]]</f>
        <v>5.5650684931506846E-3</v>
      </c>
      <c r="G37" s="19">
        <f>RateioMV[[#This Row],[DISTRIBUICAO (%)]]*G$8</f>
        <v>0</v>
      </c>
      <c r="H37" s="19">
        <f>RateioMV[[#This Row],[DISTRIBUICAO (%)]]*H$8</f>
        <v>0</v>
      </c>
      <c r="I37" s="19">
        <f>RateioMV[[#This Row],[DISTRIBUICAO (%)]]*I$8</f>
        <v>0</v>
      </c>
      <c r="J37" s="19">
        <f>RateioMV[[#This Row],[DISTRIBUICAO (%)]]*J$8</f>
        <v>0</v>
      </c>
      <c r="K37" s="19">
        <f>RateioMV[[#This Row],[DISTRIBUICAO (%)]]*K$8</f>
        <v>0</v>
      </c>
      <c r="L37" s="19">
        <f>RateioMV[[#This Row],[DISTRIBUICAO (%)]]*L$8</f>
        <v>0</v>
      </c>
      <c r="M37" s="19">
        <f>RateioMV[[#This Row],[DISTRIBUICAO (%)]]*M$8</f>
        <v>0</v>
      </c>
      <c r="N37" s="19">
        <f>RateioMV[[#This Row],[DISTRIBUICAO (%)]]*N$8</f>
        <v>0</v>
      </c>
      <c r="O37" s="19">
        <f>RateioMV[[#This Row],[DISTRIBUICAO (%)]]*O$8</f>
        <v>0</v>
      </c>
      <c r="P37" s="19">
        <f>RateioMV[[#This Row],[DISTRIBUICAO (%)]]*P$8</f>
        <v>0</v>
      </c>
      <c r="Q37" s="19">
        <f>RateioMV[[#This Row],[DISTRIBUICAO (%)]]*Q$8</f>
        <v>0</v>
      </c>
      <c r="R37" s="19">
        <f>RateioMV[[#This Row],[DISTRIBUICAO (%)]]*R$8</f>
        <v>0</v>
      </c>
      <c r="S37" s="19">
        <f>SUM(RateioMV[[#This Row],[JANEIRO]:[DEZEMBRO]])</f>
        <v>0</v>
      </c>
    </row>
    <row r="38" spans="1:19" ht="18" customHeight="1" x14ac:dyDescent="0.25">
      <c r="A38" s="20" t="s">
        <v>30</v>
      </c>
      <c r="B38" s="17">
        <v>114</v>
      </c>
      <c r="C38" s="23" t="s">
        <v>192</v>
      </c>
      <c r="D38" s="20" t="s">
        <v>62</v>
      </c>
      <c r="E38" s="24">
        <v>8</v>
      </c>
      <c r="F38" s="18">
        <f>RateioMV[[#This Row],[BASE]]/RateioMV[[#Totals],[BASE]]</f>
        <v>1.7123287671232876E-3</v>
      </c>
      <c r="G38" s="19">
        <f>RateioMV[[#This Row],[DISTRIBUICAO (%)]]*G$8</f>
        <v>0</v>
      </c>
      <c r="H38" s="19">
        <f>RateioMV[[#This Row],[DISTRIBUICAO (%)]]*H$8</f>
        <v>0</v>
      </c>
      <c r="I38" s="19">
        <f>RateioMV[[#This Row],[DISTRIBUICAO (%)]]*I$8</f>
        <v>0</v>
      </c>
      <c r="J38" s="19">
        <f>RateioMV[[#This Row],[DISTRIBUICAO (%)]]*J$8</f>
        <v>0</v>
      </c>
      <c r="K38" s="19">
        <f>RateioMV[[#This Row],[DISTRIBUICAO (%)]]*K$8</f>
        <v>0</v>
      </c>
      <c r="L38" s="19">
        <f>RateioMV[[#This Row],[DISTRIBUICAO (%)]]*L$8</f>
        <v>0</v>
      </c>
      <c r="M38" s="19">
        <f>RateioMV[[#This Row],[DISTRIBUICAO (%)]]*M$8</f>
        <v>0</v>
      </c>
      <c r="N38" s="19">
        <f>RateioMV[[#This Row],[DISTRIBUICAO (%)]]*N$8</f>
        <v>0</v>
      </c>
      <c r="O38" s="19">
        <f>RateioMV[[#This Row],[DISTRIBUICAO (%)]]*O$8</f>
        <v>0</v>
      </c>
      <c r="P38" s="19">
        <f>RateioMV[[#This Row],[DISTRIBUICAO (%)]]*P$8</f>
        <v>0</v>
      </c>
      <c r="Q38" s="19">
        <f>RateioMV[[#This Row],[DISTRIBUICAO (%)]]*Q$8</f>
        <v>0</v>
      </c>
      <c r="R38" s="19">
        <f>RateioMV[[#This Row],[DISTRIBUICAO (%)]]*R$8</f>
        <v>0</v>
      </c>
      <c r="S38" s="19">
        <f>SUM(RateioMV[[#This Row],[JANEIRO]:[DEZEMBRO]])</f>
        <v>0</v>
      </c>
    </row>
    <row r="39" spans="1:19" ht="18" customHeight="1" x14ac:dyDescent="0.25">
      <c r="A39" s="20" t="s">
        <v>30</v>
      </c>
      <c r="B39" s="17">
        <v>119</v>
      </c>
      <c r="C39" s="23" t="s">
        <v>193</v>
      </c>
      <c r="D39" s="20" t="s">
        <v>64</v>
      </c>
      <c r="E39" s="24">
        <v>11</v>
      </c>
      <c r="F39" s="18">
        <f>RateioMV[[#This Row],[BASE]]/RateioMV[[#Totals],[BASE]]</f>
        <v>2.3544520547945204E-3</v>
      </c>
      <c r="G39" s="19">
        <f>RateioMV[[#This Row],[DISTRIBUICAO (%)]]*G$8</f>
        <v>0</v>
      </c>
      <c r="H39" s="19">
        <f>RateioMV[[#This Row],[DISTRIBUICAO (%)]]*H$8</f>
        <v>0</v>
      </c>
      <c r="I39" s="19">
        <f>RateioMV[[#This Row],[DISTRIBUICAO (%)]]*I$8</f>
        <v>0</v>
      </c>
      <c r="J39" s="19">
        <f>RateioMV[[#This Row],[DISTRIBUICAO (%)]]*J$8</f>
        <v>0</v>
      </c>
      <c r="K39" s="19">
        <f>RateioMV[[#This Row],[DISTRIBUICAO (%)]]*K$8</f>
        <v>0</v>
      </c>
      <c r="L39" s="19">
        <f>RateioMV[[#This Row],[DISTRIBUICAO (%)]]*L$8</f>
        <v>0</v>
      </c>
      <c r="M39" s="19">
        <f>RateioMV[[#This Row],[DISTRIBUICAO (%)]]*M$8</f>
        <v>0</v>
      </c>
      <c r="N39" s="19">
        <f>RateioMV[[#This Row],[DISTRIBUICAO (%)]]*N$8</f>
        <v>0</v>
      </c>
      <c r="O39" s="19">
        <f>RateioMV[[#This Row],[DISTRIBUICAO (%)]]*O$8</f>
        <v>0</v>
      </c>
      <c r="P39" s="19">
        <f>RateioMV[[#This Row],[DISTRIBUICAO (%)]]*P$8</f>
        <v>0</v>
      </c>
      <c r="Q39" s="19">
        <f>RateioMV[[#This Row],[DISTRIBUICAO (%)]]*Q$8</f>
        <v>0</v>
      </c>
      <c r="R39" s="19">
        <f>RateioMV[[#This Row],[DISTRIBUICAO (%)]]*R$8</f>
        <v>0</v>
      </c>
      <c r="S39" s="19">
        <f>SUM(RateioMV[[#This Row],[JANEIRO]:[DEZEMBRO]])</f>
        <v>0</v>
      </c>
    </row>
    <row r="40" spans="1:19" ht="18" customHeight="1" x14ac:dyDescent="0.25">
      <c r="A40" s="20" t="s">
        <v>30</v>
      </c>
      <c r="B40" s="17">
        <v>124</v>
      </c>
      <c r="C40" s="23" t="s">
        <v>194</v>
      </c>
      <c r="D40" s="20" t="s">
        <v>66</v>
      </c>
      <c r="E40" s="24">
        <v>1</v>
      </c>
      <c r="F40" s="18">
        <f>RateioMV[[#This Row],[BASE]]/RateioMV[[#Totals],[BASE]]</f>
        <v>2.1404109589041095E-4</v>
      </c>
      <c r="G40" s="19">
        <f>RateioMV[[#This Row],[DISTRIBUICAO (%)]]*G$8</f>
        <v>0</v>
      </c>
      <c r="H40" s="19">
        <f>RateioMV[[#This Row],[DISTRIBUICAO (%)]]*H$8</f>
        <v>0</v>
      </c>
      <c r="I40" s="19">
        <f>RateioMV[[#This Row],[DISTRIBUICAO (%)]]*I$8</f>
        <v>0</v>
      </c>
      <c r="J40" s="19">
        <f>RateioMV[[#This Row],[DISTRIBUICAO (%)]]*J$8</f>
        <v>0</v>
      </c>
      <c r="K40" s="19">
        <f>RateioMV[[#This Row],[DISTRIBUICAO (%)]]*K$8</f>
        <v>0</v>
      </c>
      <c r="L40" s="19">
        <f>RateioMV[[#This Row],[DISTRIBUICAO (%)]]*L$8</f>
        <v>0</v>
      </c>
      <c r="M40" s="19">
        <f>RateioMV[[#This Row],[DISTRIBUICAO (%)]]*M$8</f>
        <v>0</v>
      </c>
      <c r="N40" s="19">
        <f>RateioMV[[#This Row],[DISTRIBUICAO (%)]]*N$8</f>
        <v>0</v>
      </c>
      <c r="O40" s="19">
        <f>RateioMV[[#This Row],[DISTRIBUICAO (%)]]*O$8</f>
        <v>0</v>
      </c>
      <c r="P40" s="19">
        <f>RateioMV[[#This Row],[DISTRIBUICAO (%)]]*P$8</f>
        <v>0</v>
      </c>
      <c r="Q40" s="19">
        <f>RateioMV[[#This Row],[DISTRIBUICAO (%)]]*Q$8</f>
        <v>0</v>
      </c>
      <c r="R40" s="19">
        <f>RateioMV[[#This Row],[DISTRIBUICAO (%)]]*R$8</f>
        <v>0</v>
      </c>
      <c r="S40" s="19">
        <f>SUM(RateioMV[[#This Row],[JANEIRO]:[DEZEMBRO]])</f>
        <v>0</v>
      </c>
    </row>
    <row r="41" spans="1:19" ht="18" customHeight="1" x14ac:dyDescent="0.25">
      <c r="A41" s="20" t="s">
        <v>30</v>
      </c>
      <c r="B41" s="17">
        <v>140</v>
      </c>
      <c r="C41" s="23" t="s">
        <v>195</v>
      </c>
      <c r="D41" s="20" t="s">
        <v>67</v>
      </c>
      <c r="E41" s="24">
        <v>3</v>
      </c>
      <c r="F41" s="18">
        <f>RateioMV[[#This Row],[BASE]]/RateioMV[[#Totals],[BASE]]</f>
        <v>6.4212328767123284E-4</v>
      </c>
      <c r="G41" s="19">
        <f>RateioMV[[#This Row],[DISTRIBUICAO (%)]]*G$8</f>
        <v>0</v>
      </c>
      <c r="H41" s="19">
        <f>RateioMV[[#This Row],[DISTRIBUICAO (%)]]*H$8</f>
        <v>0</v>
      </c>
      <c r="I41" s="19">
        <f>RateioMV[[#This Row],[DISTRIBUICAO (%)]]*I$8</f>
        <v>0</v>
      </c>
      <c r="J41" s="19">
        <f>RateioMV[[#This Row],[DISTRIBUICAO (%)]]*J$8</f>
        <v>0</v>
      </c>
      <c r="K41" s="19">
        <f>RateioMV[[#This Row],[DISTRIBUICAO (%)]]*K$8</f>
        <v>0</v>
      </c>
      <c r="L41" s="19">
        <f>RateioMV[[#This Row],[DISTRIBUICAO (%)]]*L$8</f>
        <v>0</v>
      </c>
      <c r="M41" s="19">
        <f>RateioMV[[#This Row],[DISTRIBUICAO (%)]]*M$8</f>
        <v>0</v>
      </c>
      <c r="N41" s="19">
        <f>RateioMV[[#This Row],[DISTRIBUICAO (%)]]*N$8</f>
        <v>0</v>
      </c>
      <c r="O41" s="19">
        <f>RateioMV[[#This Row],[DISTRIBUICAO (%)]]*O$8</f>
        <v>0</v>
      </c>
      <c r="P41" s="19">
        <f>RateioMV[[#This Row],[DISTRIBUICAO (%)]]*P$8</f>
        <v>0</v>
      </c>
      <c r="Q41" s="19">
        <f>RateioMV[[#This Row],[DISTRIBUICAO (%)]]*Q$8</f>
        <v>0</v>
      </c>
      <c r="R41" s="19">
        <f>RateioMV[[#This Row],[DISTRIBUICAO (%)]]*R$8</f>
        <v>0</v>
      </c>
      <c r="S41" s="19">
        <f>SUM(RateioMV[[#This Row],[JANEIRO]:[DEZEMBRO]])</f>
        <v>0</v>
      </c>
    </row>
    <row r="42" spans="1:19" ht="18" customHeight="1" x14ac:dyDescent="0.25">
      <c r="A42" s="20" t="s">
        <v>30</v>
      </c>
      <c r="B42" s="17">
        <v>144</v>
      </c>
      <c r="C42" s="23" t="s">
        <v>196</v>
      </c>
      <c r="D42" s="20" t="s">
        <v>68</v>
      </c>
      <c r="E42" s="24">
        <v>6</v>
      </c>
      <c r="F42" s="18">
        <f>RateioMV[[#This Row],[BASE]]/RateioMV[[#Totals],[BASE]]</f>
        <v>1.2842465753424657E-3</v>
      </c>
      <c r="G42" s="19">
        <f>RateioMV[[#This Row],[DISTRIBUICAO (%)]]*G$8</f>
        <v>0</v>
      </c>
      <c r="H42" s="19">
        <f>RateioMV[[#This Row],[DISTRIBUICAO (%)]]*H$8</f>
        <v>0</v>
      </c>
      <c r="I42" s="19">
        <f>RateioMV[[#This Row],[DISTRIBUICAO (%)]]*I$8</f>
        <v>0</v>
      </c>
      <c r="J42" s="19">
        <f>RateioMV[[#This Row],[DISTRIBUICAO (%)]]*J$8</f>
        <v>0</v>
      </c>
      <c r="K42" s="19">
        <f>RateioMV[[#This Row],[DISTRIBUICAO (%)]]*K$8</f>
        <v>0</v>
      </c>
      <c r="L42" s="19">
        <f>RateioMV[[#This Row],[DISTRIBUICAO (%)]]*L$8</f>
        <v>0</v>
      </c>
      <c r="M42" s="19">
        <f>RateioMV[[#This Row],[DISTRIBUICAO (%)]]*M$8</f>
        <v>0</v>
      </c>
      <c r="N42" s="19">
        <f>RateioMV[[#This Row],[DISTRIBUICAO (%)]]*N$8</f>
        <v>0</v>
      </c>
      <c r="O42" s="19">
        <f>RateioMV[[#This Row],[DISTRIBUICAO (%)]]*O$8</f>
        <v>0</v>
      </c>
      <c r="P42" s="19">
        <f>RateioMV[[#This Row],[DISTRIBUICAO (%)]]*P$8</f>
        <v>0</v>
      </c>
      <c r="Q42" s="19">
        <f>RateioMV[[#This Row],[DISTRIBUICAO (%)]]*Q$8</f>
        <v>0</v>
      </c>
      <c r="R42" s="19">
        <f>RateioMV[[#This Row],[DISTRIBUICAO (%)]]*R$8</f>
        <v>0</v>
      </c>
      <c r="S42" s="19">
        <f>SUM(RateioMV[[#This Row],[JANEIRO]:[DEZEMBRO]])</f>
        <v>0</v>
      </c>
    </row>
    <row r="43" spans="1:19" ht="18" customHeight="1" x14ac:dyDescent="0.25">
      <c r="A43" s="20" t="s">
        <v>30</v>
      </c>
      <c r="B43" s="17">
        <v>145</v>
      </c>
      <c r="C43" s="23" t="s">
        <v>197</v>
      </c>
      <c r="D43" s="20" t="s">
        <v>198</v>
      </c>
      <c r="E43" s="24">
        <v>46</v>
      </c>
      <c r="F43" s="18">
        <f>RateioMV[[#This Row],[BASE]]/RateioMV[[#Totals],[BASE]]</f>
        <v>9.8458904109589036E-3</v>
      </c>
      <c r="G43" s="19">
        <f>RateioMV[[#This Row],[DISTRIBUICAO (%)]]*G$8</f>
        <v>0</v>
      </c>
      <c r="H43" s="19">
        <f>RateioMV[[#This Row],[DISTRIBUICAO (%)]]*H$8</f>
        <v>0</v>
      </c>
      <c r="I43" s="19">
        <f>RateioMV[[#This Row],[DISTRIBUICAO (%)]]*I$8</f>
        <v>0</v>
      </c>
      <c r="J43" s="19">
        <f>RateioMV[[#This Row],[DISTRIBUICAO (%)]]*J$8</f>
        <v>0</v>
      </c>
      <c r="K43" s="19">
        <f>RateioMV[[#This Row],[DISTRIBUICAO (%)]]*K$8</f>
        <v>0</v>
      </c>
      <c r="L43" s="19">
        <f>RateioMV[[#This Row],[DISTRIBUICAO (%)]]*L$8</f>
        <v>0</v>
      </c>
      <c r="M43" s="19">
        <f>RateioMV[[#This Row],[DISTRIBUICAO (%)]]*M$8</f>
        <v>0</v>
      </c>
      <c r="N43" s="19">
        <f>RateioMV[[#This Row],[DISTRIBUICAO (%)]]*N$8</f>
        <v>0</v>
      </c>
      <c r="O43" s="19">
        <f>RateioMV[[#This Row],[DISTRIBUICAO (%)]]*O$8</f>
        <v>0</v>
      </c>
      <c r="P43" s="19">
        <f>RateioMV[[#This Row],[DISTRIBUICAO (%)]]*P$8</f>
        <v>0</v>
      </c>
      <c r="Q43" s="19">
        <f>RateioMV[[#This Row],[DISTRIBUICAO (%)]]*Q$8</f>
        <v>0</v>
      </c>
      <c r="R43" s="19">
        <f>RateioMV[[#This Row],[DISTRIBUICAO (%)]]*R$8</f>
        <v>0</v>
      </c>
      <c r="S43" s="19">
        <f>SUM(RateioMV[[#This Row],[JANEIRO]:[DEZEMBRO]])</f>
        <v>0</v>
      </c>
    </row>
    <row r="44" spans="1:19" ht="18" customHeight="1" x14ac:dyDescent="0.25">
      <c r="A44" s="20" t="s">
        <v>30</v>
      </c>
      <c r="B44" s="17">
        <v>148</v>
      </c>
      <c r="C44" s="23" t="s">
        <v>199</v>
      </c>
      <c r="D44" s="20" t="s">
        <v>69</v>
      </c>
      <c r="E44" s="24">
        <v>5</v>
      </c>
      <c r="F44" s="18">
        <f>RateioMV[[#This Row],[BASE]]/RateioMV[[#Totals],[BASE]]</f>
        <v>1.0702054794520547E-3</v>
      </c>
      <c r="G44" s="19">
        <f>RateioMV[[#This Row],[DISTRIBUICAO (%)]]*G$8</f>
        <v>0</v>
      </c>
      <c r="H44" s="19">
        <f>RateioMV[[#This Row],[DISTRIBUICAO (%)]]*H$8</f>
        <v>0</v>
      </c>
      <c r="I44" s="19">
        <f>RateioMV[[#This Row],[DISTRIBUICAO (%)]]*I$8</f>
        <v>0</v>
      </c>
      <c r="J44" s="19">
        <f>RateioMV[[#This Row],[DISTRIBUICAO (%)]]*J$8</f>
        <v>0</v>
      </c>
      <c r="K44" s="19">
        <f>RateioMV[[#This Row],[DISTRIBUICAO (%)]]*K$8</f>
        <v>0</v>
      </c>
      <c r="L44" s="19">
        <f>RateioMV[[#This Row],[DISTRIBUICAO (%)]]*L$8</f>
        <v>0</v>
      </c>
      <c r="M44" s="19">
        <f>RateioMV[[#This Row],[DISTRIBUICAO (%)]]*M$8</f>
        <v>0</v>
      </c>
      <c r="N44" s="19">
        <f>RateioMV[[#This Row],[DISTRIBUICAO (%)]]*N$8</f>
        <v>0</v>
      </c>
      <c r="O44" s="19">
        <f>RateioMV[[#This Row],[DISTRIBUICAO (%)]]*O$8</f>
        <v>0</v>
      </c>
      <c r="P44" s="19">
        <f>RateioMV[[#This Row],[DISTRIBUICAO (%)]]*P$8</f>
        <v>0</v>
      </c>
      <c r="Q44" s="19">
        <f>RateioMV[[#This Row],[DISTRIBUICAO (%)]]*Q$8</f>
        <v>0</v>
      </c>
      <c r="R44" s="19">
        <f>RateioMV[[#This Row],[DISTRIBUICAO (%)]]*R$8</f>
        <v>0</v>
      </c>
      <c r="S44" s="19">
        <f>SUM(RateioMV[[#This Row],[JANEIRO]:[DEZEMBRO]])</f>
        <v>0</v>
      </c>
    </row>
    <row r="45" spans="1:19" ht="18" customHeight="1" x14ac:dyDescent="0.25">
      <c r="A45" s="20" t="s">
        <v>30</v>
      </c>
      <c r="B45" s="17">
        <v>150</v>
      </c>
      <c r="C45" s="23" t="s">
        <v>200</v>
      </c>
      <c r="D45" s="20" t="s">
        <v>70</v>
      </c>
      <c r="E45" s="24">
        <v>11</v>
      </c>
      <c r="F45" s="18">
        <f>RateioMV[[#This Row],[BASE]]/RateioMV[[#Totals],[BASE]]</f>
        <v>2.3544520547945204E-3</v>
      </c>
      <c r="G45" s="19">
        <f>RateioMV[[#This Row],[DISTRIBUICAO (%)]]*G$8</f>
        <v>0</v>
      </c>
      <c r="H45" s="19">
        <f>RateioMV[[#This Row],[DISTRIBUICAO (%)]]*H$8</f>
        <v>0</v>
      </c>
      <c r="I45" s="19">
        <f>RateioMV[[#This Row],[DISTRIBUICAO (%)]]*I$8</f>
        <v>0</v>
      </c>
      <c r="J45" s="19">
        <f>RateioMV[[#This Row],[DISTRIBUICAO (%)]]*J$8</f>
        <v>0</v>
      </c>
      <c r="K45" s="19">
        <f>RateioMV[[#This Row],[DISTRIBUICAO (%)]]*K$8</f>
        <v>0</v>
      </c>
      <c r="L45" s="19">
        <f>RateioMV[[#This Row],[DISTRIBUICAO (%)]]*L$8</f>
        <v>0</v>
      </c>
      <c r="M45" s="19">
        <f>RateioMV[[#This Row],[DISTRIBUICAO (%)]]*M$8</f>
        <v>0</v>
      </c>
      <c r="N45" s="19">
        <f>RateioMV[[#This Row],[DISTRIBUICAO (%)]]*N$8</f>
        <v>0</v>
      </c>
      <c r="O45" s="19">
        <f>RateioMV[[#This Row],[DISTRIBUICAO (%)]]*O$8</f>
        <v>0</v>
      </c>
      <c r="P45" s="19">
        <f>RateioMV[[#This Row],[DISTRIBUICAO (%)]]*P$8</f>
        <v>0</v>
      </c>
      <c r="Q45" s="19">
        <f>RateioMV[[#This Row],[DISTRIBUICAO (%)]]*Q$8</f>
        <v>0</v>
      </c>
      <c r="R45" s="19">
        <f>RateioMV[[#This Row],[DISTRIBUICAO (%)]]*R$8</f>
        <v>0</v>
      </c>
      <c r="S45" s="19">
        <f>SUM(RateioMV[[#This Row],[JANEIRO]:[DEZEMBRO]])</f>
        <v>0</v>
      </c>
    </row>
    <row r="46" spans="1:19" ht="18" customHeight="1" x14ac:dyDescent="0.25">
      <c r="A46" s="20" t="s">
        <v>30</v>
      </c>
      <c r="B46" s="17">
        <v>152</v>
      </c>
      <c r="C46" s="23" t="s">
        <v>201</v>
      </c>
      <c r="D46" s="20" t="s">
        <v>71</v>
      </c>
      <c r="E46" s="24">
        <v>7</v>
      </c>
      <c r="F46" s="18">
        <f>RateioMV[[#This Row],[BASE]]/RateioMV[[#Totals],[BASE]]</f>
        <v>1.4982876712328766E-3</v>
      </c>
      <c r="G46" s="19">
        <f>RateioMV[[#This Row],[DISTRIBUICAO (%)]]*G$8</f>
        <v>0</v>
      </c>
      <c r="H46" s="19">
        <f>RateioMV[[#This Row],[DISTRIBUICAO (%)]]*H$8</f>
        <v>0</v>
      </c>
      <c r="I46" s="19">
        <f>RateioMV[[#This Row],[DISTRIBUICAO (%)]]*I$8</f>
        <v>0</v>
      </c>
      <c r="J46" s="19">
        <f>RateioMV[[#This Row],[DISTRIBUICAO (%)]]*J$8</f>
        <v>0</v>
      </c>
      <c r="K46" s="19">
        <f>RateioMV[[#This Row],[DISTRIBUICAO (%)]]*K$8</f>
        <v>0</v>
      </c>
      <c r="L46" s="19">
        <f>RateioMV[[#This Row],[DISTRIBUICAO (%)]]*L$8</f>
        <v>0</v>
      </c>
      <c r="M46" s="19">
        <f>RateioMV[[#This Row],[DISTRIBUICAO (%)]]*M$8</f>
        <v>0</v>
      </c>
      <c r="N46" s="19">
        <f>RateioMV[[#This Row],[DISTRIBUICAO (%)]]*N$8</f>
        <v>0</v>
      </c>
      <c r="O46" s="19">
        <f>RateioMV[[#This Row],[DISTRIBUICAO (%)]]*O$8</f>
        <v>0</v>
      </c>
      <c r="P46" s="19">
        <f>RateioMV[[#This Row],[DISTRIBUICAO (%)]]*P$8</f>
        <v>0</v>
      </c>
      <c r="Q46" s="19">
        <f>RateioMV[[#This Row],[DISTRIBUICAO (%)]]*Q$8</f>
        <v>0</v>
      </c>
      <c r="R46" s="19">
        <f>RateioMV[[#This Row],[DISTRIBUICAO (%)]]*R$8</f>
        <v>0</v>
      </c>
      <c r="S46" s="19">
        <f>SUM(RateioMV[[#This Row],[JANEIRO]:[DEZEMBRO]])</f>
        <v>0</v>
      </c>
    </row>
    <row r="47" spans="1:19" ht="18" customHeight="1" x14ac:dyDescent="0.25">
      <c r="A47" s="20" t="s">
        <v>30</v>
      </c>
      <c r="B47" s="17">
        <v>153</v>
      </c>
      <c r="C47" s="23" t="s">
        <v>202</v>
      </c>
      <c r="D47" s="20" t="s">
        <v>72</v>
      </c>
      <c r="E47" s="24">
        <v>3</v>
      </c>
      <c r="F47" s="18">
        <f>RateioMV[[#This Row],[BASE]]/RateioMV[[#Totals],[BASE]]</f>
        <v>6.4212328767123284E-4</v>
      </c>
      <c r="G47" s="19">
        <f>RateioMV[[#This Row],[DISTRIBUICAO (%)]]*G$8</f>
        <v>0</v>
      </c>
      <c r="H47" s="19">
        <f>RateioMV[[#This Row],[DISTRIBUICAO (%)]]*H$8</f>
        <v>0</v>
      </c>
      <c r="I47" s="19">
        <f>RateioMV[[#This Row],[DISTRIBUICAO (%)]]*I$8</f>
        <v>0</v>
      </c>
      <c r="J47" s="19">
        <f>RateioMV[[#This Row],[DISTRIBUICAO (%)]]*J$8</f>
        <v>0</v>
      </c>
      <c r="K47" s="19">
        <f>RateioMV[[#This Row],[DISTRIBUICAO (%)]]*K$8</f>
        <v>0</v>
      </c>
      <c r="L47" s="19">
        <f>RateioMV[[#This Row],[DISTRIBUICAO (%)]]*L$8</f>
        <v>0</v>
      </c>
      <c r="M47" s="19">
        <f>RateioMV[[#This Row],[DISTRIBUICAO (%)]]*M$8</f>
        <v>0</v>
      </c>
      <c r="N47" s="19">
        <f>RateioMV[[#This Row],[DISTRIBUICAO (%)]]*N$8</f>
        <v>0</v>
      </c>
      <c r="O47" s="19">
        <f>RateioMV[[#This Row],[DISTRIBUICAO (%)]]*O$8</f>
        <v>0</v>
      </c>
      <c r="P47" s="19">
        <f>RateioMV[[#This Row],[DISTRIBUICAO (%)]]*P$8</f>
        <v>0</v>
      </c>
      <c r="Q47" s="19">
        <f>RateioMV[[#This Row],[DISTRIBUICAO (%)]]*Q$8</f>
        <v>0</v>
      </c>
      <c r="R47" s="19">
        <f>RateioMV[[#This Row],[DISTRIBUICAO (%)]]*R$8</f>
        <v>0</v>
      </c>
      <c r="S47" s="19">
        <f>SUM(RateioMV[[#This Row],[JANEIRO]:[DEZEMBRO]])</f>
        <v>0</v>
      </c>
    </row>
    <row r="48" spans="1:19" ht="18" customHeight="1" x14ac:dyDescent="0.25">
      <c r="A48" s="20" t="s">
        <v>30</v>
      </c>
      <c r="B48" s="17">
        <v>155</v>
      </c>
      <c r="C48" s="23" t="s">
        <v>203</v>
      </c>
      <c r="D48" s="20" t="s">
        <v>73</v>
      </c>
      <c r="E48" s="24">
        <v>1</v>
      </c>
      <c r="F48" s="18">
        <f>RateioMV[[#This Row],[BASE]]/RateioMV[[#Totals],[BASE]]</f>
        <v>2.1404109589041095E-4</v>
      </c>
      <c r="G48" s="19">
        <f>RateioMV[[#This Row],[DISTRIBUICAO (%)]]*G$8</f>
        <v>0</v>
      </c>
      <c r="H48" s="19">
        <f>RateioMV[[#This Row],[DISTRIBUICAO (%)]]*H$8</f>
        <v>0</v>
      </c>
      <c r="I48" s="19">
        <f>RateioMV[[#This Row],[DISTRIBUICAO (%)]]*I$8</f>
        <v>0</v>
      </c>
      <c r="J48" s="19">
        <f>RateioMV[[#This Row],[DISTRIBUICAO (%)]]*J$8</f>
        <v>0</v>
      </c>
      <c r="K48" s="19">
        <f>RateioMV[[#This Row],[DISTRIBUICAO (%)]]*K$8</f>
        <v>0</v>
      </c>
      <c r="L48" s="19">
        <f>RateioMV[[#This Row],[DISTRIBUICAO (%)]]*L$8</f>
        <v>0</v>
      </c>
      <c r="M48" s="19">
        <f>RateioMV[[#This Row],[DISTRIBUICAO (%)]]*M$8</f>
        <v>0</v>
      </c>
      <c r="N48" s="19">
        <f>RateioMV[[#This Row],[DISTRIBUICAO (%)]]*N$8</f>
        <v>0</v>
      </c>
      <c r="O48" s="19">
        <f>RateioMV[[#This Row],[DISTRIBUICAO (%)]]*O$8</f>
        <v>0</v>
      </c>
      <c r="P48" s="19">
        <f>RateioMV[[#This Row],[DISTRIBUICAO (%)]]*P$8</f>
        <v>0</v>
      </c>
      <c r="Q48" s="19">
        <f>RateioMV[[#This Row],[DISTRIBUICAO (%)]]*Q$8</f>
        <v>0</v>
      </c>
      <c r="R48" s="19">
        <f>RateioMV[[#This Row],[DISTRIBUICAO (%)]]*R$8</f>
        <v>0</v>
      </c>
      <c r="S48" s="19">
        <f>SUM(RateioMV[[#This Row],[JANEIRO]:[DEZEMBRO]])</f>
        <v>0</v>
      </c>
    </row>
    <row r="49" spans="1:19" ht="18" customHeight="1" x14ac:dyDescent="0.25">
      <c r="A49" s="20" t="s">
        <v>30</v>
      </c>
      <c r="B49" s="17">
        <v>156</v>
      </c>
      <c r="C49" s="23" t="s">
        <v>204</v>
      </c>
      <c r="D49" s="20" t="s">
        <v>74</v>
      </c>
      <c r="E49" s="24">
        <v>13</v>
      </c>
      <c r="F49" s="18">
        <f>RateioMV[[#This Row],[BASE]]/RateioMV[[#Totals],[BASE]]</f>
        <v>2.7825342465753423E-3</v>
      </c>
      <c r="G49" s="19">
        <f>RateioMV[[#This Row],[DISTRIBUICAO (%)]]*G$8</f>
        <v>0</v>
      </c>
      <c r="H49" s="19">
        <f>RateioMV[[#This Row],[DISTRIBUICAO (%)]]*H$8</f>
        <v>0</v>
      </c>
      <c r="I49" s="19">
        <f>RateioMV[[#This Row],[DISTRIBUICAO (%)]]*I$8</f>
        <v>0</v>
      </c>
      <c r="J49" s="19">
        <f>RateioMV[[#This Row],[DISTRIBUICAO (%)]]*J$8</f>
        <v>0</v>
      </c>
      <c r="K49" s="19">
        <f>RateioMV[[#This Row],[DISTRIBUICAO (%)]]*K$8</f>
        <v>0</v>
      </c>
      <c r="L49" s="19">
        <f>RateioMV[[#This Row],[DISTRIBUICAO (%)]]*L$8</f>
        <v>0</v>
      </c>
      <c r="M49" s="19">
        <f>RateioMV[[#This Row],[DISTRIBUICAO (%)]]*M$8</f>
        <v>0</v>
      </c>
      <c r="N49" s="19">
        <f>RateioMV[[#This Row],[DISTRIBUICAO (%)]]*N$8</f>
        <v>0</v>
      </c>
      <c r="O49" s="19">
        <f>RateioMV[[#This Row],[DISTRIBUICAO (%)]]*O$8</f>
        <v>0</v>
      </c>
      <c r="P49" s="19">
        <f>RateioMV[[#This Row],[DISTRIBUICAO (%)]]*P$8</f>
        <v>0</v>
      </c>
      <c r="Q49" s="19">
        <f>RateioMV[[#This Row],[DISTRIBUICAO (%)]]*Q$8</f>
        <v>0</v>
      </c>
      <c r="R49" s="19">
        <f>RateioMV[[#This Row],[DISTRIBUICAO (%)]]*R$8</f>
        <v>0</v>
      </c>
      <c r="S49" s="19">
        <f>SUM(RateioMV[[#This Row],[JANEIRO]:[DEZEMBRO]])</f>
        <v>0</v>
      </c>
    </row>
    <row r="50" spans="1:19" ht="18" customHeight="1" x14ac:dyDescent="0.25">
      <c r="A50" s="20" t="s">
        <v>30</v>
      </c>
      <c r="B50" s="17">
        <v>158</v>
      </c>
      <c r="C50" s="23" t="s">
        <v>205</v>
      </c>
      <c r="D50" s="20" t="s">
        <v>75</v>
      </c>
      <c r="E50" s="24">
        <v>8</v>
      </c>
      <c r="F50" s="18">
        <f>RateioMV[[#This Row],[BASE]]/RateioMV[[#Totals],[BASE]]</f>
        <v>1.7123287671232876E-3</v>
      </c>
      <c r="G50" s="19">
        <f>RateioMV[[#This Row],[DISTRIBUICAO (%)]]*G$8</f>
        <v>0</v>
      </c>
      <c r="H50" s="19">
        <f>RateioMV[[#This Row],[DISTRIBUICAO (%)]]*H$8</f>
        <v>0</v>
      </c>
      <c r="I50" s="19">
        <f>RateioMV[[#This Row],[DISTRIBUICAO (%)]]*I$8</f>
        <v>0</v>
      </c>
      <c r="J50" s="19">
        <f>RateioMV[[#This Row],[DISTRIBUICAO (%)]]*J$8</f>
        <v>0</v>
      </c>
      <c r="K50" s="19">
        <f>RateioMV[[#This Row],[DISTRIBUICAO (%)]]*K$8</f>
        <v>0</v>
      </c>
      <c r="L50" s="19">
        <f>RateioMV[[#This Row],[DISTRIBUICAO (%)]]*L$8</f>
        <v>0</v>
      </c>
      <c r="M50" s="19">
        <f>RateioMV[[#This Row],[DISTRIBUICAO (%)]]*M$8</f>
        <v>0</v>
      </c>
      <c r="N50" s="19">
        <f>RateioMV[[#This Row],[DISTRIBUICAO (%)]]*N$8</f>
        <v>0</v>
      </c>
      <c r="O50" s="19">
        <f>RateioMV[[#This Row],[DISTRIBUICAO (%)]]*O$8</f>
        <v>0</v>
      </c>
      <c r="P50" s="19">
        <f>RateioMV[[#This Row],[DISTRIBUICAO (%)]]*P$8</f>
        <v>0</v>
      </c>
      <c r="Q50" s="19">
        <f>RateioMV[[#This Row],[DISTRIBUICAO (%)]]*Q$8</f>
        <v>0</v>
      </c>
      <c r="R50" s="19">
        <f>RateioMV[[#This Row],[DISTRIBUICAO (%)]]*R$8</f>
        <v>0</v>
      </c>
      <c r="S50" s="19">
        <f>SUM(RateioMV[[#This Row],[JANEIRO]:[DEZEMBRO]])</f>
        <v>0</v>
      </c>
    </row>
    <row r="51" spans="1:19" ht="18" customHeight="1" x14ac:dyDescent="0.25">
      <c r="A51" s="20" t="s">
        <v>30</v>
      </c>
      <c r="B51" s="17">
        <v>160</v>
      </c>
      <c r="C51" s="23" t="s">
        <v>206</v>
      </c>
      <c r="D51" s="20" t="s">
        <v>76</v>
      </c>
      <c r="E51" s="24">
        <v>11</v>
      </c>
      <c r="F51" s="18">
        <f>RateioMV[[#This Row],[BASE]]/RateioMV[[#Totals],[BASE]]</f>
        <v>2.3544520547945204E-3</v>
      </c>
      <c r="G51" s="19">
        <f>RateioMV[[#This Row],[DISTRIBUICAO (%)]]*G$8</f>
        <v>0</v>
      </c>
      <c r="H51" s="19">
        <f>RateioMV[[#This Row],[DISTRIBUICAO (%)]]*H$8</f>
        <v>0</v>
      </c>
      <c r="I51" s="19">
        <f>RateioMV[[#This Row],[DISTRIBUICAO (%)]]*I$8</f>
        <v>0</v>
      </c>
      <c r="J51" s="19">
        <f>RateioMV[[#This Row],[DISTRIBUICAO (%)]]*J$8</f>
        <v>0</v>
      </c>
      <c r="K51" s="19">
        <f>RateioMV[[#This Row],[DISTRIBUICAO (%)]]*K$8</f>
        <v>0</v>
      </c>
      <c r="L51" s="19">
        <f>RateioMV[[#This Row],[DISTRIBUICAO (%)]]*L$8</f>
        <v>0</v>
      </c>
      <c r="M51" s="19">
        <f>RateioMV[[#This Row],[DISTRIBUICAO (%)]]*M$8</f>
        <v>0</v>
      </c>
      <c r="N51" s="19">
        <f>RateioMV[[#This Row],[DISTRIBUICAO (%)]]*N$8</f>
        <v>0</v>
      </c>
      <c r="O51" s="19">
        <f>RateioMV[[#This Row],[DISTRIBUICAO (%)]]*O$8</f>
        <v>0</v>
      </c>
      <c r="P51" s="19">
        <f>RateioMV[[#This Row],[DISTRIBUICAO (%)]]*P$8</f>
        <v>0</v>
      </c>
      <c r="Q51" s="19">
        <f>RateioMV[[#This Row],[DISTRIBUICAO (%)]]*Q$8</f>
        <v>0</v>
      </c>
      <c r="R51" s="19">
        <f>RateioMV[[#This Row],[DISTRIBUICAO (%)]]*R$8</f>
        <v>0</v>
      </c>
      <c r="S51" s="19">
        <f>SUM(RateioMV[[#This Row],[JANEIRO]:[DEZEMBRO]])</f>
        <v>0</v>
      </c>
    </row>
    <row r="52" spans="1:19" ht="18" customHeight="1" x14ac:dyDescent="0.25">
      <c r="A52" s="20" t="s">
        <v>30</v>
      </c>
      <c r="B52" s="17">
        <v>164</v>
      </c>
      <c r="C52" s="23" t="s">
        <v>207</v>
      </c>
      <c r="D52" s="20" t="s">
        <v>208</v>
      </c>
      <c r="E52" s="24">
        <v>1</v>
      </c>
      <c r="F52" s="18">
        <f>RateioMV[[#This Row],[BASE]]/RateioMV[[#Totals],[BASE]]</f>
        <v>2.1404109589041095E-4</v>
      </c>
      <c r="G52" s="19">
        <f>RateioMV[[#This Row],[DISTRIBUICAO (%)]]*G$8</f>
        <v>0</v>
      </c>
      <c r="H52" s="19">
        <f>RateioMV[[#This Row],[DISTRIBUICAO (%)]]*H$8</f>
        <v>0</v>
      </c>
      <c r="I52" s="19">
        <f>RateioMV[[#This Row],[DISTRIBUICAO (%)]]*I$8</f>
        <v>0</v>
      </c>
      <c r="J52" s="19">
        <f>RateioMV[[#This Row],[DISTRIBUICAO (%)]]*J$8</f>
        <v>0</v>
      </c>
      <c r="K52" s="19">
        <f>RateioMV[[#This Row],[DISTRIBUICAO (%)]]*K$8</f>
        <v>0</v>
      </c>
      <c r="L52" s="19">
        <f>RateioMV[[#This Row],[DISTRIBUICAO (%)]]*L$8</f>
        <v>0</v>
      </c>
      <c r="M52" s="19">
        <f>RateioMV[[#This Row],[DISTRIBUICAO (%)]]*M$8</f>
        <v>0</v>
      </c>
      <c r="N52" s="19">
        <f>RateioMV[[#This Row],[DISTRIBUICAO (%)]]*N$8</f>
        <v>0</v>
      </c>
      <c r="O52" s="19">
        <f>RateioMV[[#This Row],[DISTRIBUICAO (%)]]*O$8</f>
        <v>0</v>
      </c>
      <c r="P52" s="19">
        <f>RateioMV[[#This Row],[DISTRIBUICAO (%)]]*P$8</f>
        <v>0</v>
      </c>
      <c r="Q52" s="19">
        <f>RateioMV[[#This Row],[DISTRIBUICAO (%)]]*Q$8</f>
        <v>0</v>
      </c>
      <c r="R52" s="19">
        <f>RateioMV[[#This Row],[DISTRIBUICAO (%)]]*R$8</f>
        <v>0</v>
      </c>
      <c r="S52" s="19">
        <f>SUM(RateioMV[[#This Row],[JANEIRO]:[DEZEMBRO]])</f>
        <v>0</v>
      </c>
    </row>
    <row r="53" spans="1:19" ht="18" customHeight="1" x14ac:dyDescent="0.25">
      <c r="A53" s="20" t="s">
        <v>30</v>
      </c>
      <c r="B53" s="17">
        <v>167</v>
      </c>
      <c r="C53" s="23" t="s">
        <v>209</v>
      </c>
      <c r="D53" s="20" t="s">
        <v>77</v>
      </c>
      <c r="E53" s="24">
        <v>193</v>
      </c>
      <c r="F53" s="18">
        <f>RateioMV[[#This Row],[BASE]]/RateioMV[[#Totals],[BASE]]</f>
        <v>4.1309931506849314E-2</v>
      </c>
      <c r="G53" s="19">
        <f>RateioMV[[#This Row],[DISTRIBUICAO (%)]]*G$8</f>
        <v>0</v>
      </c>
      <c r="H53" s="19">
        <f>RateioMV[[#This Row],[DISTRIBUICAO (%)]]*H$8</f>
        <v>0</v>
      </c>
      <c r="I53" s="19">
        <f>RateioMV[[#This Row],[DISTRIBUICAO (%)]]*I$8</f>
        <v>0</v>
      </c>
      <c r="J53" s="19">
        <f>RateioMV[[#This Row],[DISTRIBUICAO (%)]]*J$8</f>
        <v>0</v>
      </c>
      <c r="K53" s="19">
        <f>RateioMV[[#This Row],[DISTRIBUICAO (%)]]*K$8</f>
        <v>0</v>
      </c>
      <c r="L53" s="19">
        <f>RateioMV[[#This Row],[DISTRIBUICAO (%)]]*L$8</f>
        <v>0</v>
      </c>
      <c r="M53" s="19">
        <f>RateioMV[[#This Row],[DISTRIBUICAO (%)]]*M$8</f>
        <v>0</v>
      </c>
      <c r="N53" s="19">
        <f>RateioMV[[#This Row],[DISTRIBUICAO (%)]]*N$8</f>
        <v>0</v>
      </c>
      <c r="O53" s="19">
        <f>RateioMV[[#This Row],[DISTRIBUICAO (%)]]*O$8</f>
        <v>0</v>
      </c>
      <c r="P53" s="19">
        <f>RateioMV[[#This Row],[DISTRIBUICAO (%)]]*P$8</f>
        <v>0</v>
      </c>
      <c r="Q53" s="19">
        <f>RateioMV[[#This Row],[DISTRIBUICAO (%)]]*Q$8</f>
        <v>0</v>
      </c>
      <c r="R53" s="19">
        <f>RateioMV[[#This Row],[DISTRIBUICAO (%)]]*R$8</f>
        <v>0</v>
      </c>
      <c r="S53" s="19">
        <f>SUM(RateioMV[[#This Row],[JANEIRO]:[DEZEMBRO]])</f>
        <v>0</v>
      </c>
    </row>
    <row r="54" spans="1:19" ht="18" customHeight="1" x14ac:dyDescent="0.25">
      <c r="A54" s="20" t="s">
        <v>30</v>
      </c>
      <c r="B54" s="17">
        <v>169</v>
      </c>
      <c r="C54" s="23" t="s">
        <v>210</v>
      </c>
      <c r="D54" s="20" t="s">
        <v>78</v>
      </c>
      <c r="E54" s="24">
        <v>9</v>
      </c>
      <c r="F54" s="18">
        <f>RateioMV[[#This Row],[BASE]]/RateioMV[[#Totals],[BASE]]</f>
        <v>1.9263698630136985E-3</v>
      </c>
      <c r="G54" s="19">
        <f>RateioMV[[#This Row],[DISTRIBUICAO (%)]]*G$8</f>
        <v>0</v>
      </c>
      <c r="H54" s="19">
        <f>RateioMV[[#This Row],[DISTRIBUICAO (%)]]*H$8</f>
        <v>0</v>
      </c>
      <c r="I54" s="19">
        <f>RateioMV[[#This Row],[DISTRIBUICAO (%)]]*I$8</f>
        <v>0</v>
      </c>
      <c r="J54" s="19">
        <f>RateioMV[[#This Row],[DISTRIBUICAO (%)]]*J$8</f>
        <v>0</v>
      </c>
      <c r="K54" s="19">
        <f>RateioMV[[#This Row],[DISTRIBUICAO (%)]]*K$8</f>
        <v>0</v>
      </c>
      <c r="L54" s="19">
        <f>RateioMV[[#This Row],[DISTRIBUICAO (%)]]*L$8</f>
        <v>0</v>
      </c>
      <c r="M54" s="19">
        <f>RateioMV[[#This Row],[DISTRIBUICAO (%)]]*M$8</f>
        <v>0</v>
      </c>
      <c r="N54" s="19">
        <f>RateioMV[[#This Row],[DISTRIBUICAO (%)]]*N$8</f>
        <v>0</v>
      </c>
      <c r="O54" s="19">
        <f>RateioMV[[#This Row],[DISTRIBUICAO (%)]]*O$8</f>
        <v>0</v>
      </c>
      <c r="P54" s="19">
        <f>RateioMV[[#This Row],[DISTRIBUICAO (%)]]*P$8</f>
        <v>0</v>
      </c>
      <c r="Q54" s="19">
        <f>RateioMV[[#This Row],[DISTRIBUICAO (%)]]*Q$8</f>
        <v>0</v>
      </c>
      <c r="R54" s="19">
        <f>RateioMV[[#This Row],[DISTRIBUICAO (%)]]*R$8</f>
        <v>0</v>
      </c>
      <c r="S54" s="19">
        <f>SUM(RateioMV[[#This Row],[JANEIRO]:[DEZEMBRO]])</f>
        <v>0</v>
      </c>
    </row>
    <row r="55" spans="1:19" ht="18" customHeight="1" x14ac:dyDescent="0.25">
      <c r="A55" s="20" t="s">
        <v>30</v>
      </c>
      <c r="B55" s="17">
        <v>175</v>
      </c>
      <c r="C55" s="23" t="s">
        <v>211</v>
      </c>
      <c r="D55" s="20" t="s">
        <v>79</v>
      </c>
      <c r="E55" s="24">
        <v>7</v>
      </c>
      <c r="F55" s="18">
        <f>RateioMV[[#This Row],[BASE]]/RateioMV[[#Totals],[BASE]]</f>
        <v>1.4982876712328766E-3</v>
      </c>
      <c r="G55" s="19">
        <f>RateioMV[[#This Row],[DISTRIBUICAO (%)]]*G$8</f>
        <v>0</v>
      </c>
      <c r="H55" s="19">
        <f>RateioMV[[#This Row],[DISTRIBUICAO (%)]]*H$8</f>
        <v>0</v>
      </c>
      <c r="I55" s="19">
        <f>RateioMV[[#This Row],[DISTRIBUICAO (%)]]*I$8</f>
        <v>0</v>
      </c>
      <c r="J55" s="19">
        <f>RateioMV[[#This Row],[DISTRIBUICAO (%)]]*J$8</f>
        <v>0</v>
      </c>
      <c r="K55" s="19">
        <f>RateioMV[[#This Row],[DISTRIBUICAO (%)]]*K$8</f>
        <v>0</v>
      </c>
      <c r="L55" s="19">
        <f>RateioMV[[#This Row],[DISTRIBUICAO (%)]]*L$8</f>
        <v>0</v>
      </c>
      <c r="M55" s="19">
        <f>RateioMV[[#This Row],[DISTRIBUICAO (%)]]*M$8</f>
        <v>0</v>
      </c>
      <c r="N55" s="19">
        <f>RateioMV[[#This Row],[DISTRIBUICAO (%)]]*N$8</f>
        <v>0</v>
      </c>
      <c r="O55" s="19">
        <f>RateioMV[[#This Row],[DISTRIBUICAO (%)]]*O$8</f>
        <v>0</v>
      </c>
      <c r="P55" s="19">
        <f>RateioMV[[#This Row],[DISTRIBUICAO (%)]]*P$8</f>
        <v>0</v>
      </c>
      <c r="Q55" s="19">
        <f>RateioMV[[#This Row],[DISTRIBUICAO (%)]]*Q$8</f>
        <v>0</v>
      </c>
      <c r="R55" s="19">
        <f>RateioMV[[#This Row],[DISTRIBUICAO (%)]]*R$8</f>
        <v>0</v>
      </c>
      <c r="S55" s="19">
        <f>SUM(RateioMV[[#This Row],[JANEIRO]:[DEZEMBRO]])</f>
        <v>0</v>
      </c>
    </row>
    <row r="56" spans="1:19" ht="18" customHeight="1" x14ac:dyDescent="0.25">
      <c r="A56" s="20" t="s">
        <v>30</v>
      </c>
      <c r="B56" s="17">
        <v>178</v>
      </c>
      <c r="C56" s="23" t="s">
        <v>212</v>
      </c>
      <c r="D56" s="20" t="s">
        <v>80</v>
      </c>
      <c r="E56" s="24">
        <v>26</v>
      </c>
      <c r="F56" s="18">
        <f>RateioMV[[#This Row],[BASE]]/RateioMV[[#Totals],[BASE]]</f>
        <v>5.5650684931506846E-3</v>
      </c>
      <c r="G56" s="19">
        <f>RateioMV[[#This Row],[DISTRIBUICAO (%)]]*G$8</f>
        <v>0</v>
      </c>
      <c r="H56" s="19">
        <f>RateioMV[[#This Row],[DISTRIBUICAO (%)]]*H$8</f>
        <v>0</v>
      </c>
      <c r="I56" s="19">
        <f>RateioMV[[#This Row],[DISTRIBUICAO (%)]]*I$8</f>
        <v>0</v>
      </c>
      <c r="J56" s="19">
        <f>RateioMV[[#This Row],[DISTRIBUICAO (%)]]*J$8</f>
        <v>0</v>
      </c>
      <c r="K56" s="19">
        <f>RateioMV[[#This Row],[DISTRIBUICAO (%)]]*K$8</f>
        <v>0</v>
      </c>
      <c r="L56" s="19">
        <f>RateioMV[[#This Row],[DISTRIBUICAO (%)]]*L$8</f>
        <v>0</v>
      </c>
      <c r="M56" s="19">
        <f>RateioMV[[#This Row],[DISTRIBUICAO (%)]]*M$8</f>
        <v>0</v>
      </c>
      <c r="N56" s="19">
        <f>RateioMV[[#This Row],[DISTRIBUICAO (%)]]*N$8</f>
        <v>0</v>
      </c>
      <c r="O56" s="19">
        <f>RateioMV[[#This Row],[DISTRIBUICAO (%)]]*O$8</f>
        <v>0</v>
      </c>
      <c r="P56" s="19">
        <f>RateioMV[[#This Row],[DISTRIBUICAO (%)]]*P$8</f>
        <v>0</v>
      </c>
      <c r="Q56" s="19">
        <f>RateioMV[[#This Row],[DISTRIBUICAO (%)]]*Q$8</f>
        <v>0</v>
      </c>
      <c r="R56" s="19">
        <f>RateioMV[[#This Row],[DISTRIBUICAO (%)]]*R$8</f>
        <v>0</v>
      </c>
      <c r="S56" s="19">
        <f>SUM(RateioMV[[#This Row],[JANEIRO]:[DEZEMBRO]])</f>
        <v>0</v>
      </c>
    </row>
    <row r="57" spans="1:19" ht="18" customHeight="1" x14ac:dyDescent="0.25">
      <c r="A57" s="20" t="s">
        <v>30</v>
      </c>
      <c r="B57" s="17">
        <v>179</v>
      </c>
      <c r="C57" s="23" t="s">
        <v>213</v>
      </c>
      <c r="D57" s="20" t="s">
        <v>81</v>
      </c>
      <c r="E57" s="24">
        <v>8</v>
      </c>
      <c r="F57" s="18">
        <f>RateioMV[[#This Row],[BASE]]/RateioMV[[#Totals],[BASE]]</f>
        <v>1.7123287671232876E-3</v>
      </c>
      <c r="G57" s="19">
        <f>RateioMV[[#This Row],[DISTRIBUICAO (%)]]*G$8</f>
        <v>0</v>
      </c>
      <c r="H57" s="19">
        <f>RateioMV[[#This Row],[DISTRIBUICAO (%)]]*H$8</f>
        <v>0</v>
      </c>
      <c r="I57" s="19">
        <f>RateioMV[[#This Row],[DISTRIBUICAO (%)]]*I$8</f>
        <v>0</v>
      </c>
      <c r="J57" s="19">
        <f>RateioMV[[#This Row],[DISTRIBUICAO (%)]]*J$8</f>
        <v>0</v>
      </c>
      <c r="K57" s="19">
        <f>RateioMV[[#This Row],[DISTRIBUICAO (%)]]*K$8</f>
        <v>0</v>
      </c>
      <c r="L57" s="19">
        <f>RateioMV[[#This Row],[DISTRIBUICAO (%)]]*L$8</f>
        <v>0</v>
      </c>
      <c r="M57" s="19">
        <f>RateioMV[[#This Row],[DISTRIBUICAO (%)]]*M$8</f>
        <v>0</v>
      </c>
      <c r="N57" s="19">
        <f>RateioMV[[#This Row],[DISTRIBUICAO (%)]]*N$8</f>
        <v>0</v>
      </c>
      <c r="O57" s="19">
        <f>RateioMV[[#This Row],[DISTRIBUICAO (%)]]*O$8</f>
        <v>0</v>
      </c>
      <c r="P57" s="19">
        <f>RateioMV[[#This Row],[DISTRIBUICAO (%)]]*P$8</f>
        <v>0</v>
      </c>
      <c r="Q57" s="19">
        <f>RateioMV[[#This Row],[DISTRIBUICAO (%)]]*Q$8</f>
        <v>0</v>
      </c>
      <c r="R57" s="19">
        <f>RateioMV[[#This Row],[DISTRIBUICAO (%)]]*R$8</f>
        <v>0</v>
      </c>
      <c r="S57" s="19">
        <f>SUM(RateioMV[[#This Row],[JANEIRO]:[DEZEMBRO]])</f>
        <v>0</v>
      </c>
    </row>
    <row r="58" spans="1:19" ht="18" customHeight="1" x14ac:dyDescent="0.25">
      <c r="A58" s="20" t="s">
        <v>30</v>
      </c>
      <c r="B58" s="17">
        <v>180</v>
      </c>
      <c r="C58" s="23" t="s">
        <v>214</v>
      </c>
      <c r="D58" s="20" t="s">
        <v>82</v>
      </c>
      <c r="E58" s="24">
        <v>22</v>
      </c>
      <c r="F58" s="18">
        <f>RateioMV[[#This Row],[BASE]]/RateioMV[[#Totals],[BASE]]</f>
        <v>4.7089041095890408E-3</v>
      </c>
      <c r="G58" s="19">
        <f>RateioMV[[#This Row],[DISTRIBUICAO (%)]]*G$8</f>
        <v>0</v>
      </c>
      <c r="H58" s="19">
        <f>RateioMV[[#This Row],[DISTRIBUICAO (%)]]*H$8</f>
        <v>0</v>
      </c>
      <c r="I58" s="19">
        <f>RateioMV[[#This Row],[DISTRIBUICAO (%)]]*I$8</f>
        <v>0</v>
      </c>
      <c r="J58" s="19">
        <f>RateioMV[[#This Row],[DISTRIBUICAO (%)]]*J$8</f>
        <v>0</v>
      </c>
      <c r="K58" s="19">
        <f>RateioMV[[#This Row],[DISTRIBUICAO (%)]]*K$8</f>
        <v>0</v>
      </c>
      <c r="L58" s="19">
        <f>RateioMV[[#This Row],[DISTRIBUICAO (%)]]*L$8</f>
        <v>0</v>
      </c>
      <c r="M58" s="19">
        <f>RateioMV[[#This Row],[DISTRIBUICAO (%)]]*M$8</f>
        <v>0</v>
      </c>
      <c r="N58" s="19">
        <f>RateioMV[[#This Row],[DISTRIBUICAO (%)]]*N$8</f>
        <v>0</v>
      </c>
      <c r="O58" s="19">
        <f>RateioMV[[#This Row],[DISTRIBUICAO (%)]]*O$8</f>
        <v>0</v>
      </c>
      <c r="P58" s="19">
        <f>RateioMV[[#This Row],[DISTRIBUICAO (%)]]*P$8</f>
        <v>0</v>
      </c>
      <c r="Q58" s="19">
        <f>RateioMV[[#This Row],[DISTRIBUICAO (%)]]*Q$8</f>
        <v>0</v>
      </c>
      <c r="R58" s="19">
        <f>RateioMV[[#This Row],[DISTRIBUICAO (%)]]*R$8</f>
        <v>0</v>
      </c>
      <c r="S58" s="19">
        <f>SUM(RateioMV[[#This Row],[JANEIRO]:[DEZEMBRO]])</f>
        <v>0</v>
      </c>
    </row>
    <row r="59" spans="1:19" ht="18" customHeight="1" x14ac:dyDescent="0.25">
      <c r="A59" s="20" t="s">
        <v>30</v>
      </c>
      <c r="B59" s="17">
        <v>181</v>
      </c>
      <c r="C59" s="23" t="s">
        <v>215</v>
      </c>
      <c r="D59" s="20" t="s">
        <v>83</v>
      </c>
      <c r="E59" s="24">
        <v>5</v>
      </c>
      <c r="F59" s="18">
        <f>RateioMV[[#This Row],[BASE]]/RateioMV[[#Totals],[BASE]]</f>
        <v>1.0702054794520547E-3</v>
      </c>
      <c r="G59" s="19">
        <f>RateioMV[[#This Row],[DISTRIBUICAO (%)]]*G$8</f>
        <v>0</v>
      </c>
      <c r="H59" s="19">
        <f>RateioMV[[#This Row],[DISTRIBUICAO (%)]]*H$8</f>
        <v>0</v>
      </c>
      <c r="I59" s="19">
        <f>RateioMV[[#This Row],[DISTRIBUICAO (%)]]*I$8</f>
        <v>0</v>
      </c>
      <c r="J59" s="19">
        <f>RateioMV[[#This Row],[DISTRIBUICAO (%)]]*J$8</f>
        <v>0</v>
      </c>
      <c r="K59" s="19">
        <f>RateioMV[[#This Row],[DISTRIBUICAO (%)]]*K$8</f>
        <v>0</v>
      </c>
      <c r="L59" s="19">
        <f>RateioMV[[#This Row],[DISTRIBUICAO (%)]]*L$8</f>
        <v>0</v>
      </c>
      <c r="M59" s="19">
        <f>RateioMV[[#This Row],[DISTRIBUICAO (%)]]*M$8</f>
        <v>0</v>
      </c>
      <c r="N59" s="19">
        <f>RateioMV[[#This Row],[DISTRIBUICAO (%)]]*N$8</f>
        <v>0</v>
      </c>
      <c r="O59" s="19">
        <f>RateioMV[[#This Row],[DISTRIBUICAO (%)]]*O$8</f>
        <v>0</v>
      </c>
      <c r="P59" s="19">
        <f>RateioMV[[#This Row],[DISTRIBUICAO (%)]]*P$8</f>
        <v>0</v>
      </c>
      <c r="Q59" s="19">
        <f>RateioMV[[#This Row],[DISTRIBUICAO (%)]]*Q$8</f>
        <v>0</v>
      </c>
      <c r="R59" s="19">
        <f>RateioMV[[#This Row],[DISTRIBUICAO (%)]]*R$8</f>
        <v>0</v>
      </c>
      <c r="S59" s="19">
        <f>SUM(RateioMV[[#This Row],[JANEIRO]:[DEZEMBRO]])</f>
        <v>0</v>
      </c>
    </row>
    <row r="60" spans="1:19" ht="18" customHeight="1" x14ac:dyDescent="0.25">
      <c r="A60" s="20" t="s">
        <v>30</v>
      </c>
      <c r="B60" s="17">
        <v>182</v>
      </c>
      <c r="C60" s="23" t="s">
        <v>216</v>
      </c>
      <c r="D60" s="20" t="s">
        <v>217</v>
      </c>
      <c r="E60" s="24">
        <v>4</v>
      </c>
      <c r="F60" s="18">
        <f>RateioMV[[#This Row],[BASE]]/RateioMV[[#Totals],[BASE]]</f>
        <v>8.5616438356164379E-4</v>
      </c>
      <c r="G60" s="19">
        <f>RateioMV[[#This Row],[DISTRIBUICAO (%)]]*G$8</f>
        <v>0</v>
      </c>
      <c r="H60" s="19">
        <f>RateioMV[[#This Row],[DISTRIBUICAO (%)]]*H$8</f>
        <v>0</v>
      </c>
      <c r="I60" s="19">
        <f>RateioMV[[#This Row],[DISTRIBUICAO (%)]]*I$8</f>
        <v>0</v>
      </c>
      <c r="J60" s="19">
        <f>RateioMV[[#This Row],[DISTRIBUICAO (%)]]*J$8</f>
        <v>0</v>
      </c>
      <c r="K60" s="19">
        <f>RateioMV[[#This Row],[DISTRIBUICAO (%)]]*K$8</f>
        <v>0</v>
      </c>
      <c r="L60" s="19">
        <f>RateioMV[[#This Row],[DISTRIBUICAO (%)]]*L$8</f>
        <v>0</v>
      </c>
      <c r="M60" s="19">
        <f>RateioMV[[#This Row],[DISTRIBUICAO (%)]]*M$8</f>
        <v>0</v>
      </c>
      <c r="N60" s="19">
        <f>RateioMV[[#This Row],[DISTRIBUICAO (%)]]*N$8</f>
        <v>0</v>
      </c>
      <c r="O60" s="19">
        <f>RateioMV[[#This Row],[DISTRIBUICAO (%)]]*O$8</f>
        <v>0</v>
      </c>
      <c r="P60" s="19">
        <f>RateioMV[[#This Row],[DISTRIBUICAO (%)]]*P$8</f>
        <v>0</v>
      </c>
      <c r="Q60" s="19">
        <f>RateioMV[[#This Row],[DISTRIBUICAO (%)]]*Q$8</f>
        <v>0</v>
      </c>
      <c r="R60" s="19">
        <f>RateioMV[[#This Row],[DISTRIBUICAO (%)]]*R$8</f>
        <v>0</v>
      </c>
      <c r="S60" s="19">
        <f>SUM(RateioMV[[#This Row],[JANEIRO]:[DEZEMBRO]])</f>
        <v>0</v>
      </c>
    </row>
    <row r="61" spans="1:19" ht="18" customHeight="1" x14ac:dyDescent="0.25">
      <c r="A61" s="20" t="s">
        <v>30</v>
      </c>
      <c r="B61" s="17">
        <v>183</v>
      </c>
      <c r="C61" s="23" t="s">
        <v>218</v>
      </c>
      <c r="D61" s="20" t="s">
        <v>84</v>
      </c>
      <c r="E61" s="24">
        <v>14</v>
      </c>
      <c r="F61" s="18">
        <f>RateioMV[[#This Row],[BASE]]/RateioMV[[#Totals],[BASE]]</f>
        <v>2.9965753424657533E-3</v>
      </c>
      <c r="G61" s="19">
        <f>RateioMV[[#This Row],[DISTRIBUICAO (%)]]*G$8</f>
        <v>0</v>
      </c>
      <c r="H61" s="19">
        <f>RateioMV[[#This Row],[DISTRIBUICAO (%)]]*H$8</f>
        <v>0</v>
      </c>
      <c r="I61" s="19">
        <f>RateioMV[[#This Row],[DISTRIBUICAO (%)]]*I$8</f>
        <v>0</v>
      </c>
      <c r="J61" s="19">
        <f>RateioMV[[#This Row],[DISTRIBUICAO (%)]]*J$8</f>
        <v>0</v>
      </c>
      <c r="K61" s="19">
        <f>RateioMV[[#This Row],[DISTRIBUICAO (%)]]*K$8</f>
        <v>0</v>
      </c>
      <c r="L61" s="19">
        <f>RateioMV[[#This Row],[DISTRIBUICAO (%)]]*L$8</f>
        <v>0</v>
      </c>
      <c r="M61" s="19">
        <f>RateioMV[[#This Row],[DISTRIBUICAO (%)]]*M$8</f>
        <v>0</v>
      </c>
      <c r="N61" s="19">
        <f>RateioMV[[#This Row],[DISTRIBUICAO (%)]]*N$8</f>
        <v>0</v>
      </c>
      <c r="O61" s="19">
        <f>RateioMV[[#This Row],[DISTRIBUICAO (%)]]*O$8</f>
        <v>0</v>
      </c>
      <c r="P61" s="19">
        <f>RateioMV[[#This Row],[DISTRIBUICAO (%)]]*P$8</f>
        <v>0</v>
      </c>
      <c r="Q61" s="19">
        <f>RateioMV[[#This Row],[DISTRIBUICAO (%)]]*Q$8</f>
        <v>0</v>
      </c>
      <c r="R61" s="19">
        <f>RateioMV[[#This Row],[DISTRIBUICAO (%)]]*R$8</f>
        <v>0</v>
      </c>
      <c r="S61" s="19">
        <f>SUM(RateioMV[[#This Row],[JANEIRO]:[DEZEMBRO]])</f>
        <v>0</v>
      </c>
    </row>
    <row r="62" spans="1:19" ht="18" customHeight="1" x14ac:dyDescent="0.25">
      <c r="A62" s="20" t="s">
        <v>30</v>
      </c>
      <c r="B62" s="17">
        <v>184</v>
      </c>
      <c r="C62" s="23" t="s">
        <v>219</v>
      </c>
      <c r="D62" s="20" t="s">
        <v>85</v>
      </c>
      <c r="E62" s="24">
        <v>6</v>
      </c>
      <c r="F62" s="18">
        <f>RateioMV[[#This Row],[BASE]]/RateioMV[[#Totals],[BASE]]</f>
        <v>1.2842465753424657E-3</v>
      </c>
      <c r="G62" s="19">
        <f>RateioMV[[#This Row],[DISTRIBUICAO (%)]]*G$8</f>
        <v>0</v>
      </c>
      <c r="H62" s="19">
        <f>RateioMV[[#This Row],[DISTRIBUICAO (%)]]*H$8</f>
        <v>0</v>
      </c>
      <c r="I62" s="19">
        <f>RateioMV[[#This Row],[DISTRIBUICAO (%)]]*I$8</f>
        <v>0</v>
      </c>
      <c r="J62" s="19">
        <f>RateioMV[[#This Row],[DISTRIBUICAO (%)]]*J$8</f>
        <v>0</v>
      </c>
      <c r="K62" s="19">
        <f>RateioMV[[#This Row],[DISTRIBUICAO (%)]]*K$8</f>
        <v>0</v>
      </c>
      <c r="L62" s="19">
        <f>RateioMV[[#This Row],[DISTRIBUICAO (%)]]*L$8</f>
        <v>0</v>
      </c>
      <c r="M62" s="19">
        <f>RateioMV[[#This Row],[DISTRIBUICAO (%)]]*M$8</f>
        <v>0</v>
      </c>
      <c r="N62" s="19">
        <f>RateioMV[[#This Row],[DISTRIBUICAO (%)]]*N$8</f>
        <v>0</v>
      </c>
      <c r="O62" s="19">
        <f>RateioMV[[#This Row],[DISTRIBUICAO (%)]]*O$8</f>
        <v>0</v>
      </c>
      <c r="P62" s="19">
        <f>RateioMV[[#This Row],[DISTRIBUICAO (%)]]*P$8</f>
        <v>0</v>
      </c>
      <c r="Q62" s="19">
        <f>RateioMV[[#This Row],[DISTRIBUICAO (%)]]*Q$8</f>
        <v>0</v>
      </c>
      <c r="R62" s="19">
        <f>RateioMV[[#This Row],[DISTRIBUICAO (%)]]*R$8</f>
        <v>0</v>
      </c>
      <c r="S62" s="19">
        <f>SUM(RateioMV[[#This Row],[JANEIRO]:[DEZEMBRO]])</f>
        <v>0</v>
      </c>
    </row>
    <row r="63" spans="1:19" ht="18" customHeight="1" x14ac:dyDescent="0.25">
      <c r="A63" s="20" t="s">
        <v>30</v>
      </c>
      <c r="B63" s="17">
        <v>185</v>
      </c>
      <c r="C63" s="23" t="s">
        <v>220</v>
      </c>
      <c r="D63" s="20" t="s">
        <v>86</v>
      </c>
      <c r="E63" s="24">
        <v>22</v>
      </c>
      <c r="F63" s="18">
        <f>RateioMV[[#This Row],[BASE]]/RateioMV[[#Totals],[BASE]]</f>
        <v>4.7089041095890408E-3</v>
      </c>
      <c r="G63" s="19">
        <f>RateioMV[[#This Row],[DISTRIBUICAO (%)]]*G$8</f>
        <v>0</v>
      </c>
      <c r="H63" s="19">
        <f>RateioMV[[#This Row],[DISTRIBUICAO (%)]]*H$8</f>
        <v>0</v>
      </c>
      <c r="I63" s="19">
        <f>RateioMV[[#This Row],[DISTRIBUICAO (%)]]*I$8</f>
        <v>0</v>
      </c>
      <c r="J63" s="19">
        <f>RateioMV[[#This Row],[DISTRIBUICAO (%)]]*J$8</f>
        <v>0</v>
      </c>
      <c r="K63" s="19">
        <f>RateioMV[[#This Row],[DISTRIBUICAO (%)]]*K$8</f>
        <v>0</v>
      </c>
      <c r="L63" s="19">
        <f>RateioMV[[#This Row],[DISTRIBUICAO (%)]]*L$8</f>
        <v>0</v>
      </c>
      <c r="M63" s="19">
        <f>RateioMV[[#This Row],[DISTRIBUICAO (%)]]*M$8</f>
        <v>0</v>
      </c>
      <c r="N63" s="19">
        <f>RateioMV[[#This Row],[DISTRIBUICAO (%)]]*N$8</f>
        <v>0</v>
      </c>
      <c r="O63" s="19">
        <f>RateioMV[[#This Row],[DISTRIBUICAO (%)]]*O$8</f>
        <v>0</v>
      </c>
      <c r="P63" s="19">
        <f>RateioMV[[#This Row],[DISTRIBUICAO (%)]]*P$8</f>
        <v>0</v>
      </c>
      <c r="Q63" s="19">
        <f>RateioMV[[#This Row],[DISTRIBUICAO (%)]]*Q$8</f>
        <v>0</v>
      </c>
      <c r="R63" s="19">
        <f>RateioMV[[#This Row],[DISTRIBUICAO (%)]]*R$8</f>
        <v>0</v>
      </c>
      <c r="S63" s="19">
        <f>SUM(RateioMV[[#This Row],[JANEIRO]:[DEZEMBRO]])</f>
        <v>0</v>
      </c>
    </row>
    <row r="64" spans="1:19" ht="18" customHeight="1" x14ac:dyDescent="0.25">
      <c r="A64" s="20" t="s">
        <v>30</v>
      </c>
      <c r="B64" s="17">
        <v>186</v>
      </c>
      <c r="C64" s="23" t="s">
        <v>221</v>
      </c>
      <c r="D64" s="20" t="s">
        <v>87</v>
      </c>
      <c r="E64" s="24">
        <v>7</v>
      </c>
      <c r="F64" s="18">
        <f>RateioMV[[#This Row],[BASE]]/RateioMV[[#Totals],[BASE]]</f>
        <v>1.4982876712328766E-3</v>
      </c>
      <c r="G64" s="19">
        <f>RateioMV[[#This Row],[DISTRIBUICAO (%)]]*G$8</f>
        <v>0</v>
      </c>
      <c r="H64" s="19">
        <f>RateioMV[[#This Row],[DISTRIBUICAO (%)]]*H$8</f>
        <v>0</v>
      </c>
      <c r="I64" s="19">
        <f>RateioMV[[#This Row],[DISTRIBUICAO (%)]]*I$8</f>
        <v>0</v>
      </c>
      <c r="J64" s="19">
        <f>RateioMV[[#This Row],[DISTRIBUICAO (%)]]*J$8</f>
        <v>0</v>
      </c>
      <c r="K64" s="19">
        <f>RateioMV[[#This Row],[DISTRIBUICAO (%)]]*K$8</f>
        <v>0</v>
      </c>
      <c r="L64" s="19">
        <f>RateioMV[[#This Row],[DISTRIBUICAO (%)]]*L$8</f>
        <v>0</v>
      </c>
      <c r="M64" s="19">
        <f>RateioMV[[#This Row],[DISTRIBUICAO (%)]]*M$8</f>
        <v>0</v>
      </c>
      <c r="N64" s="19">
        <f>RateioMV[[#This Row],[DISTRIBUICAO (%)]]*N$8</f>
        <v>0</v>
      </c>
      <c r="O64" s="19">
        <f>RateioMV[[#This Row],[DISTRIBUICAO (%)]]*O$8</f>
        <v>0</v>
      </c>
      <c r="P64" s="19">
        <f>RateioMV[[#This Row],[DISTRIBUICAO (%)]]*P$8</f>
        <v>0</v>
      </c>
      <c r="Q64" s="19">
        <f>RateioMV[[#This Row],[DISTRIBUICAO (%)]]*Q$8</f>
        <v>0</v>
      </c>
      <c r="R64" s="19">
        <f>RateioMV[[#This Row],[DISTRIBUICAO (%)]]*R$8</f>
        <v>0</v>
      </c>
      <c r="S64" s="19">
        <f>SUM(RateioMV[[#This Row],[JANEIRO]:[DEZEMBRO]])</f>
        <v>0</v>
      </c>
    </row>
    <row r="65" spans="1:19" ht="18" customHeight="1" x14ac:dyDescent="0.25">
      <c r="A65" s="20" t="s">
        <v>30</v>
      </c>
      <c r="B65" s="17">
        <v>187</v>
      </c>
      <c r="C65" s="23" t="s">
        <v>222</v>
      </c>
      <c r="D65" s="20" t="s">
        <v>223</v>
      </c>
      <c r="E65" s="24">
        <v>6</v>
      </c>
      <c r="F65" s="18">
        <f>RateioMV[[#This Row],[BASE]]/RateioMV[[#Totals],[BASE]]</f>
        <v>1.2842465753424657E-3</v>
      </c>
      <c r="G65" s="19">
        <f>RateioMV[[#This Row],[DISTRIBUICAO (%)]]*G$8</f>
        <v>0</v>
      </c>
      <c r="H65" s="19">
        <f>RateioMV[[#This Row],[DISTRIBUICAO (%)]]*H$8</f>
        <v>0</v>
      </c>
      <c r="I65" s="19">
        <f>RateioMV[[#This Row],[DISTRIBUICAO (%)]]*I$8</f>
        <v>0</v>
      </c>
      <c r="J65" s="19">
        <f>RateioMV[[#This Row],[DISTRIBUICAO (%)]]*J$8</f>
        <v>0</v>
      </c>
      <c r="K65" s="19">
        <f>RateioMV[[#This Row],[DISTRIBUICAO (%)]]*K$8</f>
        <v>0</v>
      </c>
      <c r="L65" s="19">
        <f>RateioMV[[#This Row],[DISTRIBUICAO (%)]]*L$8</f>
        <v>0</v>
      </c>
      <c r="M65" s="19">
        <f>RateioMV[[#This Row],[DISTRIBUICAO (%)]]*M$8</f>
        <v>0</v>
      </c>
      <c r="N65" s="19">
        <f>RateioMV[[#This Row],[DISTRIBUICAO (%)]]*N$8</f>
        <v>0</v>
      </c>
      <c r="O65" s="19">
        <f>RateioMV[[#This Row],[DISTRIBUICAO (%)]]*O$8</f>
        <v>0</v>
      </c>
      <c r="P65" s="19">
        <f>RateioMV[[#This Row],[DISTRIBUICAO (%)]]*P$8</f>
        <v>0</v>
      </c>
      <c r="Q65" s="19">
        <f>RateioMV[[#This Row],[DISTRIBUICAO (%)]]*Q$8</f>
        <v>0</v>
      </c>
      <c r="R65" s="19">
        <f>RateioMV[[#This Row],[DISTRIBUICAO (%)]]*R$8</f>
        <v>0</v>
      </c>
      <c r="S65" s="19">
        <f>SUM(RateioMV[[#This Row],[JANEIRO]:[DEZEMBRO]])</f>
        <v>0</v>
      </c>
    </row>
    <row r="66" spans="1:19" ht="18" customHeight="1" x14ac:dyDescent="0.25">
      <c r="A66" s="20" t="s">
        <v>30</v>
      </c>
      <c r="B66" s="17">
        <v>188</v>
      </c>
      <c r="C66" s="23" t="s">
        <v>224</v>
      </c>
      <c r="D66" s="20" t="s">
        <v>225</v>
      </c>
      <c r="E66" s="24">
        <v>8</v>
      </c>
      <c r="F66" s="18">
        <f>RateioMV[[#This Row],[BASE]]/RateioMV[[#Totals],[BASE]]</f>
        <v>1.7123287671232876E-3</v>
      </c>
      <c r="G66" s="19">
        <f>RateioMV[[#This Row],[DISTRIBUICAO (%)]]*G$8</f>
        <v>0</v>
      </c>
      <c r="H66" s="19">
        <f>RateioMV[[#This Row],[DISTRIBUICAO (%)]]*H$8</f>
        <v>0</v>
      </c>
      <c r="I66" s="19">
        <f>RateioMV[[#This Row],[DISTRIBUICAO (%)]]*I$8</f>
        <v>0</v>
      </c>
      <c r="J66" s="19">
        <f>RateioMV[[#This Row],[DISTRIBUICAO (%)]]*J$8</f>
        <v>0</v>
      </c>
      <c r="K66" s="19">
        <f>RateioMV[[#This Row],[DISTRIBUICAO (%)]]*K$8</f>
        <v>0</v>
      </c>
      <c r="L66" s="19">
        <f>RateioMV[[#This Row],[DISTRIBUICAO (%)]]*L$8</f>
        <v>0</v>
      </c>
      <c r="M66" s="19">
        <f>RateioMV[[#This Row],[DISTRIBUICAO (%)]]*M$8</f>
        <v>0</v>
      </c>
      <c r="N66" s="19">
        <f>RateioMV[[#This Row],[DISTRIBUICAO (%)]]*N$8</f>
        <v>0</v>
      </c>
      <c r="O66" s="19">
        <f>RateioMV[[#This Row],[DISTRIBUICAO (%)]]*O$8</f>
        <v>0</v>
      </c>
      <c r="P66" s="19">
        <f>RateioMV[[#This Row],[DISTRIBUICAO (%)]]*P$8</f>
        <v>0</v>
      </c>
      <c r="Q66" s="19">
        <f>RateioMV[[#This Row],[DISTRIBUICAO (%)]]*Q$8</f>
        <v>0</v>
      </c>
      <c r="R66" s="19">
        <f>RateioMV[[#This Row],[DISTRIBUICAO (%)]]*R$8</f>
        <v>0</v>
      </c>
      <c r="S66" s="19">
        <f>SUM(RateioMV[[#This Row],[JANEIRO]:[DEZEMBRO]])</f>
        <v>0</v>
      </c>
    </row>
    <row r="67" spans="1:19" ht="18" customHeight="1" x14ac:dyDescent="0.25">
      <c r="A67" s="20" t="s">
        <v>30</v>
      </c>
      <c r="B67" s="17">
        <v>189</v>
      </c>
      <c r="C67" s="23" t="s">
        <v>226</v>
      </c>
      <c r="D67" s="20" t="s">
        <v>88</v>
      </c>
      <c r="E67" s="24">
        <v>4</v>
      </c>
      <c r="F67" s="18">
        <f>RateioMV[[#This Row],[BASE]]/RateioMV[[#Totals],[BASE]]</f>
        <v>8.5616438356164379E-4</v>
      </c>
      <c r="G67" s="19">
        <f>RateioMV[[#This Row],[DISTRIBUICAO (%)]]*G$8</f>
        <v>0</v>
      </c>
      <c r="H67" s="19">
        <f>RateioMV[[#This Row],[DISTRIBUICAO (%)]]*H$8</f>
        <v>0</v>
      </c>
      <c r="I67" s="19">
        <f>RateioMV[[#This Row],[DISTRIBUICAO (%)]]*I$8</f>
        <v>0</v>
      </c>
      <c r="J67" s="19">
        <f>RateioMV[[#This Row],[DISTRIBUICAO (%)]]*J$8</f>
        <v>0</v>
      </c>
      <c r="K67" s="19">
        <f>RateioMV[[#This Row],[DISTRIBUICAO (%)]]*K$8</f>
        <v>0</v>
      </c>
      <c r="L67" s="19">
        <f>RateioMV[[#This Row],[DISTRIBUICAO (%)]]*L$8</f>
        <v>0</v>
      </c>
      <c r="M67" s="19">
        <f>RateioMV[[#This Row],[DISTRIBUICAO (%)]]*M$8</f>
        <v>0</v>
      </c>
      <c r="N67" s="19">
        <f>RateioMV[[#This Row],[DISTRIBUICAO (%)]]*N$8</f>
        <v>0</v>
      </c>
      <c r="O67" s="19">
        <f>RateioMV[[#This Row],[DISTRIBUICAO (%)]]*O$8</f>
        <v>0</v>
      </c>
      <c r="P67" s="19">
        <f>RateioMV[[#This Row],[DISTRIBUICAO (%)]]*P$8</f>
        <v>0</v>
      </c>
      <c r="Q67" s="19">
        <f>RateioMV[[#This Row],[DISTRIBUICAO (%)]]*Q$8</f>
        <v>0</v>
      </c>
      <c r="R67" s="19">
        <f>RateioMV[[#This Row],[DISTRIBUICAO (%)]]*R$8</f>
        <v>0</v>
      </c>
      <c r="S67" s="19">
        <f>SUM(RateioMV[[#This Row],[JANEIRO]:[DEZEMBRO]])</f>
        <v>0</v>
      </c>
    </row>
    <row r="68" spans="1:19" ht="18" customHeight="1" x14ac:dyDescent="0.25">
      <c r="A68" s="20" t="s">
        <v>30</v>
      </c>
      <c r="B68" s="17">
        <v>191</v>
      </c>
      <c r="C68" s="23" t="s">
        <v>227</v>
      </c>
      <c r="D68" s="20" t="s">
        <v>228</v>
      </c>
      <c r="E68" s="24">
        <v>1</v>
      </c>
      <c r="F68" s="18">
        <f>RateioMV[[#This Row],[BASE]]/RateioMV[[#Totals],[BASE]]</f>
        <v>2.1404109589041095E-4</v>
      </c>
      <c r="G68" s="19">
        <f>RateioMV[[#This Row],[DISTRIBUICAO (%)]]*G$8</f>
        <v>0</v>
      </c>
      <c r="H68" s="19">
        <f>RateioMV[[#This Row],[DISTRIBUICAO (%)]]*H$8</f>
        <v>0</v>
      </c>
      <c r="I68" s="19">
        <f>RateioMV[[#This Row],[DISTRIBUICAO (%)]]*I$8</f>
        <v>0</v>
      </c>
      <c r="J68" s="19">
        <f>RateioMV[[#This Row],[DISTRIBUICAO (%)]]*J$8</f>
        <v>0</v>
      </c>
      <c r="K68" s="19">
        <f>RateioMV[[#This Row],[DISTRIBUICAO (%)]]*K$8</f>
        <v>0</v>
      </c>
      <c r="L68" s="19">
        <f>RateioMV[[#This Row],[DISTRIBUICAO (%)]]*L$8</f>
        <v>0</v>
      </c>
      <c r="M68" s="19">
        <f>RateioMV[[#This Row],[DISTRIBUICAO (%)]]*M$8</f>
        <v>0</v>
      </c>
      <c r="N68" s="19">
        <f>RateioMV[[#This Row],[DISTRIBUICAO (%)]]*N$8</f>
        <v>0</v>
      </c>
      <c r="O68" s="19">
        <f>RateioMV[[#This Row],[DISTRIBUICAO (%)]]*O$8</f>
        <v>0</v>
      </c>
      <c r="P68" s="19">
        <f>RateioMV[[#This Row],[DISTRIBUICAO (%)]]*P$8</f>
        <v>0</v>
      </c>
      <c r="Q68" s="19">
        <f>RateioMV[[#This Row],[DISTRIBUICAO (%)]]*Q$8</f>
        <v>0</v>
      </c>
      <c r="R68" s="19">
        <f>RateioMV[[#This Row],[DISTRIBUICAO (%)]]*R$8</f>
        <v>0</v>
      </c>
      <c r="S68" s="19">
        <f>SUM(RateioMV[[#This Row],[JANEIRO]:[DEZEMBRO]])</f>
        <v>0</v>
      </c>
    </row>
    <row r="69" spans="1:19" ht="18" customHeight="1" x14ac:dyDescent="0.25">
      <c r="A69" s="20" t="s">
        <v>30</v>
      </c>
      <c r="B69" s="17">
        <v>192</v>
      </c>
      <c r="C69" s="23" t="s">
        <v>229</v>
      </c>
      <c r="D69" s="20" t="s">
        <v>89</v>
      </c>
      <c r="E69" s="24">
        <v>17</v>
      </c>
      <c r="F69" s="18">
        <f>RateioMV[[#This Row],[BASE]]/RateioMV[[#Totals],[BASE]]</f>
        <v>3.6386986301369861E-3</v>
      </c>
      <c r="G69" s="19">
        <f>RateioMV[[#This Row],[DISTRIBUICAO (%)]]*G$8</f>
        <v>0</v>
      </c>
      <c r="H69" s="19">
        <f>RateioMV[[#This Row],[DISTRIBUICAO (%)]]*H$8</f>
        <v>0</v>
      </c>
      <c r="I69" s="19">
        <f>RateioMV[[#This Row],[DISTRIBUICAO (%)]]*I$8</f>
        <v>0</v>
      </c>
      <c r="J69" s="19">
        <f>RateioMV[[#This Row],[DISTRIBUICAO (%)]]*J$8</f>
        <v>0</v>
      </c>
      <c r="K69" s="19">
        <f>RateioMV[[#This Row],[DISTRIBUICAO (%)]]*K$8</f>
        <v>0</v>
      </c>
      <c r="L69" s="19">
        <f>RateioMV[[#This Row],[DISTRIBUICAO (%)]]*L$8</f>
        <v>0</v>
      </c>
      <c r="M69" s="19">
        <f>RateioMV[[#This Row],[DISTRIBUICAO (%)]]*M$8</f>
        <v>0</v>
      </c>
      <c r="N69" s="19">
        <f>RateioMV[[#This Row],[DISTRIBUICAO (%)]]*N$8</f>
        <v>0</v>
      </c>
      <c r="O69" s="19">
        <f>RateioMV[[#This Row],[DISTRIBUICAO (%)]]*O$8</f>
        <v>0</v>
      </c>
      <c r="P69" s="19">
        <f>RateioMV[[#This Row],[DISTRIBUICAO (%)]]*P$8</f>
        <v>0</v>
      </c>
      <c r="Q69" s="19">
        <f>RateioMV[[#This Row],[DISTRIBUICAO (%)]]*Q$8</f>
        <v>0</v>
      </c>
      <c r="R69" s="19">
        <f>RateioMV[[#This Row],[DISTRIBUICAO (%)]]*R$8</f>
        <v>0</v>
      </c>
      <c r="S69" s="19">
        <f>SUM(RateioMV[[#This Row],[JANEIRO]:[DEZEMBRO]])</f>
        <v>0</v>
      </c>
    </row>
    <row r="70" spans="1:19" ht="18" customHeight="1" x14ac:dyDescent="0.25">
      <c r="A70" s="20" t="s">
        <v>30</v>
      </c>
      <c r="B70" s="17">
        <v>193</v>
      </c>
      <c r="C70" s="23" t="s">
        <v>230</v>
      </c>
      <c r="D70" s="20" t="s">
        <v>231</v>
      </c>
      <c r="E70" s="24">
        <v>6</v>
      </c>
      <c r="F70" s="18">
        <f>RateioMV[[#This Row],[BASE]]/RateioMV[[#Totals],[BASE]]</f>
        <v>1.2842465753424657E-3</v>
      </c>
      <c r="G70" s="19">
        <f>RateioMV[[#This Row],[DISTRIBUICAO (%)]]*G$8</f>
        <v>0</v>
      </c>
      <c r="H70" s="19">
        <f>RateioMV[[#This Row],[DISTRIBUICAO (%)]]*H$8</f>
        <v>0</v>
      </c>
      <c r="I70" s="19">
        <f>RateioMV[[#This Row],[DISTRIBUICAO (%)]]*I$8</f>
        <v>0</v>
      </c>
      <c r="J70" s="19">
        <f>RateioMV[[#This Row],[DISTRIBUICAO (%)]]*J$8</f>
        <v>0</v>
      </c>
      <c r="K70" s="19">
        <f>RateioMV[[#This Row],[DISTRIBUICAO (%)]]*K$8</f>
        <v>0</v>
      </c>
      <c r="L70" s="19">
        <f>RateioMV[[#This Row],[DISTRIBUICAO (%)]]*L$8</f>
        <v>0</v>
      </c>
      <c r="M70" s="19">
        <f>RateioMV[[#This Row],[DISTRIBUICAO (%)]]*M$8</f>
        <v>0</v>
      </c>
      <c r="N70" s="19">
        <f>RateioMV[[#This Row],[DISTRIBUICAO (%)]]*N$8</f>
        <v>0</v>
      </c>
      <c r="O70" s="19">
        <f>RateioMV[[#This Row],[DISTRIBUICAO (%)]]*O$8</f>
        <v>0</v>
      </c>
      <c r="P70" s="19">
        <f>RateioMV[[#This Row],[DISTRIBUICAO (%)]]*P$8</f>
        <v>0</v>
      </c>
      <c r="Q70" s="19">
        <f>RateioMV[[#This Row],[DISTRIBUICAO (%)]]*Q$8</f>
        <v>0</v>
      </c>
      <c r="R70" s="19">
        <f>RateioMV[[#This Row],[DISTRIBUICAO (%)]]*R$8</f>
        <v>0</v>
      </c>
      <c r="S70" s="19">
        <f>SUM(RateioMV[[#This Row],[JANEIRO]:[DEZEMBRO]])</f>
        <v>0</v>
      </c>
    </row>
    <row r="71" spans="1:19" ht="18" customHeight="1" x14ac:dyDescent="0.25">
      <c r="A71" s="20" t="s">
        <v>30</v>
      </c>
      <c r="B71" s="17">
        <v>195</v>
      </c>
      <c r="C71" s="23" t="s">
        <v>232</v>
      </c>
      <c r="D71" s="20" t="s">
        <v>90</v>
      </c>
      <c r="E71" s="24">
        <v>20</v>
      </c>
      <c r="F71" s="18">
        <f>RateioMV[[#This Row],[BASE]]/RateioMV[[#Totals],[BASE]]</f>
        <v>4.2808219178082189E-3</v>
      </c>
      <c r="G71" s="19">
        <f>RateioMV[[#This Row],[DISTRIBUICAO (%)]]*G$8</f>
        <v>0</v>
      </c>
      <c r="H71" s="19">
        <f>RateioMV[[#This Row],[DISTRIBUICAO (%)]]*H$8</f>
        <v>0</v>
      </c>
      <c r="I71" s="19">
        <f>RateioMV[[#This Row],[DISTRIBUICAO (%)]]*I$8</f>
        <v>0</v>
      </c>
      <c r="J71" s="19">
        <f>RateioMV[[#This Row],[DISTRIBUICAO (%)]]*J$8</f>
        <v>0</v>
      </c>
      <c r="K71" s="19">
        <f>RateioMV[[#This Row],[DISTRIBUICAO (%)]]*K$8</f>
        <v>0</v>
      </c>
      <c r="L71" s="19">
        <f>RateioMV[[#This Row],[DISTRIBUICAO (%)]]*L$8</f>
        <v>0</v>
      </c>
      <c r="M71" s="19">
        <f>RateioMV[[#This Row],[DISTRIBUICAO (%)]]*M$8</f>
        <v>0</v>
      </c>
      <c r="N71" s="19">
        <f>RateioMV[[#This Row],[DISTRIBUICAO (%)]]*N$8</f>
        <v>0</v>
      </c>
      <c r="O71" s="19">
        <f>RateioMV[[#This Row],[DISTRIBUICAO (%)]]*O$8</f>
        <v>0</v>
      </c>
      <c r="P71" s="19">
        <f>RateioMV[[#This Row],[DISTRIBUICAO (%)]]*P$8</f>
        <v>0</v>
      </c>
      <c r="Q71" s="19">
        <f>RateioMV[[#This Row],[DISTRIBUICAO (%)]]*Q$8</f>
        <v>0</v>
      </c>
      <c r="R71" s="19">
        <f>RateioMV[[#This Row],[DISTRIBUICAO (%)]]*R$8</f>
        <v>0</v>
      </c>
      <c r="S71" s="19">
        <f>SUM(RateioMV[[#This Row],[JANEIRO]:[DEZEMBRO]])</f>
        <v>0</v>
      </c>
    </row>
    <row r="72" spans="1:19" ht="18" customHeight="1" x14ac:dyDescent="0.25">
      <c r="A72" s="20" t="s">
        <v>30</v>
      </c>
      <c r="B72" s="17">
        <v>196</v>
      </c>
      <c r="C72" s="23" t="s">
        <v>233</v>
      </c>
      <c r="D72" s="20" t="s">
        <v>91</v>
      </c>
      <c r="E72" s="24">
        <v>24</v>
      </c>
      <c r="F72" s="18">
        <f>RateioMV[[#This Row],[BASE]]/RateioMV[[#Totals],[BASE]]</f>
        <v>5.1369863013698627E-3</v>
      </c>
      <c r="G72" s="19">
        <f>RateioMV[[#This Row],[DISTRIBUICAO (%)]]*G$8</f>
        <v>0</v>
      </c>
      <c r="H72" s="19">
        <f>RateioMV[[#This Row],[DISTRIBUICAO (%)]]*H$8</f>
        <v>0</v>
      </c>
      <c r="I72" s="19">
        <f>RateioMV[[#This Row],[DISTRIBUICAO (%)]]*I$8</f>
        <v>0</v>
      </c>
      <c r="J72" s="19">
        <f>RateioMV[[#This Row],[DISTRIBUICAO (%)]]*J$8</f>
        <v>0</v>
      </c>
      <c r="K72" s="19">
        <f>RateioMV[[#This Row],[DISTRIBUICAO (%)]]*K$8</f>
        <v>0</v>
      </c>
      <c r="L72" s="19">
        <f>RateioMV[[#This Row],[DISTRIBUICAO (%)]]*L$8</f>
        <v>0</v>
      </c>
      <c r="M72" s="19">
        <f>RateioMV[[#This Row],[DISTRIBUICAO (%)]]*M$8</f>
        <v>0</v>
      </c>
      <c r="N72" s="19">
        <f>RateioMV[[#This Row],[DISTRIBUICAO (%)]]*N$8</f>
        <v>0</v>
      </c>
      <c r="O72" s="19">
        <f>RateioMV[[#This Row],[DISTRIBUICAO (%)]]*O$8</f>
        <v>0</v>
      </c>
      <c r="P72" s="19">
        <f>RateioMV[[#This Row],[DISTRIBUICAO (%)]]*P$8</f>
        <v>0</v>
      </c>
      <c r="Q72" s="19">
        <f>RateioMV[[#This Row],[DISTRIBUICAO (%)]]*Q$8</f>
        <v>0</v>
      </c>
      <c r="R72" s="19">
        <f>RateioMV[[#This Row],[DISTRIBUICAO (%)]]*R$8</f>
        <v>0</v>
      </c>
      <c r="S72" s="19">
        <f>SUM(RateioMV[[#This Row],[JANEIRO]:[DEZEMBRO]])</f>
        <v>0</v>
      </c>
    </row>
    <row r="73" spans="1:19" ht="18" customHeight="1" x14ac:dyDescent="0.25">
      <c r="A73" s="20" t="s">
        <v>30</v>
      </c>
      <c r="B73" s="17">
        <v>197</v>
      </c>
      <c r="C73" s="23" t="s">
        <v>234</v>
      </c>
      <c r="D73" s="20" t="s">
        <v>92</v>
      </c>
      <c r="E73" s="24">
        <v>117</v>
      </c>
      <c r="F73" s="18">
        <f>RateioMV[[#This Row],[BASE]]/RateioMV[[#Totals],[BASE]]</f>
        <v>2.5042808219178082E-2</v>
      </c>
      <c r="G73" s="19">
        <f>RateioMV[[#This Row],[DISTRIBUICAO (%)]]*G$8</f>
        <v>0</v>
      </c>
      <c r="H73" s="19">
        <f>RateioMV[[#This Row],[DISTRIBUICAO (%)]]*H$8</f>
        <v>0</v>
      </c>
      <c r="I73" s="19">
        <f>RateioMV[[#This Row],[DISTRIBUICAO (%)]]*I$8</f>
        <v>0</v>
      </c>
      <c r="J73" s="19">
        <f>RateioMV[[#This Row],[DISTRIBUICAO (%)]]*J$8</f>
        <v>0</v>
      </c>
      <c r="K73" s="19">
        <f>RateioMV[[#This Row],[DISTRIBUICAO (%)]]*K$8</f>
        <v>0</v>
      </c>
      <c r="L73" s="19">
        <f>RateioMV[[#This Row],[DISTRIBUICAO (%)]]*L$8</f>
        <v>0</v>
      </c>
      <c r="M73" s="19">
        <f>RateioMV[[#This Row],[DISTRIBUICAO (%)]]*M$8</f>
        <v>0</v>
      </c>
      <c r="N73" s="19">
        <f>RateioMV[[#This Row],[DISTRIBUICAO (%)]]*N$8</f>
        <v>0</v>
      </c>
      <c r="O73" s="19">
        <f>RateioMV[[#This Row],[DISTRIBUICAO (%)]]*O$8</f>
        <v>0</v>
      </c>
      <c r="P73" s="19">
        <f>RateioMV[[#This Row],[DISTRIBUICAO (%)]]*P$8</f>
        <v>0</v>
      </c>
      <c r="Q73" s="19">
        <f>RateioMV[[#This Row],[DISTRIBUICAO (%)]]*Q$8</f>
        <v>0</v>
      </c>
      <c r="R73" s="19">
        <f>RateioMV[[#This Row],[DISTRIBUICAO (%)]]*R$8</f>
        <v>0</v>
      </c>
      <c r="S73" s="19">
        <f>SUM(RateioMV[[#This Row],[JANEIRO]:[DEZEMBRO]])</f>
        <v>0</v>
      </c>
    </row>
    <row r="74" spans="1:19" ht="18" customHeight="1" x14ac:dyDescent="0.25">
      <c r="A74" s="20" t="s">
        <v>30</v>
      </c>
      <c r="B74" s="17">
        <v>198</v>
      </c>
      <c r="C74" s="23" t="s">
        <v>235</v>
      </c>
      <c r="D74" s="20" t="s">
        <v>93</v>
      </c>
      <c r="E74" s="24">
        <v>14</v>
      </c>
      <c r="F74" s="18">
        <f>RateioMV[[#This Row],[BASE]]/RateioMV[[#Totals],[BASE]]</f>
        <v>2.9965753424657533E-3</v>
      </c>
      <c r="G74" s="19">
        <f>RateioMV[[#This Row],[DISTRIBUICAO (%)]]*G$8</f>
        <v>0</v>
      </c>
      <c r="H74" s="19">
        <f>RateioMV[[#This Row],[DISTRIBUICAO (%)]]*H$8</f>
        <v>0</v>
      </c>
      <c r="I74" s="19">
        <f>RateioMV[[#This Row],[DISTRIBUICAO (%)]]*I$8</f>
        <v>0</v>
      </c>
      <c r="J74" s="19">
        <f>RateioMV[[#This Row],[DISTRIBUICAO (%)]]*J$8</f>
        <v>0</v>
      </c>
      <c r="K74" s="19">
        <f>RateioMV[[#This Row],[DISTRIBUICAO (%)]]*K$8</f>
        <v>0</v>
      </c>
      <c r="L74" s="19">
        <f>RateioMV[[#This Row],[DISTRIBUICAO (%)]]*L$8</f>
        <v>0</v>
      </c>
      <c r="M74" s="19">
        <f>RateioMV[[#This Row],[DISTRIBUICAO (%)]]*M$8</f>
        <v>0</v>
      </c>
      <c r="N74" s="19">
        <f>RateioMV[[#This Row],[DISTRIBUICAO (%)]]*N$8</f>
        <v>0</v>
      </c>
      <c r="O74" s="19">
        <f>RateioMV[[#This Row],[DISTRIBUICAO (%)]]*O$8</f>
        <v>0</v>
      </c>
      <c r="P74" s="19">
        <f>RateioMV[[#This Row],[DISTRIBUICAO (%)]]*P$8</f>
        <v>0</v>
      </c>
      <c r="Q74" s="19">
        <f>RateioMV[[#This Row],[DISTRIBUICAO (%)]]*Q$8</f>
        <v>0</v>
      </c>
      <c r="R74" s="19">
        <f>RateioMV[[#This Row],[DISTRIBUICAO (%)]]*R$8</f>
        <v>0</v>
      </c>
      <c r="S74" s="19">
        <f>SUM(RateioMV[[#This Row],[JANEIRO]:[DEZEMBRO]])</f>
        <v>0</v>
      </c>
    </row>
    <row r="75" spans="1:19" ht="18" customHeight="1" x14ac:dyDescent="0.25">
      <c r="A75" s="20" t="s">
        <v>30</v>
      </c>
      <c r="B75" s="17">
        <v>201</v>
      </c>
      <c r="C75" s="23" t="s">
        <v>236</v>
      </c>
      <c r="D75" s="20" t="s">
        <v>96</v>
      </c>
      <c r="E75" s="24">
        <v>4</v>
      </c>
      <c r="F75" s="18">
        <f>RateioMV[[#This Row],[BASE]]/RateioMV[[#Totals],[BASE]]</f>
        <v>8.5616438356164379E-4</v>
      </c>
      <c r="G75" s="19">
        <f>RateioMV[[#This Row],[DISTRIBUICAO (%)]]*G$8</f>
        <v>0</v>
      </c>
      <c r="H75" s="19">
        <f>RateioMV[[#This Row],[DISTRIBUICAO (%)]]*H$8</f>
        <v>0</v>
      </c>
      <c r="I75" s="19">
        <f>RateioMV[[#This Row],[DISTRIBUICAO (%)]]*I$8</f>
        <v>0</v>
      </c>
      <c r="J75" s="19">
        <f>RateioMV[[#This Row],[DISTRIBUICAO (%)]]*J$8</f>
        <v>0</v>
      </c>
      <c r="K75" s="19">
        <f>RateioMV[[#This Row],[DISTRIBUICAO (%)]]*K$8</f>
        <v>0</v>
      </c>
      <c r="L75" s="19">
        <f>RateioMV[[#This Row],[DISTRIBUICAO (%)]]*L$8</f>
        <v>0</v>
      </c>
      <c r="M75" s="19">
        <f>RateioMV[[#This Row],[DISTRIBUICAO (%)]]*M$8</f>
        <v>0</v>
      </c>
      <c r="N75" s="19">
        <f>RateioMV[[#This Row],[DISTRIBUICAO (%)]]*N$8</f>
        <v>0</v>
      </c>
      <c r="O75" s="19">
        <f>RateioMV[[#This Row],[DISTRIBUICAO (%)]]*O$8</f>
        <v>0</v>
      </c>
      <c r="P75" s="19">
        <f>RateioMV[[#This Row],[DISTRIBUICAO (%)]]*P$8</f>
        <v>0</v>
      </c>
      <c r="Q75" s="19">
        <f>RateioMV[[#This Row],[DISTRIBUICAO (%)]]*Q$8</f>
        <v>0</v>
      </c>
      <c r="R75" s="19">
        <f>RateioMV[[#This Row],[DISTRIBUICAO (%)]]*R$8</f>
        <v>0</v>
      </c>
      <c r="S75" s="19">
        <f>SUM(RateioMV[[#This Row],[JANEIRO]:[DEZEMBRO]])</f>
        <v>0</v>
      </c>
    </row>
    <row r="76" spans="1:19" ht="18" customHeight="1" x14ac:dyDescent="0.25">
      <c r="A76" s="20" t="s">
        <v>30</v>
      </c>
      <c r="B76" s="17">
        <v>202</v>
      </c>
      <c r="C76" s="23" t="s">
        <v>237</v>
      </c>
      <c r="D76" s="20" t="s">
        <v>97</v>
      </c>
      <c r="E76" s="24">
        <v>9</v>
      </c>
      <c r="F76" s="18">
        <f>RateioMV[[#This Row],[BASE]]/RateioMV[[#Totals],[BASE]]</f>
        <v>1.9263698630136985E-3</v>
      </c>
      <c r="G76" s="19">
        <f>RateioMV[[#This Row],[DISTRIBUICAO (%)]]*G$8</f>
        <v>0</v>
      </c>
      <c r="H76" s="19">
        <f>RateioMV[[#This Row],[DISTRIBUICAO (%)]]*H$8</f>
        <v>0</v>
      </c>
      <c r="I76" s="19">
        <f>RateioMV[[#This Row],[DISTRIBUICAO (%)]]*I$8</f>
        <v>0</v>
      </c>
      <c r="J76" s="19">
        <f>RateioMV[[#This Row],[DISTRIBUICAO (%)]]*J$8</f>
        <v>0</v>
      </c>
      <c r="K76" s="19">
        <f>RateioMV[[#This Row],[DISTRIBUICAO (%)]]*K$8</f>
        <v>0</v>
      </c>
      <c r="L76" s="19">
        <f>RateioMV[[#This Row],[DISTRIBUICAO (%)]]*L$8</f>
        <v>0</v>
      </c>
      <c r="M76" s="19">
        <f>RateioMV[[#This Row],[DISTRIBUICAO (%)]]*M$8</f>
        <v>0</v>
      </c>
      <c r="N76" s="19">
        <f>RateioMV[[#This Row],[DISTRIBUICAO (%)]]*N$8</f>
        <v>0</v>
      </c>
      <c r="O76" s="19">
        <f>RateioMV[[#This Row],[DISTRIBUICAO (%)]]*O$8</f>
        <v>0</v>
      </c>
      <c r="P76" s="19">
        <f>RateioMV[[#This Row],[DISTRIBUICAO (%)]]*P$8</f>
        <v>0</v>
      </c>
      <c r="Q76" s="19">
        <f>RateioMV[[#This Row],[DISTRIBUICAO (%)]]*Q$8</f>
        <v>0</v>
      </c>
      <c r="R76" s="19">
        <f>RateioMV[[#This Row],[DISTRIBUICAO (%)]]*R$8</f>
        <v>0</v>
      </c>
      <c r="S76" s="19">
        <f>SUM(RateioMV[[#This Row],[JANEIRO]:[DEZEMBRO]])</f>
        <v>0</v>
      </c>
    </row>
    <row r="77" spans="1:19" ht="18" customHeight="1" x14ac:dyDescent="0.25">
      <c r="A77" s="20" t="s">
        <v>30</v>
      </c>
      <c r="B77" s="17">
        <v>204</v>
      </c>
      <c r="C77" s="23" t="s">
        <v>238</v>
      </c>
      <c r="D77" s="20" t="s">
        <v>99</v>
      </c>
      <c r="E77" s="24">
        <v>4</v>
      </c>
      <c r="F77" s="18">
        <f>RateioMV[[#This Row],[BASE]]/RateioMV[[#Totals],[BASE]]</f>
        <v>8.5616438356164379E-4</v>
      </c>
      <c r="G77" s="19">
        <f>RateioMV[[#This Row],[DISTRIBUICAO (%)]]*G$8</f>
        <v>0</v>
      </c>
      <c r="H77" s="19">
        <f>RateioMV[[#This Row],[DISTRIBUICAO (%)]]*H$8</f>
        <v>0</v>
      </c>
      <c r="I77" s="19">
        <f>RateioMV[[#This Row],[DISTRIBUICAO (%)]]*I$8</f>
        <v>0</v>
      </c>
      <c r="J77" s="19">
        <f>RateioMV[[#This Row],[DISTRIBUICAO (%)]]*J$8</f>
        <v>0</v>
      </c>
      <c r="K77" s="19">
        <f>RateioMV[[#This Row],[DISTRIBUICAO (%)]]*K$8</f>
        <v>0</v>
      </c>
      <c r="L77" s="19">
        <f>RateioMV[[#This Row],[DISTRIBUICAO (%)]]*L$8</f>
        <v>0</v>
      </c>
      <c r="M77" s="19">
        <f>RateioMV[[#This Row],[DISTRIBUICAO (%)]]*M$8</f>
        <v>0</v>
      </c>
      <c r="N77" s="19">
        <f>RateioMV[[#This Row],[DISTRIBUICAO (%)]]*N$8</f>
        <v>0</v>
      </c>
      <c r="O77" s="19">
        <f>RateioMV[[#This Row],[DISTRIBUICAO (%)]]*O$8</f>
        <v>0</v>
      </c>
      <c r="P77" s="19">
        <f>RateioMV[[#This Row],[DISTRIBUICAO (%)]]*P$8</f>
        <v>0</v>
      </c>
      <c r="Q77" s="19">
        <f>RateioMV[[#This Row],[DISTRIBUICAO (%)]]*Q$8</f>
        <v>0</v>
      </c>
      <c r="R77" s="19">
        <f>RateioMV[[#This Row],[DISTRIBUICAO (%)]]*R$8</f>
        <v>0</v>
      </c>
      <c r="S77" s="19">
        <f>SUM(RateioMV[[#This Row],[JANEIRO]:[DEZEMBRO]])</f>
        <v>0</v>
      </c>
    </row>
    <row r="78" spans="1:19" ht="18" customHeight="1" x14ac:dyDescent="0.25">
      <c r="A78" s="20" t="s">
        <v>30</v>
      </c>
      <c r="B78" s="17">
        <v>211</v>
      </c>
      <c r="C78" s="23" t="s">
        <v>239</v>
      </c>
      <c r="D78" s="20" t="s">
        <v>102</v>
      </c>
      <c r="E78" s="24">
        <v>67</v>
      </c>
      <c r="F78" s="18">
        <f>RateioMV[[#This Row],[BASE]]/RateioMV[[#Totals],[BASE]]</f>
        <v>1.4340753424657534E-2</v>
      </c>
      <c r="G78" s="19">
        <f>RateioMV[[#This Row],[DISTRIBUICAO (%)]]*G$8</f>
        <v>0</v>
      </c>
      <c r="H78" s="19">
        <f>RateioMV[[#This Row],[DISTRIBUICAO (%)]]*H$8</f>
        <v>0</v>
      </c>
      <c r="I78" s="19">
        <f>RateioMV[[#This Row],[DISTRIBUICAO (%)]]*I$8</f>
        <v>0</v>
      </c>
      <c r="J78" s="19">
        <f>RateioMV[[#This Row],[DISTRIBUICAO (%)]]*J$8</f>
        <v>0</v>
      </c>
      <c r="K78" s="19">
        <f>RateioMV[[#This Row],[DISTRIBUICAO (%)]]*K$8</f>
        <v>0</v>
      </c>
      <c r="L78" s="19">
        <f>RateioMV[[#This Row],[DISTRIBUICAO (%)]]*L$8</f>
        <v>0</v>
      </c>
      <c r="M78" s="19">
        <f>RateioMV[[#This Row],[DISTRIBUICAO (%)]]*M$8</f>
        <v>0</v>
      </c>
      <c r="N78" s="19">
        <f>RateioMV[[#This Row],[DISTRIBUICAO (%)]]*N$8</f>
        <v>0</v>
      </c>
      <c r="O78" s="19">
        <f>RateioMV[[#This Row],[DISTRIBUICAO (%)]]*O$8</f>
        <v>0</v>
      </c>
      <c r="P78" s="19">
        <f>RateioMV[[#This Row],[DISTRIBUICAO (%)]]*P$8</f>
        <v>0</v>
      </c>
      <c r="Q78" s="19">
        <f>RateioMV[[#This Row],[DISTRIBUICAO (%)]]*Q$8</f>
        <v>0</v>
      </c>
      <c r="R78" s="19">
        <f>RateioMV[[#This Row],[DISTRIBUICAO (%)]]*R$8</f>
        <v>0</v>
      </c>
      <c r="S78" s="19">
        <f>SUM(RateioMV[[#This Row],[JANEIRO]:[DEZEMBRO]])</f>
        <v>0</v>
      </c>
    </row>
    <row r="79" spans="1:19" ht="18" customHeight="1" x14ac:dyDescent="0.25">
      <c r="A79" s="20" t="s">
        <v>30</v>
      </c>
      <c r="B79" s="17">
        <v>218</v>
      </c>
      <c r="C79" s="23" t="s">
        <v>240</v>
      </c>
      <c r="D79" s="20" t="s">
        <v>103</v>
      </c>
      <c r="E79" s="24">
        <v>1</v>
      </c>
      <c r="F79" s="18">
        <f>RateioMV[[#This Row],[BASE]]/RateioMV[[#Totals],[BASE]]</f>
        <v>2.1404109589041095E-4</v>
      </c>
      <c r="G79" s="19">
        <f>RateioMV[[#This Row],[DISTRIBUICAO (%)]]*G$8</f>
        <v>0</v>
      </c>
      <c r="H79" s="19">
        <f>RateioMV[[#This Row],[DISTRIBUICAO (%)]]*H$8</f>
        <v>0</v>
      </c>
      <c r="I79" s="19">
        <f>RateioMV[[#This Row],[DISTRIBUICAO (%)]]*I$8</f>
        <v>0</v>
      </c>
      <c r="J79" s="19">
        <f>RateioMV[[#This Row],[DISTRIBUICAO (%)]]*J$8</f>
        <v>0</v>
      </c>
      <c r="K79" s="19">
        <f>RateioMV[[#This Row],[DISTRIBUICAO (%)]]*K$8</f>
        <v>0</v>
      </c>
      <c r="L79" s="19">
        <f>RateioMV[[#This Row],[DISTRIBUICAO (%)]]*L$8</f>
        <v>0</v>
      </c>
      <c r="M79" s="19">
        <f>RateioMV[[#This Row],[DISTRIBUICAO (%)]]*M$8</f>
        <v>0</v>
      </c>
      <c r="N79" s="19">
        <f>RateioMV[[#This Row],[DISTRIBUICAO (%)]]*N$8</f>
        <v>0</v>
      </c>
      <c r="O79" s="19">
        <f>RateioMV[[#This Row],[DISTRIBUICAO (%)]]*O$8</f>
        <v>0</v>
      </c>
      <c r="P79" s="19">
        <f>RateioMV[[#This Row],[DISTRIBUICAO (%)]]*P$8</f>
        <v>0</v>
      </c>
      <c r="Q79" s="19">
        <f>RateioMV[[#This Row],[DISTRIBUICAO (%)]]*Q$8</f>
        <v>0</v>
      </c>
      <c r="R79" s="19">
        <f>RateioMV[[#This Row],[DISTRIBUICAO (%)]]*R$8</f>
        <v>0</v>
      </c>
      <c r="S79" s="19">
        <f>SUM(RateioMV[[#This Row],[JANEIRO]:[DEZEMBRO]])</f>
        <v>0</v>
      </c>
    </row>
    <row r="80" spans="1:19" ht="18" customHeight="1" x14ac:dyDescent="0.25">
      <c r="A80" s="20" t="s">
        <v>30</v>
      </c>
      <c r="B80" s="17">
        <v>219</v>
      </c>
      <c r="C80" s="23" t="s">
        <v>241</v>
      </c>
      <c r="D80" s="20" t="s">
        <v>104</v>
      </c>
      <c r="E80" s="24">
        <v>1</v>
      </c>
      <c r="F80" s="18">
        <f>RateioMV[[#This Row],[BASE]]/RateioMV[[#Totals],[BASE]]</f>
        <v>2.1404109589041095E-4</v>
      </c>
      <c r="G80" s="19">
        <f>RateioMV[[#This Row],[DISTRIBUICAO (%)]]*G$8</f>
        <v>0</v>
      </c>
      <c r="H80" s="19">
        <f>RateioMV[[#This Row],[DISTRIBUICAO (%)]]*H$8</f>
        <v>0</v>
      </c>
      <c r="I80" s="19">
        <f>RateioMV[[#This Row],[DISTRIBUICAO (%)]]*I$8</f>
        <v>0</v>
      </c>
      <c r="J80" s="19">
        <f>RateioMV[[#This Row],[DISTRIBUICAO (%)]]*J$8</f>
        <v>0</v>
      </c>
      <c r="K80" s="19">
        <f>RateioMV[[#This Row],[DISTRIBUICAO (%)]]*K$8</f>
        <v>0</v>
      </c>
      <c r="L80" s="19">
        <f>RateioMV[[#This Row],[DISTRIBUICAO (%)]]*L$8</f>
        <v>0</v>
      </c>
      <c r="M80" s="19">
        <f>RateioMV[[#This Row],[DISTRIBUICAO (%)]]*M$8</f>
        <v>0</v>
      </c>
      <c r="N80" s="19">
        <f>RateioMV[[#This Row],[DISTRIBUICAO (%)]]*N$8</f>
        <v>0</v>
      </c>
      <c r="O80" s="19">
        <f>RateioMV[[#This Row],[DISTRIBUICAO (%)]]*O$8</f>
        <v>0</v>
      </c>
      <c r="P80" s="19">
        <f>RateioMV[[#This Row],[DISTRIBUICAO (%)]]*P$8</f>
        <v>0</v>
      </c>
      <c r="Q80" s="19">
        <f>RateioMV[[#This Row],[DISTRIBUICAO (%)]]*Q$8</f>
        <v>0</v>
      </c>
      <c r="R80" s="19">
        <f>RateioMV[[#This Row],[DISTRIBUICAO (%)]]*R$8</f>
        <v>0</v>
      </c>
      <c r="S80" s="19">
        <f>SUM(RateioMV[[#This Row],[JANEIRO]:[DEZEMBRO]])</f>
        <v>0</v>
      </c>
    </row>
    <row r="81" spans="1:19" ht="18" customHeight="1" x14ac:dyDescent="0.25">
      <c r="A81" s="20" t="s">
        <v>30</v>
      </c>
      <c r="B81" s="17">
        <v>220</v>
      </c>
      <c r="C81" s="23" t="s">
        <v>242</v>
      </c>
      <c r="D81" s="20" t="s">
        <v>105</v>
      </c>
      <c r="E81" s="24">
        <v>11</v>
      </c>
      <c r="F81" s="18">
        <f>RateioMV[[#This Row],[BASE]]/RateioMV[[#Totals],[BASE]]</f>
        <v>2.3544520547945204E-3</v>
      </c>
      <c r="G81" s="19">
        <f>RateioMV[[#This Row],[DISTRIBUICAO (%)]]*G$8</f>
        <v>0</v>
      </c>
      <c r="H81" s="19">
        <f>RateioMV[[#This Row],[DISTRIBUICAO (%)]]*H$8</f>
        <v>0</v>
      </c>
      <c r="I81" s="19">
        <f>RateioMV[[#This Row],[DISTRIBUICAO (%)]]*I$8</f>
        <v>0</v>
      </c>
      <c r="J81" s="19">
        <f>RateioMV[[#This Row],[DISTRIBUICAO (%)]]*J$8</f>
        <v>0</v>
      </c>
      <c r="K81" s="19">
        <f>RateioMV[[#This Row],[DISTRIBUICAO (%)]]*K$8</f>
        <v>0</v>
      </c>
      <c r="L81" s="19">
        <f>RateioMV[[#This Row],[DISTRIBUICAO (%)]]*L$8</f>
        <v>0</v>
      </c>
      <c r="M81" s="19">
        <f>RateioMV[[#This Row],[DISTRIBUICAO (%)]]*M$8</f>
        <v>0</v>
      </c>
      <c r="N81" s="19">
        <f>RateioMV[[#This Row],[DISTRIBUICAO (%)]]*N$8</f>
        <v>0</v>
      </c>
      <c r="O81" s="19">
        <f>RateioMV[[#This Row],[DISTRIBUICAO (%)]]*O$8</f>
        <v>0</v>
      </c>
      <c r="P81" s="19">
        <f>RateioMV[[#This Row],[DISTRIBUICAO (%)]]*P$8</f>
        <v>0</v>
      </c>
      <c r="Q81" s="19">
        <f>RateioMV[[#This Row],[DISTRIBUICAO (%)]]*Q$8</f>
        <v>0</v>
      </c>
      <c r="R81" s="19">
        <f>RateioMV[[#This Row],[DISTRIBUICAO (%)]]*R$8</f>
        <v>0</v>
      </c>
      <c r="S81" s="19">
        <f>SUM(RateioMV[[#This Row],[JANEIRO]:[DEZEMBRO]])</f>
        <v>0</v>
      </c>
    </row>
    <row r="82" spans="1:19" ht="18" customHeight="1" x14ac:dyDescent="0.25">
      <c r="A82" s="20" t="s">
        <v>30</v>
      </c>
      <c r="B82" s="17">
        <v>221</v>
      </c>
      <c r="C82" s="23" t="s">
        <v>243</v>
      </c>
      <c r="D82" s="20" t="s">
        <v>106</v>
      </c>
      <c r="E82" s="24">
        <v>3</v>
      </c>
      <c r="F82" s="18">
        <f>RateioMV[[#This Row],[BASE]]/RateioMV[[#Totals],[BASE]]</f>
        <v>6.4212328767123284E-4</v>
      </c>
      <c r="G82" s="19">
        <f>RateioMV[[#This Row],[DISTRIBUICAO (%)]]*G$8</f>
        <v>0</v>
      </c>
      <c r="H82" s="19">
        <f>RateioMV[[#This Row],[DISTRIBUICAO (%)]]*H$8</f>
        <v>0</v>
      </c>
      <c r="I82" s="19">
        <f>RateioMV[[#This Row],[DISTRIBUICAO (%)]]*I$8</f>
        <v>0</v>
      </c>
      <c r="J82" s="19">
        <f>RateioMV[[#This Row],[DISTRIBUICAO (%)]]*J$8</f>
        <v>0</v>
      </c>
      <c r="K82" s="19">
        <f>RateioMV[[#This Row],[DISTRIBUICAO (%)]]*K$8</f>
        <v>0</v>
      </c>
      <c r="L82" s="19">
        <f>RateioMV[[#This Row],[DISTRIBUICAO (%)]]*L$8</f>
        <v>0</v>
      </c>
      <c r="M82" s="19">
        <f>RateioMV[[#This Row],[DISTRIBUICAO (%)]]*M$8</f>
        <v>0</v>
      </c>
      <c r="N82" s="19">
        <f>RateioMV[[#This Row],[DISTRIBUICAO (%)]]*N$8</f>
        <v>0</v>
      </c>
      <c r="O82" s="19">
        <f>RateioMV[[#This Row],[DISTRIBUICAO (%)]]*O$8</f>
        <v>0</v>
      </c>
      <c r="P82" s="19">
        <f>RateioMV[[#This Row],[DISTRIBUICAO (%)]]*P$8</f>
        <v>0</v>
      </c>
      <c r="Q82" s="19">
        <f>RateioMV[[#This Row],[DISTRIBUICAO (%)]]*Q$8</f>
        <v>0</v>
      </c>
      <c r="R82" s="19">
        <f>RateioMV[[#This Row],[DISTRIBUICAO (%)]]*R$8</f>
        <v>0</v>
      </c>
      <c r="S82" s="19">
        <f>SUM(RateioMV[[#This Row],[JANEIRO]:[DEZEMBRO]])</f>
        <v>0</v>
      </c>
    </row>
    <row r="83" spans="1:19" ht="18" customHeight="1" x14ac:dyDescent="0.25">
      <c r="A83" s="20" t="s">
        <v>30</v>
      </c>
      <c r="B83" s="17">
        <v>223</v>
      </c>
      <c r="C83" s="23" t="s">
        <v>244</v>
      </c>
      <c r="D83" s="20" t="s">
        <v>107</v>
      </c>
      <c r="E83" s="24">
        <v>13</v>
      </c>
      <c r="F83" s="18">
        <f>RateioMV[[#This Row],[BASE]]/RateioMV[[#Totals],[BASE]]</f>
        <v>2.7825342465753423E-3</v>
      </c>
      <c r="G83" s="19">
        <f>RateioMV[[#This Row],[DISTRIBUICAO (%)]]*G$8</f>
        <v>0</v>
      </c>
      <c r="H83" s="19">
        <f>RateioMV[[#This Row],[DISTRIBUICAO (%)]]*H$8</f>
        <v>0</v>
      </c>
      <c r="I83" s="19">
        <f>RateioMV[[#This Row],[DISTRIBUICAO (%)]]*I$8</f>
        <v>0</v>
      </c>
      <c r="J83" s="19">
        <f>RateioMV[[#This Row],[DISTRIBUICAO (%)]]*J$8</f>
        <v>0</v>
      </c>
      <c r="K83" s="19">
        <f>RateioMV[[#This Row],[DISTRIBUICAO (%)]]*K$8</f>
        <v>0</v>
      </c>
      <c r="L83" s="19">
        <f>RateioMV[[#This Row],[DISTRIBUICAO (%)]]*L$8</f>
        <v>0</v>
      </c>
      <c r="M83" s="19">
        <f>RateioMV[[#This Row],[DISTRIBUICAO (%)]]*M$8</f>
        <v>0</v>
      </c>
      <c r="N83" s="19">
        <f>RateioMV[[#This Row],[DISTRIBUICAO (%)]]*N$8</f>
        <v>0</v>
      </c>
      <c r="O83" s="19">
        <f>RateioMV[[#This Row],[DISTRIBUICAO (%)]]*O$8</f>
        <v>0</v>
      </c>
      <c r="P83" s="19">
        <f>RateioMV[[#This Row],[DISTRIBUICAO (%)]]*P$8</f>
        <v>0</v>
      </c>
      <c r="Q83" s="19">
        <f>RateioMV[[#This Row],[DISTRIBUICAO (%)]]*Q$8</f>
        <v>0</v>
      </c>
      <c r="R83" s="19">
        <f>RateioMV[[#This Row],[DISTRIBUICAO (%)]]*R$8</f>
        <v>0</v>
      </c>
      <c r="S83" s="19">
        <f>SUM(RateioMV[[#This Row],[JANEIRO]:[DEZEMBRO]])</f>
        <v>0</v>
      </c>
    </row>
    <row r="84" spans="1:19" ht="18" customHeight="1" x14ac:dyDescent="0.25">
      <c r="A84" s="20" t="s">
        <v>30</v>
      </c>
      <c r="B84" s="17">
        <v>224</v>
      </c>
      <c r="C84" s="23" t="s">
        <v>245</v>
      </c>
      <c r="D84" s="20" t="s">
        <v>108</v>
      </c>
      <c r="E84" s="24">
        <v>62</v>
      </c>
      <c r="F84" s="18">
        <f>RateioMV[[#This Row],[BASE]]/RateioMV[[#Totals],[BASE]]</f>
        <v>1.3270547945205479E-2</v>
      </c>
      <c r="G84" s="19">
        <f>RateioMV[[#This Row],[DISTRIBUICAO (%)]]*G$8</f>
        <v>0</v>
      </c>
      <c r="H84" s="19">
        <f>RateioMV[[#This Row],[DISTRIBUICAO (%)]]*H$8</f>
        <v>0</v>
      </c>
      <c r="I84" s="19">
        <f>RateioMV[[#This Row],[DISTRIBUICAO (%)]]*I$8</f>
        <v>0</v>
      </c>
      <c r="J84" s="19">
        <f>RateioMV[[#This Row],[DISTRIBUICAO (%)]]*J$8</f>
        <v>0</v>
      </c>
      <c r="K84" s="19">
        <f>RateioMV[[#This Row],[DISTRIBUICAO (%)]]*K$8</f>
        <v>0</v>
      </c>
      <c r="L84" s="19">
        <f>RateioMV[[#This Row],[DISTRIBUICAO (%)]]*L$8</f>
        <v>0</v>
      </c>
      <c r="M84" s="19">
        <f>RateioMV[[#This Row],[DISTRIBUICAO (%)]]*M$8</f>
        <v>0</v>
      </c>
      <c r="N84" s="19">
        <f>RateioMV[[#This Row],[DISTRIBUICAO (%)]]*N$8</f>
        <v>0</v>
      </c>
      <c r="O84" s="19">
        <f>RateioMV[[#This Row],[DISTRIBUICAO (%)]]*O$8</f>
        <v>0</v>
      </c>
      <c r="P84" s="19">
        <f>RateioMV[[#This Row],[DISTRIBUICAO (%)]]*P$8</f>
        <v>0</v>
      </c>
      <c r="Q84" s="19">
        <f>RateioMV[[#This Row],[DISTRIBUICAO (%)]]*Q$8</f>
        <v>0</v>
      </c>
      <c r="R84" s="19">
        <f>RateioMV[[#This Row],[DISTRIBUICAO (%)]]*R$8</f>
        <v>0</v>
      </c>
      <c r="S84" s="19">
        <f>SUM(RateioMV[[#This Row],[JANEIRO]:[DEZEMBRO]])</f>
        <v>0</v>
      </c>
    </row>
    <row r="85" spans="1:19" ht="18" customHeight="1" x14ac:dyDescent="0.25">
      <c r="A85" s="20" t="s">
        <v>30</v>
      </c>
      <c r="B85" s="17">
        <v>225</v>
      </c>
      <c r="C85" s="23" t="s">
        <v>246</v>
      </c>
      <c r="D85" s="20" t="s">
        <v>109</v>
      </c>
      <c r="E85" s="24">
        <v>8</v>
      </c>
      <c r="F85" s="18">
        <f>RateioMV[[#This Row],[BASE]]/RateioMV[[#Totals],[BASE]]</f>
        <v>1.7123287671232876E-3</v>
      </c>
      <c r="G85" s="19">
        <f>RateioMV[[#This Row],[DISTRIBUICAO (%)]]*G$8</f>
        <v>0</v>
      </c>
      <c r="H85" s="19">
        <f>RateioMV[[#This Row],[DISTRIBUICAO (%)]]*H$8</f>
        <v>0</v>
      </c>
      <c r="I85" s="19">
        <f>RateioMV[[#This Row],[DISTRIBUICAO (%)]]*I$8</f>
        <v>0</v>
      </c>
      <c r="J85" s="19">
        <f>RateioMV[[#This Row],[DISTRIBUICAO (%)]]*J$8</f>
        <v>0</v>
      </c>
      <c r="K85" s="19">
        <f>RateioMV[[#This Row],[DISTRIBUICAO (%)]]*K$8</f>
        <v>0</v>
      </c>
      <c r="L85" s="19">
        <f>RateioMV[[#This Row],[DISTRIBUICAO (%)]]*L$8</f>
        <v>0</v>
      </c>
      <c r="M85" s="19">
        <f>RateioMV[[#This Row],[DISTRIBUICAO (%)]]*M$8</f>
        <v>0</v>
      </c>
      <c r="N85" s="19">
        <f>RateioMV[[#This Row],[DISTRIBUICAO (%)]]*N$8</f>
        <v>0</v>
      </c>
      <c r="O85" s="19">
        <f>RateioMV[[#This Row],[DISTRIBUICAO (%)]]*O$8</f>
        <v>0</v>
      </c>
      <c r="P85" s="19">
        <f>RateioMV[[#This Row],[DISTRIBUICAO (%)]]*P$8</f>
        <v>0</v>
      </c>
      <c r="Q85" s="19">
        <f>RateioMV[[#This Row],[DISTRIBUICAO (%)]]*Q$8</f>
        <v>0</v>
      </c>
      <c r="R85" s="19">
        <f>RateioMV[[#This Row],[DISTRIBUICAO (%)]]*R$8</f>
        <v>0</v>
      </c>
      <c r="S85" s="19">
        <f>SUM(RateioMV[[#This Row],[JANEIRO]:[DEZEMBRO]])</f>
        <v>0</v>
      </c>
    </row>
    <row r="86" spans="1:19" ht="18" customHeight="1" x14ac:dyDescent="0.25">
      <c r="A86" s="20" t="s">
        <v>30</v>
      </c>
      <c r="B86" s="17">
        <v>226</v>
      </c>
      <c r="C86" s="23" t="s">
        <v>247</v>
      </c>
      <c r="D86" s="20" t="s">
        <v>111</v>
      </c>
      <c r="E86" s="24">
        <v>54</v>
      </c>
      <c r="F86" s="18">
        <f>RateioMV[[#This Row],[BASE]]/RateioMV[[#Totals],[BASE]]</f>
        <v>1.1558219178082191E-2</v>
      </c>
      <c r="G86" s="19">
        <f>RateioMV[[#This Row],[DISTRIBUICAO (%)]]*G$8</f>
        <v>0</v>
      </c>
      <c r="H86" s="19">
        <f>RateioMV[[#This Row],[DISTRIBUICAO (%)]]*H$8</f>
        <v>0</v>
      </c>
      <c r="I86" s="19">
        <f>RateioMV[[#This Row],[DISTRIBUICAO (%)]]*I$8</f>
        <v>0</v>
      </c>
      <c r="J86" s="19">
        <f>RateioMV[[#This Row],[DISTRIBUICAO (%)]]*J$8</f>
        <v>0</v>
      </c>
      <c r="K86" s="19">
        <f>RateioMV[[#This Row],[DISTRIBUICAO (%)]]*K$8</f>
        <v>0</v>
      </c>
      <c r="L86" s="19">
        <f>RateioMV[[#This Row],[DISTRIBUICAO (%)]]*L$8</f>
        <v>0</v>
      </c>
      <c r="M86" s="19">
        <f>RateioMV[[#This Row],[DISTRIBUICAO (%)]]*M$8</f>
        <v>0</v>
      </c>
      <c r="N86" s="19">
        <f>RateioMV[[#This Row],[DISTRIBUICAO (%)]]*N$8</f>
        <v>0</v>
      </c>
      <c r="O86" s="19">
        <f>RateioMV[[#This Row],[DISTRIBUICAO (%)]]*O$8</f>
        <v>0</v>
      </c>
      <c r="P86" s="19">
        <f>RateioMV[[#This Row],[DISTRIBUICAO (%)]]*P$8</f>
        <v>0</v>
      </c>
      <c r="Q86" s="19">
        <f>RateioMV[[#This Row],[DISTRIBUICAO (%)]]*Q$8</f>
        <v>0</v>
      </c>
      <c r="R86" s="19">
        <f>RateioMV[[#This Row],[DISTRIBUICAO (%)]]*R$8</f>
        <v>0</v>
      </c>
      <c r="S86" s="19">
        <f>SUM(RateioMV[[#This Row],[JANEIRO]:[DEZEMBRO]])</f>
        <v>0</v>
      </c>
    </row>
    <row r="87" spans="1:19" ht="18" customHeight="1" x14ac:dyDescent="0.25">
      <c r="A87" s="20" t="s">
        <v>30</v>
      </c>
      <c r="B87" s="17">
        <v>228</v>
      </c>
      <c r="C87" s="23" t="s">
        <v>248</v>
      </c>
      <c r="D87" s="20" t="s">
        <v>113</v>
      </c>
      <c r="E87" s="24">
        <v>66</v>
      </c>
      <c r="F87" s="18">
        <f>RateioMV[[#This Row],[BASE]]/RateioMV[[#Totals],[BASE]]</f>
        <v>1.4126712328767123E-2</v>
      </c>
      <c r="G87" s="19">
        <f>RateioMV[[#This Row],[DISTRIBUICAO (%)]]*G$8</f>
        <v>0</v>
      </c>
      <c r="H87" s="19">
        <f>RateioMV[[#This Row],[DISTRIBUICAO (%)]]*H$8</f>
        <v>0</v>
      </c>
      <c r="I87" s="19">
        <f>RateioMV[[#This Row],[DISTRIBUICAO (%)]]*I$8</f>
        <v>0</v>
      </c>
      <c r="J87" s="19">
        <f>RateioMV[[#This Row],[DISTRIBUICAO (%)]]*J$8</f>
        <v>0</v>
      </c>
      <c r="K87" s="19">
        <f>RateioMV[[#This Row],[DISTRIBUICAO (%)]]*K$8</f>
        <v>0</v>
      </c>
      <c r="L87" s="19">
        <f>RateioMV[[#This Row],[DISTRIBUICAO (%)]]*L$8</f>
        <v>0</v>
      </c>
      <c r="M87" s="19">
        <f>RateioMV[[#This Row],[DISTRIBUICAO (%)]]*M$8</f>
        <v>0</v>
      </c>
      <c r="N87" s="19">
        <f>RateioMV[[#This Row],[DISTRIBUICAO (%)]]*N$8</f>
        <v>0</v>
      </c>
      <c r="O87" s="19">
        <f>RateioMV[[#This Row],[DISTRIBUICAO (%)]]*O$8</f>
        <v>0</v>
      </c>
      <c r="P87" s="19">
        <f>RateioMV[[#This Row],[DISTRIBUICAO (%)]]*P$8</f>
        <v>0</v>
      </c>
      <c r="Q87" s="19">
        <f>RateioMV[[#This Row],[DISTRIBUICAO (%)]]*Q$8</f>
        <v>0</v>
      </c>
      <c r="R87" s="19">
        <f>RateioMV[[#This Row],[DISTRIBUICAO (%)]]*R$8</f>
        <v>0</v>
      </c>
      <c r="S87" s="19">
        <f>SUM(RateioMV[[#This Row],[JANEIRO]:[DEZEMBRO]])</f>
        <v>0</v>
      </c>
    </row>
    <row r="88" spans="1:19" ht="18" customHeight="1" x14ac:dyDescent="0.25">
      <c r="A88" s="20" t="s">
        <v>30</v>
      </c>
      <c r="B88" s="17">
        <v>229</v>
      </c>
      <c r="C88" s="23" t="s">
        <v>249</v>
      </c>
      <c r="D88" s="20" t="s">
        <v>114</v>
      </c>
      <c r="E88" s="24">
        <v>74</v>
      </c>
      <c r="F88" s="18">
        <f>RateioMV[[#This Row],[BASE]]/RateioMV[[#Totals],[BASE]]</f>
        <v>1.5839041095890412E-2</v>
      </c>
      <c r="G88" s="19">
        <f>RateioMV[[#This Row],[DISTRIBUICAO (%)]]*G$8</f>
        <v>0</v>
      </c>
      <c r="H88" s="19">
        <f>RateioMV[[#This Row],[DISTRIBUICAO (%)]]*H$8</f>
        <v>0</v>
      </c>
      <c r="I88" s="19">
        <f>RateioMV[[#This Row],[DISTRIBUICAO (%)]]*I$8</f>
        <v>0</v>
      </c>
      <c r="J88" s="19">
        <f>RateioMV[[#This Row],[DISTRIBUICAO (%)]]*J$8</f>
        <v>0</v>
      </c>
      <c r="K88" s="19">
        <f>RateioMV[[#This Row],[DISTRIBUICAO (%)]]*K$8</f>
        <v>0</v>
      </c>
      <c r="L88" s="19">
        <f>RateioMV[[#This Row],[DISTRIBUICAO (%)]]*L$8</f>
        <v>0</v>
      </c>
      <c r="M88" s="19">
        <f>RateioMV[[#This Row],[DISTRIBUICAO (%)]]*M$8</f>
        <v>0</v>
      </c>
      <c r="N88" s="19">
        <f>RateioMV[[#This Row],[DISTRIBUICAO (%)]]*N$8</f>
        <v>0</v>
      </c>
      <c r="O88" s="19">
        <f>RateioMV[[#This Row],[DISTRIBUICAO (%)]]*O$8</f>
        <v>0</v>
      </c>
      <c r="P88" s="19">
        <f>RateioMV[[#This Row],[DISTRIBUICAO (%)]]*P$8</f>
        <v>0</v>
      </c>
      <c r="Q88" s="19">
        <f>RateioMV[[#This Row],[DISTRIBUICAO (%)]]*Q$8</f>
        <v>0</v>
      </c>
      <c r="R88" s="19">
        <f>RateioMV[[#This Row],[DISTRIBUICAO (%)]]*R$8</f>
        <v>0</v>
      </c>
      <c r="S88" s="19">
        <f>SUM(RateioMV[[#This Row],[JANEIRO]:[DEZEMBRO]])</f>
        <v>0</v>
      </c>
    </row>
    <row r="89" spans="1:19" ht="18" customHeight="1" x14ac:dyDescent="0.25">
      <c r="A89" s="20" t="s">
        <v>30</v>
      </c>
      <c r="B89" s="17">
        <v>230</v>
      </c>
      <c r="C89" s="23" t="s">
        <v>250</v>
      </c>
      <c r="D89" s="20" t="s">
        <v>115</v>
      </c>
      <c r="E89" s="24">
        <v>137</v>
      </c>
      <c r="F89" s="18">
        <f>RateioMV[[#This Row],[BASE]]/RateioMV[[#Totals],[BASE]]</f>
        <v>2.9323630136986301E-2</v>
      </c>
      <c r="G89" s="19">
        <f>RateioMV[[#This Row],[DISTRIBUICAO (%)]]*G$8</f>
        <v>0</v>
      </c>
      <c r="H89" s="19">
        <f>RateioMV[[#This Row],[DISTRIBUICAO (%)]]*H$8</f>
        <v>0</v>
      </c>
      <c r="I89" s="19">
        <f>RateioMV[[#This Row],[DISTRIBUICAO (%)]]*I$8</f>
        <v>0</v>
      </c>
      <c r="J89" s="19">
        <f>RateioMV[[#This Row],[DISTRIBUICAO (%)]]*J$8</f>
        <v>0</v>
      </c>
      <c r="K89" s="19">
        <f>RateioMV[[#This Row],[DISTRIBUICAO (%)]]*K$8</f>
        <v>0</v>
      </c>
      <c r="L89" s="19">
        <f>RateioMV[[#This Row],[DISTRIBUICAO (%)]]*L$8</f>
        <v>0</v>
      </c>
      <c r="M89" s="19">
        <f>RateioMV[[#This Row],[DISTRIBUICAO (%)]]*M$8</f>
        <v>0</v>
      </c>
      <c r="N89" s="19">
        <f>RateioMV[[#This Row],[DISTRIBUICAO (%)]]*N$8</f>
        <v>0</v>
      </c>
      <c r="O89" s="19">
        <f>RateioMV[[#This Row],[DISTRIBUICAO (%)]]*O$8</f>
        <v>0</v>
      </c>
      <c r="P89" s="19">
        <f>RateioMV[[#This Row],[DISTRIBUICAO (%)]]*P$8</f>
        <v>0</v>
      </c>
      <c r="Q89" s="19">
        <f>RateioMV[[#This Row],[DISTRIBUICAO (%)]]*Q$8</f>
        <v>0</v>
      </c>
      <c r="R89" s="19">
        <f>RateioMV[[#This Row],[DISTRIBUICAO (%)]]*R$8</f>
        <v>0</v>
      </c>
      <c r="S89" s="19">
        <f>SUM(RateioMV[[#This Row],[JANEIRO]:[DEZEMBRO]])</f>
        <v>0</v>
      </c>
    </row>
    <row r="90" spans="1:19" ht="18" customHeight="1" x14ac:dyDescent="0.25">
      <c r="A90" s="20" t="s">
        <v>30</v>
      </c>
      <c r="B90" s="17">
        <v>231</v>
      </c>
      <c r="C90" s="23" t="s">
        <v>251</v>
      </c>
      <c r="D90" s="20" t="s">
        <v>252</v>
      </c>
      <c r="E90" s="24">
        <v>92</v>
      </c>
      <c r="F90" s="18">
        <f>RateioMV[[#This Row],[BASE]]/RateioMV[[#Totals],[BASE]]</f>
        <v>1.9691780821917807E-2</v>
      </c>
      <c r="G90" s="19">
        <f>RateioMV[[#This Row],[DISTRIBUICAO (%)]]*G$8</f>
        <v>0</v>
      </c>
      <c r="H90" s="19">
        <f>RateioMV[[#This Row],[DISTRIBUICAO (%)]]*H$8</f>
        <v>0</v>
      </c>
      <c r="I90" s="19">
        <f>RateioMV[[#This Row],[DISTRIBUICAO (%)]]*I$8</f>
        <v>0</v>
      </c>
      <c r="J90" s="19">
        <f>RateioMV[[#This Row],[DISTRIBUICAO (%)]]*J$8</f>
        <v>0</v>
      </c>
      <c r="K90" s="19">
        <f>RateioMV[[#This Row],[DISTRIBUICAO (%)]]*K$8</f>
        <v>0</v>
      </c>
      <c r="L90" s="19">
        <f>RateioMV[[#This Row],[DISTRIBUICAO (%)]]*L$8</f>
        <v>0</v>
      </c>
      <c r="M90" s="19">
        <f>RateioMV[[#This Row],[DISTRIBUICAO (%)]]*M$8</f>
        <v>0</v>
      </c>
      <c r="N90" s="19">
        <f>RateioMV[[#This Row],[DISTRIBUICAO (%)]]*N$8</f>
        <v>0</v>
      </c>
      <c r="O90" s="19">
        <f>RateioMV[[#This Row],[DISTRIBUICAO (%)]]*O$8</f>
        <v>0</v>
      </c>
      <c r="P90" s="19">
        <f>RateioMV[[#This Row],[DISTRIBUICAO (%)]]*P$8</f>
        <v>0</v>
      </c>
      <c r="Q90" s="19">
        <f>RateioMV[[#This Row],[DISTRIBUICAO (%)]]*Q$8</f>
        <v>0</v>
      </c>
      <c r="R90" s="19">
        <f>RateioMV[[#This Row],[DISTRIBUICAO (%)]]*R$8</f>
        <v>0</v>
      </c>
      <c r="S90" s="19">
        <f>SUM(RateioMV[[#This Row],[JANEIRO]:[DEZEMBRO]])</f>
        <v>0</v>
      </c>
    </row>
    <row r="91" spans="1:19" ht="18" customHeight="1" x14ac:dyDescent="0.25">
      <c r="A91" s="20" t="s">
        <v>30</v>
      </c>
      <c r="B91" s="17">
        <v>232</v>
      </c>
      <c r="C91" s="23" t="s">
        <v>253</v>
      </c>
      <c r="D91" s="20" t="s">
        <v>116</v>
      </c>
      <c r="E91" s="24">
        <v>78</v>
      </c>
      <c r="F91" s="18">
        <f>RateioMV[[#This Row],[BASE]]/RateioMV[[#Totals],[BASE]]</f>
        <v>1.6695205479452056E-2</v>
      </c>
      <c r="G91" s="19">
        <f>RateioMV[[#This Row],[DISTRIBUICAO (%)]]*G$8</f>
        <v>0</v>
      </c>
      <c r="H91" s="19">
        <f>RateioMV[[#This Row],[DISTRIBUICAO (%)]]*H$8</f>
        <v>0</v>
      </c>
      <c r="I91" s="19">
        <f>RateioMV[[#This Row],[DISTRIBUICAO (%)]]*I$8</f>
        <v>0</v>
      </c>
      <c r="J91" s="19">
        <f>RateioMV[[#This Row],[DISTRIBUICAO (%)]]*J$8</f>
        <v>0</v>
      </c>
      <c r="K91" s="19">
        <f>RateioMV[[#This Row],[DISTRIBUICAO (%)]]*K$8</f>
        <v>0</v>
      </c>
      <c r="L91" s="19">
        <f>RateioMV[[#This Row],[DISTRIBUICAO (%)]]*L$8</f>
        <v>0</v>
      </c>
      <c r="M91" s="19">
        <f>RateioMV[[#This Row],[DISTRIBUICAO (%)]]*M$8</f>
        <v>0</v>
      </c>
      <c r="N91" s="19">
        <f>RateioMV[[#This Row],[DISTRIBUICAO (%)]]*N$8</f>
        <v>0</v>
      </c>
      <c r="O91" s="19">
        <f>RateioMV[[#This Row],[DISTRIBUICAO (%)]]*O$8</f>
        <v>0</v>
      </c>
      <c r="P91" s="19">
        <f>RateioMV[[#This Row],[DISTRIBUICAO (%)]]*P$8</f>
        <v>0</v>
      </c>
      <c r="Q91" s="19">
        <f>RateioMV[[#This Row],[DISTRIBUICAO (%)]]*Q$8</f>
        <v>0</v>
      </c>
      <c r="R91" s="19">
        <f>RateioMV[[#This Row],[DISTRIBUICAO (%)]]*R$8</f>
        <v>0</v>
      </c>
      <c r="S91" s="19">
        <f>SUM(RateioMV[[#This Row],[JANEIRO]:[DEZEMBRO]])</f>
        <v>0</v>
      </c>
    </row>
    <row r="92" spans="1:19" ht="18" customHeight="1" x14ac:dyDescent="0.25">
      <c r="A92" s="20" t="s">
        <v>30</v>
      </c>
      <c r="B92" s="17">
        <v>233</v>
      </c>
      <c r="C92" s="23" t="s">
        <v>254</v>
      </c>
      <c r="D92" s="20" t="s">
        <v>117</v>
      </c>
      <c r="E92" s="24">
        <v>56</v>
      </c>
      <c r="F92" s="18">
        <f>RateioMV[[#This Row],[BASE]]/RateioMV[[#Totals],[BASE]]</f>
        <v>1.1986301369863013E-2</v>
      </c>
      <c r="G92" s="19">
        <f>RateioMV[[#This Row],[DISTRIBUICAO (%)]]*G$8</f>
        <v>0</v>
      </c>
      <c r="H92" s="19">
        <f>RateioMV[[#This Row],[DISTRIBUICAO (%)]]*H$8</f>
        <v>0</v>
      </c>
      <c r="I92" s="19">
        <f>RateioMV[[#This Row],[DISTRIBUICAO (%)]]*I$8</f>
        <v>0</v>
      </c>
      <c r="J92" s="19">
        <f>RateioMV[[#This Row],[DISTRIBUICAO (%)]]*J$8</f>
        <v>0</v>
      </c>
      <c r="K92" s="19">
        <f>RateioMV[[#This Row],[DISTRIBUICAO (%)]]*K$8</f>
        <v>0</v>
      </c>
      <c r="L92" s="19">
        <f>RateioMV[[#This Row],[DISTRIBUICAO (%)]]*L$8</f>
        <v>0</v>
      </c>
      <c r="M92" s="19">
        <f>RateioMV[[#This Row],[DISTRIBUICAO (%)]]*M$8</f>
        <v>0</v>
      </c>
      <c r="N92" s="19">
        <f>RateioMV[[#This Row],[DISTRIBUICAO (%)]]*N$8</f>
        <v>0</v>
      </c>
      <c r="O92" s="19">
        <f>RateioMV[[#This Row],[DISTRIBUICAO (%)]]*O$8</f>
        <v>0</v>
      </c>
      <c r="P92" s="19">
        <f>RateioMV[[#This Row],[DISTRIBUICAO (%)]]*P$8</f>
        <v>0</v>
      </c>
      <c r="Q92" s="19">
        <f>RateioMV[[#This Row],[DISTRIBUICAO (%)]]*Q$8</f>
        <v>0</v>
      </c>
      <c r="R92" s="19">
        <f>RateioMV[[#This Row],[DISTRIBUICAO (%)]]*R$8</f>
        <v>0</v>
      </c>
      <c r="S92" s="19">
        <f>SUM(RateioMV[[#This Row],[JANEIRO]:[DEZEMBRO]])</f>
        <v>0</v>
      </c>
    </row>
    <row r="93" spans="1:19" ht="18" customHeight="1" x14ac:dyDescent="0.25">
      <c r="A93" s="20" t="s">
        <v>30</v>
      </c>
      <c r="B93" s="17">
        <v>234</v>
      </c>
      <c r="C93" s="23" t="s">
        <v>255</v>
      </c>
      <c r="D93" s="20" t="s">
        <v>31</v>
      </c>
      <c r="E93" s="24">
        <v>72</v>
      </c>
      <c r="F93" s="18">
        <f>RateioMV[[#This Row],[BASE]]/RateioMV[[#Totals],[BASE]]</f>
        <v>1.5410958904109588E-2</v>
      </c>
      <c r="G93" s="19">
        <f>RateioMV[[#This Row],[DISTRIBUICAO (%)]]*G$8</f>
        <v>0</v>
      </c>
      <c r="H93" s="19">
        <f>RateioMV[[#This Row],[DISTRIBUICAO (%)]]*H$8</f>
        <v>0</v>
      </c>
      <c r="I93" s="19">
        <f>RateioMV[[#This Row],[DISTRIBUICAO (%)]]*I$8</f>
        <v>0</v>
      </c>
      <c r="J93" s="19">
        <f>RateioMV[[#This Row],[DISTRIBUICAO (%)]]*J$8</f>
        <v>0</v>
      </c>
      <c r="K93" s="19">
        <f>RateioMV[[#This Row],[DISTRIBUICAO (%)]]*K$8</f>
        <v>0</v>
      </c>
      <c r="L93" s="19">
        <f>RateioMV[[#This Row],[DISTRIBUICAO (%)]]*L$8</f>
        <v>0</v>
      </c>
      <c r="M93" s="19">
        <f>RateioMV[[#This Row],[DISTRIBUICAO (%)]]*M$8</f>
        <v>0</v>
      </c>
      <c r="N93" s="19">
        <f>RateioMV[[#This Row],[DISTRIBUICAO (%)]]*N$8</f>
        <v>0</v>
      </c>
      <c r="O93" s="19">
        <f>RateioMV[[#This Row],[DISTRIBUICAO (%)]]*O$8</f>
        <v>0</v>
      </c>
      <c r="P93" s="19">
        <f>RateioMV[[#This Row],[DISTRIBUICAO (%)]]*P$8</f>
        <v>0</v>
      </c>
      <c r="Q93" s="19">
        <f>RateioMV[[#This Row],[DISTRIBUICAO (%)]]*Q$8</f>
        <v>0</v>
      </c>
      <c r="R93" s="19">
        <f>RateioMV[[#This Row],[DISTRIBUICAO (%)]]*R$8</f>
        <v>0</v>
      </c>
      <c r="S93" s="19">
        <f>SUM(RateioMV[[#This Row],[JANEIRO]:[DEZEMBRO]])</f>
        <v>0</v>
      </c>
    </row>
    <row r="94" spans="1:19" ht="18" customHeight="1" x14ac:dyDescent="0.25">
      <c r="A94" s="20" t="s">
        <v>30</v>
      </c>
      <c r="B94" s="17">
        <v>235</v>
      </c>
      <c r="C94" s="23" t="s">
        <v>256</v>
      </c>
      <c r="D94" s="20" t="s">
        <v>118</v>
      </c>
      <c r="E94" s="24">
        <v>52</v>
      </c>
      <c r="F94" s="18">
        <f>RateioMV[[#This Row],[BASE]]/RateioMV[[#Totals],[BASE]]</f>
        <v>1.1130136986301369E-2</v>
      </c>
      <c r="G94" s="19">
        <f>RateioMV[[#This Row],[DISTRIBUICAO (%)]]*G$8</f>
        <v>0</v>
      </c>
      <c r="H94" s="19">
        <f>RateioMV[[#This Row],[DISTRIBUICAO (%)]]*H$8</f>
        <v>0</v>
      </c>
      <c r="I94" s="19">
        <f>RateioMV[[#This Row],[DISTRIBUICAO (%)]]*I$8</f>
        <v>0</v>
      </c>
      <c r="J94" s="19">
        <f>RateioMV[[#This Row],[DISTRIBUICAO (%)]]*J$8</f>
        <v>0</v>
      </c>
      <c r="K94" s="19">
        <f>RateioMV[[#This Row],[DISTRIBUICAO (%)]]*K$8</f>
        <v>0</v>
      </c>
      <c r="L94" s="19">
        <f>RateioMV[[#This Row],[DISTRIBUICAO (%)]]*L$8</f>
        <v>0</v>
      </c>
      <c r="M94" s="19">
        <f>RateioMV[[#This Row],[DISTRIBUICAO (%)]]*M$8</f>
        <v>0</v>
      </c>
      <c r="N94" s="19">
        <f>RateioMV[[#This Row],[DISTRIBUICAO (%)]]*N$8</f>
        <v>0</v>
      </c>
      <c r="O94" s="19">
        <f>RateioMV[[#This Row],[DISTRIBUICAO (%)]]*O$8</f>
        <v>0</v>
      </c>
      <c r="P94" s="19">
        <f>RateioMV[[#This Row],[DISTRIBUICAO (%)]]*P$8</f>
        <v>0</v>
      </c>
      <c r="Q94" s="19">
        <f>RateioMV[[#This Row],[DISTRIBUICAO (%)]]*Q$8</f>
        <v>0</v>
      </c>
      <c r="R94" s="19">
        <f>RateioMV[[#This Row],[DISTRIBUICAO (%)]]*R$8</f>
        <v>0</v>
      </c>
      <c r="S94" s="19">
        <f>SUM(RateioMV[[#This Row],[JANEIRO]:[DEZEMBRO]])</f>
        <v>0</v>
      </c>
    </row>
    <row r="95" spans="1:19" ht="18" customHeight="1" x14ac:dyDescent="0.25">
      <c r="A95" s="20" t="s">
        <v>30</v>
      </c>
      <c r="B95" s="17">
        <v>237</v>
      </c>
      <c r="C95" s="23" t="s">
        <v>257</v>
      </c>
      <c r="D95" s="20" t="s">
        <v>32</v>
      </c>
      <c r="E95" s="24">
        <v>26</v>
      </c>
      <c r="F95" s="18">
        <f>RateioMV[[#This Row],[BASE]]/RateioMV[[#Totals],[BASE]]</f>
        <v>5.5650684931506846E-3</v>
      </c>
      <c r="G95" s="19">
        <f>RateioMV[[#This Row],[DISTRIBUICAO (%)]]*G$8</f>
        <v>0</v>
      </c>
      <c r="H95" s="19">
        <f>RateioMV[[#This Row],[DISTRIBUICAO (%)]]*H$8</f>
        <v>0</v>
      </c>
      <c r="I95" s="19">
        <f>RateioMV[[#This Row],[DISTRIBUICAO (%)]]*I$8</f>
        <v>0</v>
      </c>
      <c r="J95" s="19">
        <f>RateioMV[[#This Row],[DISTRIBUICAO (%)]]*J$8</f>
        <v>0</v>
      </c>
      <c r="K95" s="19">
        <f>RateioMV[[#This Row],[DISTRIBUICAO (%)]]*K$8</f>
        <v>0</v>
      </c>
      <c r="L95" s="19">
        <f>RateioMV[[#This Row],[DISTRIBUICAO (%)]]*L$8</f>
        <v>0</v>
      </c>
      <c r="M95" s="19">
        <f>RateioMV[[#This Row],[DISTRIBUICAO (%)]]*M$8</f>
        <v>0</v>
      </c>
      <c r="N95" s="19">
        <f>RateioMV[[#This Row],[DISTRIBUICAO (%)]]*N$8</f>
        <v>0</v>
      </c>
      <c r="O95" s="19">
        <f>RateioMV[[#This Row],[DISTRIBUICAO (%)]]*O$8</f>
        <v>0</v>
      </c>
      <c r="P95" s="19">
        <f>RateioMV[[#This Row],[DISTRIBUICAO (%)]]*P$8</f>
        <v>0</v>
      </c>
      <c r="Q95" s="19">
        <f>RateioMV[[#This Row],[DISTRIBUICAO (%)]]*Q$8</f>
        <v>0</v>
      </c>
      <c r="R95" s="19">
        <f>RateioMV[[#This Row],[DISTRIBUICAO (%)]]*R$8</f>
        <v>0</v>
      </c>
      <c r="S95" s="19">
        <f>SUM(RateioMV[[#This Row],[JANEIRO]:[DEZEMBRO]])</f>
        <v>0</v>
      </c>
    </row>
    <row r="96" spans="1:19" ht="18" customHeight="1" x14ac:dyDescent="0.25">
      <c r="A96" s="20" t="s">
        <v>30</v>
      </c>
      <c r="B96" s="17">
        <v>238</v>
      </c>
      <c r="C96" s="23" t="s">
        <v>258</v>
      </c>
      <c r="D96" s="20" t="s">
        <v>119</v>
      </c>
      <c r="E96" s="24">
        <v>44</v>
      </c>
      <c r="F96" s="18">
        <f>RateioMV[[#This Row],[BASE]]/RateioMV[[#Totals],[BASE]]</f>
        <v>9.4178082191780817E-3</v>
      </c>
      <c r="G96" s="19">
        <f>RateioMV[[#This Row],[DISTRIBUICAO (%)]]*G$8</f>
        <v>0</v>
      </c>
      <c r="H96" s="19">
        <f>RateioMV[[#This Row],[DISTRIBUICAO (%)]]*H$8</f>
        <v>0</v>
      </c>
      <c r="I96" s="19">
        <f>RateioMV[[#This Row],[DISTRIBUICAO (%)]]*I$8</f>
        <v>0</v>
      </c>
      <c r="J96" s="19">
        <f>RateioMV[[#This Row],[DISTRIBUICAO (%)]]*J$8</f>
        <v>0</v>
      </c>
      <c r="K96" s="19">
        <f>RateioMV[[#This Row],[DISTRIBUICAO (%)]]*K$8</f>
        <v>0</v>
      </c>
      <c r="L96" s="19">
        <f>RateioMV[[#This Row],[DISTRIBUICAO (%)]]*L$8</f>
        <v>0</v>
      </c>
      <c r="M96" s="19">
        <f>RateioMV[[#This Row],[DISTRIBUICAO (%)]]*M$8</f>
        <v>0</v>
      </c>
      <c r="N96" s="19">
        <f>RateioMV[[#This Row],[DISTRIBUICAO (%)]]*N$8</f>
        <v>0</v>
      </c>
      <c r="O96" s="19">
        <f>RateioMV[[#This Row],[DISTRIBUICAO (%)]]*O$8</f>
        <v>0</v>
      </c>
      <c r="P96" s="19">
        <f>RateioMV[[#This Row],[DISTRIBUICAO (%)]]*P$8</f>
        <v>0</v>
      </c>
      <c r="Q96" s="19">
        <f>RateioMV[[#This Row],[DISTRIBUICAO (%)]]*Q$8</f>
        <v>0</v>
      </c>
      <c r="R96" s="19">
        <f>RateioMV[[#This Row],[DISTRIBUICAO (%)]]*R$8</f>
        <v>0</v>
      </c>
      <c r="S96" s="19">
        <f>SUM(RateioMV[[#This Row],[JANEIRO]:[DEZEMBRO]])</f>
        <v>0</v>
      </c>
    </row>
    <row r="97" spans="1:19" ht="18" customHeight="1" x14ac:dyDescent="0.25">
      <c r="A97" s="20" t="s">
        <v>30</v>
      </c>
      <c r="B97" s="17">
        <v>239</v>
      </c>
      <c r="C97" s="23" t="s">
        <v>259</v>
      </c>
      <c r="D97" s="20" t="s">
        <v>120</v>
      </c>
      <c r="E97" s="24">
        <v>146</v>
      </c>
      <c r="F97" s="18">
        <f>RateioMV[[#This Row],[BASE]]/RateioMV[[#Totals],[BASE]]</f>
        <v>3.125E-2</v>
      </c>
      <c r="G97" s="19">
        <f>RateioMV[[#This Row],[DISTRIBUICAO (%)]]*G$8</f>
        <v>0</v>
      </c>
      <c r="H97" s="19">
        <f>RateioMV[[#This Row],[DISTRIBUICAO (%)]]*H$8</f>
        <v>0</v>
      </c>
      <c r="I97" s="19">
        <f>RateioMV[[#This Row],[DISTRIBUICAO (%)]]*I$8</f>
        <v>0</v>
      </c>
      <c r="J97" s="19">
        <f>RateioMV[[#This Row],[DISTRIBUICAO (%)]]*J$8</f>
        <v>0</v>
      </c>
      <c r="K97" s="19">
        <f>RateioMV[[#This Row],[DISTRIBUICAO (%)]]*K$8</f>
        <v>0</v>
      </c>
      <c r="L97" s="19">
        <f>RateioMV[[#This Row],[DISTRIBUICAO (%)]]*L$8</f>
        <v>0</v>
      </c>
      <c r="M97" s="19">
        <f>RateioMV[[#This Row],[DISTRIBUICAO (%)]]*M$8</f>
        <v>0</v>
      </c>
      <c r="N97" s="19">
        <f>RateioMV[[#This Row],[DISTRIBUICAO (%)]]*N$8</f>
        <v>0</v>
      </c>
      <c r="O97" s="19">
        <f>RateioMV[[#This Row],[DISTRIBUICAO (%)]]*O$8</f>
        <v>0</v>
      </c>
      <c r="P97" s="19">
        <f>RateioMV[[#This Row],[DISTRIBUICAO (%)]]*P$8</f>
        <v>0</v>
      </c>
      <c r="Q97" s="19">
        <f>RateioMV[[#This Row],[DISTRIBUICAO (%)]]*Q$8</f>
        <v>0</v>
      </c>
      <c r="R97" s="19">
        <f>RateioMV[[#This Row],[DISTRIBUICAO (%)]]*R$8</f>
        <v>0</v>
      </c>
      <c r="S97" s="19">
        <f>SUM(RateioMV[[#This Row],[JANEIRO]:[DEZEMBRO]])</f>
        <v>0</v>
      </c>
    </row>
    <row r="98" spans="1:19" ht="18" customHeight="1" x14ac:dyDescent="0.25">
      <c r="A98" s="20" t="s">
        <v>30</v>
      </c>
      <c r="B98" s="17">
        <v>241</v>
      </c>
      <c r="C98" s="23" t="s">
        <v>260</v>
      </c>
      <c r="D98" s="20" t="s">
        <v>123</v>
      </c>
      <c r="E98" s="24">
        <v>68</v>
      </c>
      <c r="F98" s="18">
        <f>RateioMV[[#This Row],[BASE]]/RateioMV[[#Totals],[BASE]]</f>
        <v>1.4554794520547944E-2</v>
      </c>
      <c r="G98" s="19">
        <f>RateioMV[[#This Row],[DISTRIBUICAO (%)]]*G$8</f>
        <v>0</v>
      </c>
      <c r="H98" s="19">
        <f>RateioMV[[#This Row],[DISTRIBUICAO (%)]]*H$8</f>
        <v>0</v>
      </c>
      <c r="I98" s="19">
        <f>RateioMV[[#This Row],[DISTRIBUICAO (%)]]*I$8</f>
        <v>0</v>
      </c>
      <c r="J98" s="19">
        <f>RateioMV[[#This Row],[DISTRIBUICAO (%)]]*J$8</f>
        <v>0</v>
      </c>
      <c r="K98" s="19">
        <f>RateioMV[[#This Row],[DISTRIBUICAO (%)]]*K$8</f>
        <v>0</v>
      </c>
      <c r="L98" s="19">
        <f>RateioMV[[#This Row],[DISTRIBUICAO (%)]]*L$8</f>
        <v>0</v>
      </c>
      <c r="M98" s="19">
        <f>RateioMV[[#This Row],[DISTRIBUICAO (%)]]*M$8</f>
        <v>0</v>
      </c>
      <c r="N98" s="19">
        <f>RateioMV[[#This Row],[DISTRIBUICAO (%)]]*N$8</f>
        <v>0</v>
      </c>
      <c r="O98" s="19">
        <f>RateioMV[[#This Row],[DISTRIBUICAO (%)]]*O$8</f>
        <v>0</v>
      </c>
      <c r="P98" s="19">
        <f>RateioMV[[#This Row],[DISTRIBUICAO (%)]]*P$8</f>
        <v>0</v>
      </c>
      <c r="Q98" s="19">
        <f>RateioMV[[#This Row],[DISTRIBUICAO (%)]]*Q$8</f>
        <v>0</v>
      </c>
      <c r="R98" s="19">
        <f>RateioMV[[#This Row],[DISTRIBUICAO (%)]]*R$8</f>
        <v>0</v>
      </c>
      <c r="S98" s="19">
        <f>SUM(RateioMV[[#This Row],[JANEIRO]:[DEZEMBRO]])</f>
        <v>0</v>
      </c>
    </row>
    <row r="99" spans="1:19" ht="18" customHeight="1" x14ac:dyDescent="0.25">
      <c r="A99" s="20" t="s">
        <v>30</v>
      </c>
      <c r="B99" s="17">
        <v>242</v>
      </c>
      <c r="C99" s="23" t="s">
        <v>261</v>
      </c>
      <c r="D99" s="20" t="s">
        <v>124</v>
      </c>
      <c r="E99" s="24">
        <v>57</v>
      </c>
      <c r="F99" s="18">
        <f>RateioMV[[#This Row],[BASE]]/RateioMV[[#Totals],[BASE]]</f>
        <v>1.2200342465753425E-2</v>
      </c>
      <c r="G99" s="19">
        <f>RateioMV[[#This Row],[DISTRIBUICAO (%)]]*G$8</f>
        <v>0</v>
      </c>
      <c r="H99" s="19">
        <f>RateioMV[[#This Row],[DISTRIBUICAO (%)]]*H$8</f>
        <v>0</v>
      </c>
      <c r="I99" s="19">
        <f>RateioMV[[#This Row],[DISTRIBUICAO (%)]]*I$8</f>
        <v>0</v>
      </c>
      <c r="J99" s="19">
        <f>RateioMV[[#This Row],[DISTRIBUICAO (%)]]*J$8</f>
        <v>0</v>
      </c>
      <c r="K99" s="19">
        <f>RateioMV[[#This Row],[DISTRIBUICAO (%)]]*K$8</f>
        <v>0</v>
      </c>
      <c r="L99" s="19">
        <f>RateioMV[[#This Row],[DISTRIBUICAO (%)]]*L$8</f>
        <v>0</v>
      </c>
      <c r="M99" s="19">
        <f>RateioMV[[#This Row],[DISTRIBUICAO (%)]]*M$8</f>
        <v>0</v>
      </c>
      <c r="N99" s="19">
        <f>RateioMV[[#This Row],[DISTRIBUICAO (%)]]*N$8</f>
        <v>0</v>
      </c>
      <c r="O99" s="19">
        <f>RateioMV[[#This Row],[DISTRIBUICAO (%)]]*O$8</f>
        <v>0</v>
      </c>
      <c r="P99" s="19">
        <f>RateioMV[[#This Row],[DISTRIBUICAO (%)]]*P$8</f>
        <v>0</v>
      </c>
      <c r="Q99" s="19">
        <f>RateioMV[[#This Row],[DISTRIBUICAO (%)]]*Q$8</f>
        <v>0</v>
      </c>
      <c r="R99" s="19">
        <f>RateioMV[[#This Row],[DISTRIBUICAO (%)]]*R$8</f>
        <v>0</v>
      </c>
      <c r="S99" s="19">
        <f>SUM(RateioMV[[#This Row],[JANEIRO]:[DEZEMBRO]])</f>
        <v>0</v>
      </c>
    </row>
    <row r="100" spans="1:19" ht="18" customHeight="1" x14ac:dyDescent="0.25">
      <c r="A100" s="20" t="s">
        <v>30</v>
      </c>
      <c r="B100" s="17">
        <v>243</v>
      </c>
      <c r="C100" s="23" t="s">
        <v>262</v>
      </c>
      <c r="D100" s="20" t="s">
        <v>125</v>
      </c>
      <c r="E100" s="24">
        <v>67</v>
      </c>
      <c r="F100" s="18">
        <f>RateioMV[[#This Row],[BASE]]/RateioMV[[#Totals],[BASE]]</f>
        <v>1.4340753424657534E-2</v>
      </c>
      <c r="G100" s="19">
        <f>RateioMV[[#This Row],[DISTRIBUICAO (%)]]*G$8</f>
        <v>0</v>
      </c>
      <c r="H100" s="19">
        <f>RateioMV[[#This Row],[DISTRIBUICAO (%)]]*H$8</f>
        <v>0</v>
      </c>
      <c r="I100" s="19">
        <f>RateioMV[[#This Row],[DISTRIBUICAO (%)]]*I$8</f>
        <v>0</v>
      </c>
      <c r="J100" s="19">
        <f>RateioMV[[#This Row],[DISTRIBUICAO (%)]]*J$8</f>
        <v>0</v>
      </c>
      <c r="K100" s="19">
        <f>RateioMV[[#This Row],[DISTRIBUICAO (%)]]*K$8</f>
        <v>0</v>
      </c>
      <c r="L100" s="19">
        <f>RateioMV[[#This Row],[DISTRIBUICAO (%)]]*L$8</f>
        <v>0</v>
      </c>
      <c r="M100" s="19">
        <f>RateioMV[[#This Row],[DISTRIBUICAO (%)]]*M$8</f>
        <v>0</v>
      </c>
      <c r="N100" s="19">
        <f>RateioMV[[#This Row],[DISTRIBUICAO (%)]]*N$8</f>
        <v>0</v>
      </c>
      <c r="O100" s="19">
        <f>RateioMV[[#This Row],[DISTRIBUICAO (%)]]*O$8</f>
        <v>0</v>
      </c>
      <c r="P100" s="19">
        <f>RateioMV[[#This Row],[DISTRIBUICAO (%)]]*P$8</f>
        <v>0</v>
      </c>
      <c r="Q100" s="19">
        <f>RateioMV[[#This Row],[DISTRIBUICAO (%)]]*Q$8</f>
        <v>0</v>
      </c>
      <c r="R100" s="19">
        <f>RateioMV[[#This Row],[DISTRIBUICAO (%)]]*R$8</f>
        <v>0</v>
      </c>
      <c r="S100" s="19">
        <f>SUM(RateioMV[[#This Row],[JANEIRO]:[DEZEMBRO]])</f>
        <v>0</v>
      </c>
    </row>
    <row r="101" spans="1:19" ht="18" customHeight="1" x14ac:dyDescent="0.25">
      <c r="A101" s="20" t="s">
        <v>30</v>
      </c>
      <c r="B101" s="17">
        <v>244</v>
      </c>
      <c r="C101" s="23" t="s">
        <v>263</v>
      </c>
      <c r="D101" s="20" t="s">
        <v>126</v>
      </c>
      <c r="E101" s="24">
        <v>69</v>
      </c>
      <c r="F101" s="18">
        <f>RateioMV[[#This Row],[BASE]]/RateioMV[[#Totals],[BASE]]</f>
        <v>1.4768835616438356E-2</v>
      </c>
      <c r="G101" s="19">
        <f>RateioMV[[#This Row],[DISTRIBUICAO (%)]]*G$8</f>
        <v>0</v>
      </c>
      <c r="H101" s="19">
        <f>RateioMV[[#This Row],[DISTRIBUICAO (%)]]*H$8</f>
        <v>0</v>
      </c>
      <c r="I101" s="19">
        <f>RateioMV[[#This Row],[DISTRIBUICAO (%)]]*I$8</f>
        <v>0</v>
      </c>
      <c r="J101" s="19">
        <f>RateioMV[[#This Row],[DISTRIBUICAO (%)]]*J$8</f>
        <v>0</v>
      </c>
      <c r="K101" s="19">
        <f>RateioMV[[#This Row],[DISTRIBUICAO (%)]]*K$8</f>
        <v>0</v>
      </c>
      <c r="L101" s="19">
        <f>RateioMV[[#This Row],[DISTRIBUICAO (%)]]*L$8</f>
        <v>0</v>
      </c>
      <c r="M101" s="19">
        <f>RateioMV[[#This Row],[DISTRIBUICAO (%)]]*M$8</f>
        <v>0</v>
      </c>
      <c r="N101" s="19">
        <f>RateioMV[[#This Row],[DISTRIBUICAO (%)]]*N$8</f>
        <v>0</v>
      </c>
      <c r="O101" s="19">
        <f>RateioMV[[#This Row],[DISTRIBUICAO (%)]]*O$8</f>
        <v>0</v>
      </c>
      <c r="P101" s="19">
        <f>RateioMV[[#This Row],[DISTRIBUICAO (%)]]*P$8</f>
        <v>0</v>
      </c>
      <c r="Q101" s="19">
        <f>RateioMV[[#This Row],[DISTRIBUICAO (%)]]*Q$8</f>
        <v>0</v>
      </c>
      <c r="R101" s="19">
        <f>RateioMV[[#This Row],[DISTRIBUICAO (%)]]*R$8</f>
        <v>0</v>
      </c>
      <c r="S101" s="19">
        <f>SUM(RateioMV[[#This Row],[JANEIRO]:[DEZEMBRO]])</f>
        <v>0</v>
      </c>
    </row>
    <row r="102" spans="1:19" ht="18" customHeight="1" x14ac:dyDescent="0.25">
      <c r="A102" s="20" t="s">
        <v>30</v>
      </c>
      <c r="B102" s="17">
        <v>246</v>
      </c>
      <c r="C102" s="23" t="s">
        <v>264</v>
      </c>
      <c r="D102" s="20" t="s">
        <v>127</v>
      </c>
      <c r="E102" s="24">
        <v>82</v>
      </c>
      <c r="F102" s="18">
        <f>RateioMV[[#This Row],[BASE]]/RateioMV[[#Totals],[BASE]]</f>
        <v>1.7551369863013699E-2</v>
      </c>
      <c r="G102" s="19">
        <f>RateioMV[[#This Row],[DISTRIBUICAO (%)]]*G$8</f>
        <v>0</v>
      </c>
      <c r="H102" s="19">
        <f>RateioMV[[#This Row],[DISTRIBUICAO (%)]]*H$8</f>
        <v>0</v>
      </c>
      <c r="I102" s="19">
        <f>RateioMV[[#This Row],[DISTRIBUICAO (%)]]*I$8</f>
        <v>0</v>
      </c>
      <c r="J102" s="19">
        <f>RateioMV[[#This Row],[DISTRIBUICAO (%)]]*J$8</f>
        <v>0</v>
      </c>
      <c r="K102" s="19">
        <f>RateioMV[[#This Row],[DISTRIBUICAO (%)]]*K$8</f>
        <v>0</v>
      </c>
      <c r="L102" s="19">
        <f>RateioMV[[#This Row],[DISTRIBUICAO (%)]]*L$8</f>
        <v>0</v>
      </c>
      <c r="M102" s="19">
        <f>RateioMV[[#This Row],[DISTRIBUICAO (%)]]*M$8</f>
        <v>0</v>
      </c>
      <c r="N102" s="19">
        <f>RateioMV[[#This Row],[DISTRIBUICAO (%)]]*N$8</f>
        <v>0</v>
      </c>
      <c r="O102" s="19">
        <f>RateioMV[[#This Row],[DISTRIBUICAO (%)]]*O$8</f>
        <v>0</v>
      </c>
      <c r="P102" s="19">
        <f>RateioMV[[#This Row],[DISTRIBUICAO (%)]]*P$8</f>
        <v>0</v>
      </c>
      <c r="Q102" s="19">
        <f>RateioMV[[#This Row],[DISTRIBUICAO (%)]]*Q$8</f>
        <v>0</v>
      </c>
      <c r="R102" s="19">
        <f>RateioMV[[#This Row],[DISTRIBUICAO (%)]]*R$8</f>
        <v>0</v>
      </c>
      <c r="S102" s="19">
        <f>SUM(RateioMV[[#This Row],[JANEIRO]:[DEZEMBRO]])</f>
        <v>0</v>
      </c>
    </row>
    <row r="103" spans="1:19" ht="18" customHeight="1" x14ac:dyDescent="0.25">
      <c r="A103" s="20" t="s">
        <v>30</v>
      </c>
      <c r="B103" s="17">
        <v>247</v>
      </c>
      <c r="C103" s="23" t="s">
        <v>265</v>
      </c>
      <c r="D103" s="20" t="s">
        <v>128</v>
      </c>
      <c r="E103" s="24">
        <v>75</v>
      </c>
      <c r="F103" s="18">
        <f>RateioMV[[#This Row],[BASE]]/RateioMV[[#Totals],[BASE]]</f>
        <v>1.6053082191780824E-2</v>
      </c>
      <c r="G103" s="19">
        <f>RateioMV[[#This Row],[DISTRIBUICAO (%)]]*G$8</f>
        <v>0</v>
      </c>
      <c r="H103" s="19">
        <f>RateioMV[[#This Row],[DISTRIBUICAO (%)]]*H$8</f>
        <v>0</v>
      </c>
      <c r="I103" s="19">
        <f>RateioMV[[#This Row],[DISTRIBUICAO (%)]]*I$8</f>
        <v>0</v>
      </c>
      <c r="J103" s="19">
        <f>RateioMV[[#This Row],[DISTRIBUICAO (%)]]*J$8</f>
        <v>0</v>
      </c>
      <c r="K103" s="19">
        <f>RateioMV[[#This Row],[DISTRIBUICAO (%)]]*K$8</f>
        <v>0</v>
      </c>
      <c r="L103" s="19">
        <f>RateioMV[[#This Row],[DISTRIBUICAO (%)]]*L$8</f>
        <v>0</v>
      </c>
      <c r="M103" s="19">
        <f>RateioMV[[#This Row],[DISTRIBUICAO (%)]]*M$8</f>
        <v>0</v>
      </c>
      <c r="N103" s="19">
        <f>RateioMV[[#This Row],[DISTRIBUICAO (%)]]*N$8</f>
        <v>0</v>
      </c>
      <c r="O103" s="19">
        <f>RateioMV[[#This Row],[DISTRIBUICAO (%)]]*O$8</f>
        <v>0</v>
      </c>
      <c r="P103" s="19">
        <f>RateioMV[[#This Row],[DISTRIBUICAO (%)]]*P$8</f>
        <v>0</v>
      </c>
      <c r="Q103" s="19">
        <f>RateioMV[[#This Row],[DISTRIBUICAO (%)]]*Q$8</f>
        <v>0</v>
      </c>
      <c r="R103" s="19">
        <f>RateioMV[[#This Row],[DISTRIBUICAO (%)]]*R$8</f>
        <v>0</v>
      </c>
      <c r="S103" s="19">
        <f>SUM(RateioMV[[#This Row],[JANEIRO]:[DEZEMBRO]])</f>
        <v>0</v>
      </c>
    </row>
    <row r="104" spans="1:19" ht="18" customHeight="1" x14ac:dyDescent="0.25">
      <c r="A104" s="20" t="s">
        <v>30</v>
      </c>
      <c r="B104" s="17">
        <v>249</v>
      </c>
      <c r="C104" s="23" t="s">
        <v>266</v>
      </c>
      <c r="D104" s="20" t="s">
        <v>129</v>
      </c>
      <c r="E104" s="24">
        <v>7</v>
      </c>
      <c r="F104" s="18">
        <f>RateioMV[[#This Row],[BASE]]/RateioMV[[#Totals],[BASE]]</f>
        <v>1.4982876712328766E-3</v>
      </c>
      <c r="G104" s="19">
        <f>RateioMV[[#This Row],[DISTRIBUICAO (%)]]*G$8</f>
        <v>0</v>
      </c>
      <c r="H104" s="19">
        <f>RateioMV[[#This Row],[DISTRIBUICAO (%)]]*H$8</f>
        <v>0</v>
      </c>
      <c r="I104" s="19">
        <f>RateioMV[[#This Row],[DISTRIBUICAO (%)]]*I$8</f>
        <v>0</v>
      </c>
      <c r="J104" s="19">
        <f>RateioMV[[#This Row],[DISTRIBUICAO (%)]]*J$8</f>
        <v>0</v>
      </c>
      <c r="K104" s="19">
        <f>RateioMV[[#This Row],[DISTRIBUICAO (%)]]*K$8</f>
        <v>0</v>
      </c>
      <c r="L104" s="19">
        <f>RateioMV[[#This Row],[DISTRIBUICAO (%)]]*L$8</f>
        <v>0</v>
      </c>
      <c r="M104" s="19">
        <f>RateioMV[[#This Row],[DISTRIBUICAO (%)]]*M$8</f>
        <v>0</v>
      </c>
      <c r="N104" s="19">
        <f>RateioMV[[#This Row],[DISTRIBUICAO (%)]]*N$8</f>
        <v>0</v>
      </c>
      <c r="O104" s="19">
        <f>RateioMV[[#This Row],[DISTRIBUICAO (%)]]*O$8</f>
        <v>0</v>
      </c>
      <c r="P104" s="19">
        <f>RateioMV[[#This Row],[DISTRIBUICAO (%)]]*P$8</f>
        <v>0</v>
      </c>
      <c r="Q104" s="19">
        <f>RateioMV[[#This Row],[DISTRIBUICAO (%)]]*Q$8</f>
        <v>0</v>
      </c>
      <c r="R104" s="19">
        <f>RateioMV[[#This Row],[DISTRIBUICAO (%)]]*R$8</f>
        <v>0</v>
      </c>
      <c r="S104" s="19">
        <f>SUM(RateioMV[[#This Row],[JANEIRO]:[DEZEMBRO]])</f>
        <v>0</v>
      </c>
    </row>
    <row r="105" spans="1:19" ht="18" customHeight="1" x14ac:dyDescent="0.25">
      <c r="A105" s="20" t="s">
        <v>30</v>
      </c>
      <c r="B105" s="17">
        <v>250</v>
      </c>
      <c r="C105" s="23" t="s">
        <v>267</v>
      </c>
      <c r="D105" s="20" t="s">
        <v>130</v>
      </c>
      <c r="E105" s="24">
        <v>62</v>
      </c>
      <c r="F105" s="18">
        <f>RateioMV[[#This Row],[BASE]]/RateioMV[[#Totals],[BASE]]</f>
        <v>1.3270547945205479E-2</v>
      </c>
      <c r="G105" s="19">
        <f>RateioMV[[#This Row],[DISTRIBUICAO (%)]]*G$8</f>
        <v>0</v>
      </c>
      <c r="H105" s="19">
        <f>RateioMV[[#This Row],[DISTRIBUICAO (%)]]*H$8</f>
        <v>0</v>
      </c>
      <c r="I105" s="19">
        <f>RateioMV[[#This Row],[DISTRIBUICAO (%)]]*I$8</f>
        <v>0</v>
      </c>
      <c r="J105" s="19">
        <f>RateioMV[[#This Row],[DISTRIBUICAO (%)]]*J$8</f>
        <v>0</v>
      </c>
      <c r="K105" s="19">
        <f>RateioMV[[#This Row],[DISTRIBUICAO (%)]]*K$8</f>
        <v>0</v>
      </c>
      <c r="L105" s="19">
        <f>RateioMV[[#This Row],[DISTRIBUICAO (%)]]*L$8</f>
        <v>0</v>
      </c>
      <c r="M105" s="19">
        <f>RateioMV[[#This Row],[DISTRIBUICAO (%)]]*M$8</f>
        <v>0</v>
      </c>
      <c r="N105" s="19">
        <f>RateioMV[[#This Row],[DISTRIBUICAO (%)]]*N$8</f>
        <v>0</v>
      </c>
      <c r="O105" s="19">
        <f>RateioMV[[#This Row],[DISTRIBUICAO (%)]]*O$8</f>
        <v>0</v>
      </c>
      <c r="P105" s="19">
        <f>RateioMV[[#This Row],[DISTRIBUICAO (%)]]*P$8</f>
        <v>0</v>
      </c>
      <c r="Q105" s="19">
        <f>RateioMV[[#This Row],[DISTRIBUICAO (%)]]*Q$8</f>
        <v>0</v>
      </c>
      <c r="R105" s="19">
        <f>RateioMV[[#This Row],[DISTRIBUICAO (%)]]*R$8</f>
        <v>0</v>
      </c>
      <c r="S105" s="19">
        <f>SUM(RateioMV[[#This Row],[JANEIRO]:[DEZEMBRO]])</f>
        <v>0</v>
      </c>
    </row>
    <row r="106" spans="1:19" ht="18" customHeight="1" x14ac:dyDescent="0.25">
      <c r="A106" s="20" t="s">
        <v>30</v>
      </c>
      <c r="B106" s="17">
        <v>251</v>
      </c>
      <c r="C106" s="23" t="s">
        <v>268</v>
      </c>
      <c r="D106" s="20" t="s">
        <v>131</v>
      </c>
      <c r="E106" s="24">
        <v>105</v>
      </c>
      <c r="F106" s="18">
        <f>RateioMV[[#This Row],[BASE]]/RateioMV[[#Totals],[BASE]]</f>
        <v>2.247431506849315E-2</v>
      </c>
      <c r="G106" s="19">
        <f>RateioMV[[#This Row],[DISTRIBUICAO (%)]]*G$8</f>
        <v>0</v>
      </c>
      <c r="H106" s="19">
        <f>RateioMV[[#This Row],[DISTRIBUICAO (%)]]*H$8</f>
        <v>0</v>
      </c>
      <c r="I106" s="19">
        <f>RateioMV[[#This Row],[DISTRIBUICAO (%)]]*I$8</f>
        <v>0</v>
      </c>
      <c r="J106" s="19">
        <f>RateioMV[[#This Row],[DISTRIBUICAO (%)]]*J$8</f>
        <v>0</v>
      </c>
      <c r="K106" s="19">
        <f>RateioMV[[#This Row],[DISTRIBUICAO (%)]]*K$8</f>
        <v>0</v>
      </c>
      <c r="L106" s="19">
        <f>RateioMV[[#This Row],[DISTRIBUICAO (%)]]*L$8</f>
        <v>0</v>
      </c>
      <c r="M106" s="19">
        <f>RateioMV[[#This Row],[DISTRIBUICAO (%)]]*M$8</f>
        <v>0</v>
      </c>
      <c r="N106" s="19">
        <f>RateioMV[[#This Row],[DISTRIBUICAO (%)]]*N$8</f>
        <v>0</v>
      </c>
      <c r="O106" s="19">
        <f>RateioMV[[#This Row],[DISTRIBUICAO (%)]]*O$8</f>
        <v>0</v>
      </c>
      <c r="P106" s="19">
        <f>RateioMV[[#This Row],[DISTRIBUICAO (%)]]*P$8</f>
        <v>0</v>
      </c>
      <c r="Q106" s="19">
        <f>RateioMV[[#This Row],[DISTRIBUICAO (%)]]*Q$8</f>
        <v>0</v>
      </c>
      <c r="R106" s="19">
        <f>RateioMV[[#This Row],[DISTRIBUICAO (%)]]*R$8</f>
        <v>0</v>
      </c>
      <c r="S106" s="19">
        <f>SUM(RateioMV[[#This Row],[JANEIRO]:[DEZEMBRO]])</f>
        <v>0</v>
      </c>
    </row>
    <row r="107" spans="1:19" ht="18" customHeight="1" x14ac:dyDescent="0.25">
      <c r="A107" s="20" t="s">
        <v>30</v>
      </c>
      <c r="B107" s="17">
        <v>255</v>
      </c>
      <c r="C107" s="23" t="s">
        <v>269</v>
      </c>
      <c r="D107" s="20" t="s">
        <v>133</v>
      </c>
      <c r="E107" s="24">
        <v>54</v>
      </c>
      <c r="F107" s="18">
        <f>RateioMV[[#This Row],[BASE]]/RateioMV[[#Totals],[BASE]]</f>
        <v>1.1558219178082191E-2</v>
      </c>
      <c r="G107" s="19">
        <f>RateioMV[[#This Row],[DISTRIBUICAO (%)]]*G$8</f>
        <v>0</v>
      </c>
      <c r="H107" s="19">
        <f>RateioMV[[#This Row],[DISTRIBUICAO (%)]]*H$8</f>
        <v>0</v>
      </c>
      <c r="I107" s="19">
        <f>RateioMV[[#This Row],[DISTRIBUICAO (%)]]*I$8</f>
        <v>0</v>
      </c>
      <c r="J107" s="19">
        <f>RateioMV[[#This Row],[DISTRIBUICAO (%)]]*J$8</f>
        <v>0</v>
      </c>
      <c r="K107" s="19">
        <f>RateioMV[[#This Row],[DISTRIBUICAO (%)]]*K$8</f>
        <v>0</v>
      </c>
      <c r="L107" s="19">
        <f>RateioMV[[#This Row],[DISTRIBUICAO (%)]]*L$8</f>
        <v>0</v>
      </c>
      <c r="M107" s="19">
        <f>RateioMV[[#This Row],[DISTRIBUICAO (%)]]*M$8</f>
        <v>0</v>
      </c>
      <c r="N107" s="19">
        <f>RateioMV[[#This Row],[DISTRIBUICAO (%)]]*N$8</f>
        <v>0</v>
      </c>
      <c r="O107" s="19">
        <f>RateioMV[[#This Row],[DISTRIBUICAO (%)]]*O$8</f>
        <v>0</v>
      </c>
      <c r="P107" s="19">
        <f>RateioMV[[#This Row],[DISTRIBUICAO (%)]]*P$8</f>
        <v>0</v>
      </c>
      <c r="Q107" s="19">
        <f>RateioMV[[#This Row],[DISTRIBUICAO (%)]]*Q$8</f>
        <v>0</v>
      </c>
      <c r="R107" s="19">
        <f>RateioMV[[#This Row],[DISTRIBUICAO (%)]]*R$8</f>
        <v>0</v>
      </c>
      <c r="S107" s="19">
        <f>SUM(RateioMV[[#This Row],[JANEIRO]:[DEZEMBRO]])</f>
        <v>0</v>
      </c>
    </row>
    <row r="108" spans="1:19" ht="18" customHeight="1" x14ac:dyDescent="0.25">
      <c r="A108" s="20" t="s">
        <v>30</v>
      </c>
      <c r="B108" s="17">
        <v>256</v>
      </c>
      <c r="C108" s="23" t="s">
        <v>270</v>
      </c>
      <c r="D108" s="20" t="s">
        <v>134</v>
      </c>
      <c r="E108" s="24">
        <v>13</v>
      </c>
      <c r="F108" s="18">
        <f>RateioMV[[#This Row],[BASE]]/RateioMV[[#Totals],[BASE]]</f>
        <v>2.7825342465753423E-3</v>
      </c>
      <c r="G108" s="19">
        <f>RateioMV[[#This Row],[DISTRIBUICAO (%)]]*G$8</f>
        <v>0</v>
      </c>
      <c r="H108" s="19">
        <f>RateioMV[[#This Row],[DISTRIBUICAO (%)]]*H$8</f>
        <v>0</v>
      </c>
      <c r="I108" s="19">
        <f>RateioMV[[#This Row],[DISTRIBUICAO (%)]]*I$8</f>
        <v>0</v>
      </c>
      <c r="J108" s="19">
        <f>RateioMV[[#This Row],[DISTRIBUICAO (%)]]*J$8</f>
        <v>0</v>
      </c>
      <c r="K108" s="19">
        <f>RateioMV[[#This Row],[DISTRIBUICAO (%)]]*K$8</f>
        <v>0</v>
      </c>
      <c r="L108" s="19">
        <f>RateioMV[[#This Row],[DISTRIBUICAO (%)]]*L$8</f>
        <v>0</v>
      </c>
      <c r="M108" s="19">
        <f>RateioMV[[#This Row],[DISTRIBUICAO (%)]]*M$8</f>
        <v>0</v>
      </c>
      <c r="N108" s="19">
        <f>RateioMV[[#This Row],[DISTRIBUICAO (%)]]*N$8</f>
        <v>0</v>
      </c>
      <c r="O108" s="19">
        <f>RateioMV[[#This Row],[DISTRIBUICAO (%)]]*O$8</f>
        <v>0</v>
      </c>
      <c r="P108" s="19">
        <f>RateioMV[[#This Row],[DISTRIBUICAO (%)]]*P$8</f>
        <v>0</v>
      </c>
      <c r="Q108" s="19">
        <f>RateioMV[[#This Row],[DISTRIBUICAO (%)]]*Q$8</f>
        <v>0</v>
      </c>
      <c r="R108" s="19">
        <f>RateioMV[[#This Row],[DISTRIBUICAO (%)]]*R$8</f>
        <v>0</v>
      </c>
      <c r="S108" s="19">
        <f>SUM(RateioMV[[#This Row],[JANEIRO]:[DEZEMBRO]])</f>
        <v>0</v>
      </c>
    </row>
    <row r="109" spans="1:19" ht="18" customHeight="1" x14ac:dyDescent="0.25">
      <c r="A109" s="20" t="s">
        <v>30</v>
      </c>
      <c r="B109" s="17">
        <v>257</v>
      </c>
      <c r="C109" s="23" t="s">
        <v>271</v>
      </c>
      <c r="D109" s="20" t="s">
        <v>135</v>
      </c>
      <c r="E109" s="24">
        <v>18</v>
      </c>
      <c r="F109" s="18">
        <f>RateioMV[[#This Row],[BASE]]/RateioMV[[#Totals],[BASE]]</f>
        <v>3.852739726027397E-3</v>
      </c>
      <c r="G109" s="19">
        <f>RateioMV[[#This Row],[DISTRIBUICAO (%)]]*G$8</f>
        <v>0</v>
      </c>
      <c r="H109" s="19">
        <f>RateioMV[[#This Row],[DISTRIBUICAO (%)]]*H$8</f>
        <v>0</v>
      </c>
      <c r="I109" s="19">
        <f>RateioMV[[#This Row],[DISTRIBUICAO (%)]]*I$8</f>
        <v>0</v>
      </c>
      <c r="J109" s="19">
        <f>RateioMV[[#This Row],[DISTRIBUICAO (%)]]*J$8</f>
        <v>0</v>
      </c>
      <c r="K109" s="19">
        <f>RateioMV[[#This Row],[DISTRIBUICAO (%)]]*K$8</f>
        <v>0</v>
      </c>
      <c r="L109" s="19">
        <f>RateioMV[[#This Row],[DISTRIBUICAO (%)]]*L$8</f>
        <v>0</v>
      </c>
      <c r="M109" s="19">
        <f>RateioMV[[#This Row],[DISTRIBUICAO (%)]]*M$8</f>
        <v>0</v>
      </c>
      <c r="N109" s="19">
        <f>RateioMV[[#This Row],[DISTRIBUICAO (%)]]*N$8</f>
        <v>0</v>
      </c>
      <c r="O109" s="19">
        <f>RateioMV[[#This Row],[DISTRIBUICAO (%)]]*O$8</f>
        <v>0</v>
      </c>
      <c r="P109" s="19">
        <f>RateioMV[[#This Row],[DISTRIBUICAO (%)]]*P$8</f>
        <v>0</v>
      </c>
      <c r="Q109" s="19">
        <f>RateioMV[[#This Row],[DISTRIBUICAO (%)]]*Q$8</f>
        <v>0</v>
      </c>
      <c r="R109" s="19">
        <f>RateioMV[[#This Row],[DISTRIBUICAO (%)]]*R$8</f>
        <v>0</v>
      </c>
      <c r="S109" s="19">
        <f>SUM(RateioMV[[#This Row],[JANEIRO]:[DEZEMBRO]])</f>
        <v>0</v>
      </c>
    </row>
    <row r="110" spans="1:19" ht="18" customHeight="1" x14ac:dyDescent="0.25">
      <c r="A110" s="20" t="s">
        <v>30</v>
      </c>
      <c r="B110" s="17">
        <v>265</v>
      </c>
      <c r="C110" s="23" t="s">
        <v>272</v>
      </c>
      <c r="D110" s="20" t="s">
        <v>136</v>
      </c>
      <c r="E110" s="24">
        <v>23</v>
      </c>
      <c r="F110" s="18">
        <f>RateioMV[[#This Row],[BASE]]/RateioMV[[#Totals],[BASE]]</f>
        <v>4.9229452054794518E-3</v>
      </c>
      <c r="G110" s="19">
        <f>RateioMV[[#This Row],[DISTRIBUICAO (%)]]*G$8</f>
        <v>0</v>
      </c>
      <c r="H110" s="19">
        <f>RateioMV[[#This Row],[DISTRIBUICAO (%)]]*H$8</f>
        <v>0</v>
      </c>
      <c r="I110" s="19">
        <f>RateioMV[[#This Row],[DISTRIBUICAO (%)]]*I$8</f>
        <v>0</v>
      </c>
      <c r="J110" s="19">
        <f>RateioMV[[#This Row],[DISTRIBUICAO (%)]]*J$8</f>
        <v>0</v>
      </c>
      <c r="K110" s="19">
        <f>RateioMV[[#This Row],[DISTRIBUICAO (%)]]*K$8</f>
        <v>0</v>
      </c>
      <c r="L110" s="19">
        <f>RateioMV[[#This Row],[DISTRIBUICAO (%)]]*L$8</f>
        <v>0</v>
      </c>
      <c r="M110" s="19">
        <f>RateioMV[[#This Row],[DISTRIBUICAO (%)]]*M$8</f>
        <v>0</v>
      </c>
      <c r="N110" s="19">
        <f>RateioMV[[#This Row],[DISTRIBUICAO (%)]]*N$8</f>
        <v>0</v>
      </c>
      <c r="O110" s="19">
        <f>RateioMV[[#This Row],[DISTRIBUICAO (%)]]*O$8</f>
        <v>0</v>
      </c>
      <c r="P110" s="19">
        <f>RateioMV[[#This Row],[DISTRIBUICAO (%)]]*P$8</f>
        <v>0</v>
      </c>
      <c r="Q110" s="19">
        <f>RateioMV[[#This Row],[DISTRIBUICAO (%)]]*Q$8</f>
        <v>0</v>
      </c>
      <c r="R110" s="19">
        <f>RateioMV[[#This Row],[DISTRIBUICAO (%)]]*R$8</f>
        <v>0</v>
      </c>
      <c r="S110" s="19">
        <f>SUM(RateioMV[[#This Row],[JANEIRO]:[DEZEMBRO]])</f>
        <v>0</v>
      </c>
    </row>
    <row r="111" spans="1:19" ht="18" customHeight="1" x14ac:dyDescent="0.25">
      <c r="A111" s="20" t="s">
        <v>30</v>
      </c>
      <c r="B111" s="17">
        <v>269</v>
      </c>
      <c r="C111" s="23" t="s">
        <v>273</v>
      </c>
      <c r="D111" s="20" t="s">
        <v>137</v>
      </c>
      <c r="E111" s="24">
        <v>12</v>
      </c>
      <c r="F111" s="18">
        <f>RateioMV[[#This Row],[BASE]]/RateioMV[[#Totals],[BASE]]</f>
        <v>2.5684931506849314E-3</v>
      </c>
      <c r="G111" s="19">
        <f>RateioMV[[#This Row],[DISTRIBUICAO (%)]]*G$8</f>
        <v>0</v>
      </c>
      <c r="H111" s="19">
        <f>RateioMV[[#This Row],[DISTRIBUICAO (%)]]*H$8</f>
        <v>0</v>
      </c>
      <c r="I111" s="19">
        <f>RateioMV[[#This Row],[DISTRIBUICAO (%)]]*I$8</f>
        <v>0</v>
      </c>
      <c r="J111" s="19">
        <f>RateioMV[[#This Row],[DISTRIBUICAO (%)]]*J$8</f>
        <v>0</v>
      </c>
      <c r="K111" s="19">
        <f>RateioMV[[#This Row],[DISTRIBUICAO (%)]]*K$8</f>
        <v>0</v>
      </c>
      <c r="L111" s="19">
        <f>RateioMV[[#This Row],[DISTRIBUICAO (%)]]*L$8</f>
        <v>0</v>
      </c>
      <c r="M111" s="19">
        <f>RateioMV[[#This Row],[DISTRIBUICAO (%)]]*M$8</f>
        <v>0</v>
      </c>
      <c r="N111" s="19">
        <f>RateioMV[[#This Row],[DISTRIBUICAO (%)]]*N$8</f>
        <v>0</v>
      </c>
      <c r="O111" s="19">
        <f>RateioMV[[#This Row],[DISTRIBUICAO (%)]]*O$8</f>
        <v>0</v>
      </c>
      <c r="P111" s="19">
        <f>RateioMV[[#This Row],[DISTRIBUICAO (%)]]*P$8</f>
        <v>0</v>
      </c>
      <c r="Q111" s="19">
        <f>RateioMV[[#This Row],[DISTRIBUICAO (%)]]*Q$8</f>
        <v>0</v>
      </c>
      <c r="R111" s="19">
        <f>RateioMV[[#This Row],[DISTRIBUICAO (%)]]*R$8</f>
        <v>0</v>
      </c>
      <c r="S111" s="19">
        <f>SUM(RateioMV[[#This Row],[JANEIRO]:[DEZEMBRO]])</f>
        <v>0</v>
      </c>
    </row>
    <row r="112" spans="1:19" ht="18" customHeight="1" x14ac:dyDescent="0.25">
      <c r="A112" s="20" t="s">
        <v>30</v>
      </c>
      <c r="B112" s="17">
        <v>270</v>
      </c>
      <c r="C112" s="23" t="s">
        <v>274</v>
      </c>
      <c r="D112" s="20" t="s">
        <v>138</v>
      </c>
      <c r="E112" s="24">
        <v>137</v>
      </c>
      <c r="F112" s="18">
        <f>RateioMV[[#This Row],[BASE]]/RateioMV[[#Totals],[BASE]]</f>
        <v>2.9323630136986301E-2</v>
      </c>
      <c r="G112" s="19">
        <f>RateioMV[[#This Row],[DISTRIBUICAO (%)]]*G$8</f>
        <v>0</v>
      </c>
      <c r="H112" s="19">
        <f>RateioMV[[#This Row],[DISTRIBUICAO (%)]]*H$8</f>
        <v>0</v>
      </c>
      <c r="I112" s="19">
        <f>RateioMV[[#This Row],[DISTRIBUICAO (%)]]*I$8</f>
        <v>0</v>
      </c>
      <c r="J112" s="19">
        <f>RateioMV[[#This Row],[DISTRIBUICAO (%)]]*J$8</f>
        <v>0</v>
      </c>
      <c r="K112" s="19">
        <f>RateioMV[[#This Row],[DISTRIBUICAO (%)]]*K$8</f>
        <v>0</v>
      </c>
      <c r="L112" s="19">
        <f>RateioMV[[#This Row],[DISTRIBUICAO (%)]]*L$8</f>
        <v>0</v>
      </c>
      <c r="M112" s="19">
        <f>RateioMV[[#This Row],[DISTRIBUICAO (%)]]*M$8</f>
        <v>0</v>
      </c>
      <c r="N112" s="19">
        <f>RateioMV[[#This Row],[DISTRIBUICAO (%)]]*N$8</f>
        <v>0</v>
      </c>
      <c r="O112" s="19">
        <f>RateioMV[[#This Row],[DISTRIBUICAO (%)]]*O$8</f>
        <v>0</v>
      </c>
      <c r="P112" s="19">
        <f>RateioMV[[#This Row],[DISTRIBUICAO (%)]]*P$8</f>
        <v>0</v>
      </c>
      <c r="Q112" s="19">
        <f>RateioMV[[#This Row],[DISTRIBUICAO (%)]]*Q$8</f>
        <v>0</v>
      </c>
      <c r="R112" s="19">
        <f>RateioMV[[#This Row],[DISTRIBUICAO (%)]]*R$8</f>
        <v>0</v>
      </c>
      <c r="S112" s="19">
        <f>SUM(RateioMV[[#This Row],[JANEIRO]:[DEZEMBRO]])</f>
        <v>0</v>
      </c>
    </row>
    <row r="113" spans="1:19" ht="18" customHeight="1" x14ac:dyDescent="0.25">
      <c r="A113" s="20" t="s">
        <v>30</v>
      </c>
      <c r="B113" s="17">
        <v>271</v>
      </c>
      <c r="C113" s="23" t="s">
        <v>275</v>
      </c>
      <c r="D113" s="20" t="s">
        <v>139</v>
      </c>
      <c r="E113" s="24">
        <v>216</v>
      </c>
      <c r="F113" s="18">
        <f>RateioMV[[#This Row],[BASE]]/RateioMV[[#Totals],[BASE]]</f>
        <v>4.6232876712328765E-2</v>
      </c>
      <c r="G113" s="19">
        <f>RateioMV[[#This Row],[DISTRIBUICAO (%)]]*G$8</f>
        <v>0</v>
      </c>
      <c r="H113" s="19">
        <f>RateioMV[[#This Row],[DISTRIBUICAO (%)]]*H$8</f>
        <v>0</v>
      </c>
      <c r="I113" s="19">
        <f>RateioMV[[#This Row],[DISTRIBUICAO (%)]]*I$8</f>
        <v>0</v>
      </c>
      <c r="J113" s="19">
        <f>RateioMV[[#This Row],[DISTRIBUICAO (%)]]*J$8</f>
        <v>0</v>
      </c>
      <c r="K113" s="19">
        <f>RateioMV[[#This Row],[DISTRIBUICAO (%)]]*K$8</f>
        <v>0</v>
      </c>
      <c r="L113" s="19">
        <f>RateioMV[[#This Row],[DISTRIBUICAO (%)]]*L$8</f>
        <v>0</v>
      </c>
      <c r="M113" s="19">
        <f>RateioMV[[#This Row],[DISTRIBUICAO (%)]]*M$8</f>
        <v>0</v>
      </c>
      <c r="N113" s="19">
        <f>RateioMV[[#This Row],[DISTRIBUICAO (%)]]*N$8</f>
        <v>0</v>
      </c>
      <c r="O113" s="19">
        <f>RateioMV[[#This Row],[DISTRIBUICAO (%)]]*O$8</f>
        <v>0</v>
      </c>
      <c r="P113" s="19">
        <f>RateioMV[[#This Row],[DISTRIBUICAO (%)]]*P$8</f>
        <v>0</v>
      </c>
      <c r="Q113" s="19">
        <f>RateioMV[[#This Row],[DISTRIBUICAO (%)]]*Q$8</f>
        <v>0</v>
      </c>
      <c r="R113" s="19">
        <f>RateioMV[[#This Row],[DISTRIBUICAO (%)]]*R$8</f>
        <v>0</v>
      </c>
      <c r="S113" s="19">
        <f>SUM(RateioMV[[#This Row],[JANEIRO]:[DEZEMBRO]])</f>
        <v>0</v>
      </c>
    </row>
    <row r="114" spans="1:19" ht="18" customHeight="1" x14ac:dyDescent="0.25">
      <c r="A114" s="20" t="s">
        <v>30</v>
      </c>
      <c r="B114" s="17">
        <v>272</v>
      </c>
      <c r="C114" s="23" t="s">
        <v>276</v>
      </c>
      <c r="D114" s="20" t="s">
        <v>140</v>
      </c>
      <c r="E114" s="24">
        <v>138</v>
      </c>
      <c r="F114" s="18">
        <f>RateioMV[[#This Row],[BASE]]/RateioMV[[#Totals],[BASE]]</f>
        <v>2.9537671232876712E-2</v>
      </c>
      <c r="G114" s="19">
        <f>RateioMV[[#This Row],[DISTRIBUICAO (%)]]*G$8</f>
        <v>0</v>
      </c>
      <c r="H114" s="19">
        <f>RateioMV[[#This Row],[DISTRIBUICAO (%)]]*H$8</f>
        <v>0</v>
      </c>
      <c r="I114" s="19">
        <f>RateioMV[[#This Row],[DISTRIBUICAO (%)]]*I$8</f>
        <v>0</v>
      </c>
      <c r="J114" s="19">
        <f>RateioMV[[#This Row],[DISTRIBUICAO (%)]]*J$8</f>
        <v>0</v>
      </c>
      <c r="K114" s="19">
        <f>RateioMV[[#This Row],[DISTRIBUICAO (%)]]*K$8</f>
        <v>0</v>
      </c>
      <c r="L114" s="19">
        <f>RateioMV[[#This Row],[DISTRIBUICAO (%)]]*L$8</f>
        <v>0</v>
      </c>
      <c r="M114" s="19">
        <f>RateioMV[[#This Row],[DISTRIBUICAO (%)]]*M$8</f>
        <v>0</v>
      </c>
      <c r="N114" s="19">
        <f>RateioMV[[#This Row],[DISTRIBUICAO (%)]]*N$8</f>
        <v>0</v>
      </c>
      <c r="O114" s="19">
        <f>RateioMV[[#This Row],[DISTRIBUICAO (%)]]*O$8</f>
        <v>0</v>
      </c>
      <c r="P114" s="19">
        <f>RateioMV[[#This Row],[DISTRIBUICAO (%)]]*P$8</f>
        <v>0</v>
      </c>
      <c r="Q114" s="19">
        <f>RateioMV[[#This Row],[DISTRIBUICAO (%)]]*Q$8</f>
        <v>0</v>
      </c>
      <c r="R114" s="19">
        <f>RateioMV[[#This Row],[DISTRIBUICAO (%)]]*R$8</f>
        <v>0</v>
      </c>
      <c r="S114" s="19">
        <f>SUM(RateioMV[[#This Row],[JANEIRO]:[DEZEMBRO]])</f>
        <v>0</v>
      </c>
    </row>
    <row r="115" spans="1:19" ht="18" customHeight="1" x14ac:dyDescent="0.25">
      <c r="A115" s="20" t="s">
        <v>30</v>
      </c>
      <c r="B115" s="17">
        <v>274</v>
      </c>
      <c r="C115" s="23" t="s">
        <v>277</v>
      </c>
      <c r="D115" s="20" t="s">
        <v>141</v>
      </c>
      <c r="E115" s="24">
        <v>18</v>
      </c>
      <c r="F115" s="18">
        <f>RateioMV[[#This Row],[BASE]]/RateioMV[[#Totals],[BASE]]</f>
        <v>3.852739726027397E-3</v>
      </c>
      <c r="G115" s="19">
        <f>RateioMV[[#This Row],[DISTRIBUICAO (%)]]*G$8</f>
        <v>0</v>
      </c>
      <c r="H115" s="19">
        <f>RateioMV[[#This Row],[DISTRIBUICAO (%)]]*H$8</f>
        <v>0</v>
      </c>
      <c r="I115" s="19">
        <f>RateioMV[[#This Row],[DISTRIBUICAO (%)]]*I$8</f>
        <v>0</v>
      </c>
      <c r="J115" s="19">
        <f>RateioMV[[#This Row],[DISTRIBUICAO (%)]]*J$8</f>
        <v>0</v>
      </c>
      <c r="K115" s="19">
        <f>RateioMV[[#This Row],[DISTRIBUICAO (%)]]*K$8</f>
        <v>0</v>
      </c>
      <c r="L115" s="19">
        <f>RateioMV[[#This Row],[DISTRIBUICAO (%)]]*L$8</f>
        <v>0</v>
      </c>
      <c r="M115" s="19">
        <f>RateioMV[[#This Row],[DISTRIBUICAO (%)]]*M$8</f>
        <v>0</v>
      </c>
      <c r="N115" s="19">
        <f>RateioMV[[#This Row],[DISTRIBUICAO (%)]]*N$8</f>
        <v>0</v>
      </c>
      <c r="O115" s="19">
        <f>RateioMV[[#This Row],[DISTRIBUICAO (%)]]*O$8</f>
        <v>0</v>
      </c>
      <c r="P115" s="19">
        <f>RateioMV[[#This Row],[DISTRIBUICAO (%)]]*P$8</f>
        <v>0</v>
      </c>
      <c r="Q115" s="19">
        <f>RateioMV[[#This Row],[DISTRIBUICAO (%)]]*Q$8</f>
        <v>0</v>
      </c>
      <c r="R115" s="19">
        <f>RateioMV[[#This Row],[DISTRIBUICAO (%)]]*R$8</f>
        <v>0</v>
      </c>
      <c r="S115" s="19">
        <f>SUM(RateioMV[[#This Row],[JANEIRO]:[DEZEMBRO]])</f>
        <v>0</v>
      </c>
    </row>
    <row r="116" spans="1:19" ht="18" customHeight="1" x14ac:dyDescent="0.25">
      <c r="A116" s="20" t="s">
        <v>30</v>
      </c>
      <c r="B116" s="17">
        <v>275</v>
      </c>
      <c r="C116" s="23" t="s">
        <v>278</v>
      </c>
      <c r="D116" s="20" t="s">
        <v>142</v>
      </c>
      <c r="E116" s="24">
        <v>45</v>
      </c>
      <c r="F116" s="18">
        <f>RateioMV[[#This Row],[BASE]]/RateioMV[[#Totals],[BASE]]</f>
        <v>9.6318493150684935E-3</v>
      </c>
      <c r="G116" s="19">
        <f>RateioMV[[#This Row],[DISTRIBUICAO (%)]]*G$8</f>
        <v>0</v>
      </c>
      <c r="H116" s="19">
        <f>RateioMV[[#This Row],[DISTRIBUICAO (%)]]*H$8</f>
        <v>0</v>
      </c>
      <c r="I116" s="19">
        <f>RateioMV[[#This Row],[DISTRIBUICAO (%)]]*I$8</f>
        <v>0</v>
      </c>
      <c r="J116" s="19">
        <f>RateioMV[[#This Row],[DISTRIBUICAO (%)]]*J$8</f>
        <v>0</v>
      </c>
      <c r="K116" s="19">
        <f>RateioMV[[#This Row],[DISTRIBUICAO (%)]]*K$8</f>
        <v>0</v>
      </c>
      <c r="L116" s="19">
        <f>RateioMV[[#This Row],[DISTRIBUICAO (%)]]*L$8</f>
        <v>0</v>
      </c>
      <c r="M116" s="19">
        <f>RateioMV[[#This Row],[DISTRIBUICAO (%)]]*M$8</f>
        <v>0</v>
      </c>
      <c r="N116" s="19">
        <f>RateioMV[[#This Row],[DISTRIBUICAO (%)]]*N$8</f>
        <v>0</v>
      </c>
      <c r="O116" s="19">
        <f>RateioMV[[#This Row],[DISTRIBUICAO (%)]]*O$8</f>
        <v>0</v>
      </c>
      <c r="P116" s="19">
        <f>RateioMV[[#This Row],[DISTRIBUICAO (%)]]*P$8</f>
        <v>0</v>
      </c>
      <c r="Q116" s="19">
        <f>RateioMV[[#This Row],[DISTRIBUICAO (%)]]*Q$8</f>
        <v>0</v>
      </c>
      <c r="R116" s="19">
        <f>RateioMV[[#This Row],[DISTRIBUICAO (%)]]*R$8</f>
        <v>0</v>
      </c>
      <c r="S116" s="19">
        <f>SUM(RateioMV[[#This Row],[JANEIRO]:[DEZEMBRO]])</f>
        <v>0</v>
      </c>
    </row>
    <row r="117" spans="1:19" ht="18" customHeight="1" x14ac:dyDescent="0.25">
      <c r="A117" s="20" t="s">
        <v>30</v>
      </c>
      <c r="B117" s="17">
        <v>276</v>
      </c>
      <c r="C117" s="23" t="s">
        <v>279</v>
      </c>
      <c r="D117" s="20" t="s">
        <v>143</v>
      </c>
      <c r="E117" s="24">
        <v>2</v>
      </c>
      <c r="F117" s="18">
        <f>RateioMV[[#This Row],[BASE]]/RateioMV[[#Totals],[BASE]]</f>
        <v>4.2808219178082189E-4</v>
      </c>
      <c r="G117" s="19">
        <f>RateioMV[[#This Row],[DISTRIBUICAO (%)]]*G$8</f>
        <v>0</v>
      </c>
      <c r="H117" s="19">
        <f>RateioMV[[#This Row],[DISTRIBUICAO (%)]]*H$8</f>
        <v>0</v>
      </c>
      <c r="I117" s="19">
        <f>RateioMV[[#This Row],[DISTRIBUICAO (%)]]*I$8</f>
        <v>0</v>
      </c>
      <c r="J117" s="19">
        <f>RateioMV[[#This Row],[DISTRIBUICAO (%)]]*J$8</f>
        <v>0</v>
      </c>
      <c r="K117" s="19">
        <f>RateioMV[[#This Row],[DISTRIBUICAO (%)]]*K$8</f>
        <v>0</v>
      </c>
      <c r="L117" s="19">
        <f>RateioMV[[#This Row],[DISTRIBUICAO (%)]]*L$8</f>
        <v>0</v>
      </c>
      <c r="M117" s="19">
        <f>RateioMV[[#This Row],[DISTRIBUICAO (%)]]*M$8</f>
        <v>0</v>
      </c>
      <c r="N117" s="19">
        <f>RateioMV[[#This Row],[DISTRIBUICAO (%)]]*N$8</f>
        <v>0</v>
      </c>
      <c r="O117" s="19">
        <f>RateioMV[[#This Row],[DISTRIBUICAO (%)]]*O$8</f>
        <v>0</v>
      </c>
      <c r="P117" s="19">
        <f>RateioMV[[#This Row],[DISTRIBUICAO (%)]]*P$8</f>
        <v>0</v>
      </c>
      <c r="Q117" s="19">
        <f>RateioMV[[#This Row],[DISTRIBUICAO (%)]]*Q$8</f>
        <v>0</v>
      </c>
      <c r="R117" s="19">
        <f>RateioMV[[#This Row],[DISTRIBUICAO (%)]]*R$8</f>
        <v>0</v>
      </c>
      <c r="S117" s="19">
        <f>SUM(RateioMV[[#This Row],[JANEIRO]:[DEZEMBRO]])</f>
        <v>0</v>
      </c>
    </row>
    <row r="118" spans="1:19" ht="18" customHeight="1" x14ac:dyDescent="0.25">
      <c r="A118" s="20" t="s">
        <v>30</v>
      </c>
      <c r="B118" s="17">
        <v>277</v>
      </c>
      <c r="C118" s="23" t="s">
        <v>280</v>
      </c>
      <c r="D118" s="20" t="s">
        <v>144</v>
      </c>
      <c r="E118" s="24">
        <v>33</v>
      </c>
      <c r="F118" s="18">
        <f>RateioMV[[#This Row],[BASE]]/RateioMV[[#Totals],[BASE]]</f>
        <v>7.0633561643835613E-3</v>
      </c>
      <c r="G118" s="19">
        <f>RateioMV[[#This Row],[DISTRIBUICAO (%)]]*G$8</f>
        <v>0</v>
      </c>
      <c r="H118" s="19">
        <f>RateioMV[[#This Row],[DISTRIBUICAO (%)]]*H$8</f>
        <v>0</v>
      </c>
      <c r="I118" s="19">
        <f>RateioMV[[#This Row],[DISTRIBUICAO (%)]]*I$8</f>
        <v>0</v>
      </c>
      <c r="J118" s="19">
        <f>RateioMV[[#This Row],[DISTRIBUICAO (%)]]*J$8</f>
        <v>0</v>
      </c>
      <c r="K118" s="19">
        <f>RateioMV[[#This Row],[DISTRIBUICAO (%)]]*K$8</f>
        <v>0</v>
      </c>
      <c r="L118" s="19">
        <f>RateioMV[[#This Row],[DISTRIBUICAO (%)]]*L$8</f>
        <v>0</v>
      </c>
      <c r="M118" s="19">
        <f>RateioMV[[#This Row],[DISTRIBUICAO (%)]]*M$8</f>
        <v>0</v>
      </c>
      <c r="N118" s="19">
        <f>RateioMV[[#This Row],[DISTRIBUICAO (%)]]*N$8</f>
        <v>0</v>
      </c>
      <c r="O118" s="19">
        <f>RateioMV[[#This Row],[DISTRIBUICAO (%)]]*O$8</f>
        <v>0</v>
      </c>
      <c r="P118" s="19">
        <f>RateioMV[[#This Row],[DISTRIBUICAO (%)]]*P$8</f>
        <v>0</v>
      </c>
      <c r="Q118" s="19">
        <f>RateioMV[[#This Row],[DISTRIBUICAO (%)]]*Q$8</f>
        <v>0</v>
      </c>
      <c r="R118" s="19">
        <f>RateioMV[[#This Row],[DISTRIBUICAO (%)]]*R$8</f>
        <v>0</v>
      </c>
      <c r="S118" s="19">
        <f>SUM(RateioMV[[#This Row],[JANEIRO]:[DEZEMBRO]])</f>
        <v>0</v>
      </c>
    </row>
    <row r="119" spans="1:19" ht="18" customHeight="1" x14ac:dyDescent="0.25">
      <c r="A119" s="20" t="s">
        <v>30</v>
      </c>
      <c r="B119" s="17">
        <v>278</v>
      </c>
      <c r="C119" s="23" t="s">
        <v>281</v>
      </c>
      <c r="D119" s="20" t="s">
        <v>145</v>
      </c>
      <c r="E119" s="24">
        <v>14</v>
      </c>
      <c r="F119" s="18">
        <f>RateioMV[[#This Row],[BASE]]/RateioMV[[#Totals],[BASE]]</f>
        <v>2.9965753424657533E-3</v>
      </c>
      <c r="G119" s="19">
        <f>RateioMV[[#This Row],[DISTRIBUICAO (%)]]*G$8</f>
        <v>0</v>
      </c>
      <c r="H119" s="19">
        <f>RateioMV[[#This Row],[DISTRIBUICAO (%)]]*H$8</f>
        <v>0</v>
      </c>
      <c r="I119" s="19">
        <f>RateioMV[[#This Row],[DISTRIBUICAO (%)]]*I$8</f>
        <v>0</v>
      </c>
      <c r="J119" s="19">
        <f>RateioMV[[#This Row],[DISTRIBUICAO (%)]]*J$8</f>
        <v>0</v>
      </c>
      <c r="K119" s="19">
        <f>RateioMV[[#This Row],[DISTRIBUICAO (%)]]*K$8</f>
        <v>0</v>
      </c>
      <c r="L119" s="19">
        <f>RateioMV[[#This Row],[DISTRIBUICAO (%)]]*L$8</f>
        <v>0</v>
      </c>
      <c r="M119" s="19">
        <f>RateioMV[[#This Row],[DISTRIBUICAO (%)]]*M$8</f>
        <v>0</v>
      </c>
      <c r="N119" s="19">
        <f>RateioMV[[#This Row],[DISTRIBUICAO (%)]]*N$8</f>
        <v>0</v>
      </c>
      <c r="O119" s="19">
        <f>RateioMV[[#This Row],[DISTRIBUICAO (%)]]*O$8</f>
        <v>0</v>
      </c>
      <c r="P119" s="19">
        <f>RateioMV[[#This Row],[DISTRIBUICAO (%)]]*P$8</f>
        <v>0</v>
      </c>
      <c r="Q119" s="19">
        <f>RateioMV[[#This Row],[DISTRIBUICAO (%)]]*Q$8</f>
        <v>0</v>
      </c>
      <c r="R119" s="19">
        <f>RateioMV[[#This Row],[DISTRIBUICAO (%)]]*R$8</f>
        <v>0</v>
      </c>
      <c r="S119" s="19">
        <f>SUM(RateioMV[[#This Row],[JANEIRO]:[DEZEMBRO]])</f>
        <v>0</v>
      </c>
    </row>
    <row r="120" spans="1:19" ht="18" customHeight="1" x14ac:dyDescent="0.25">
      <c r="A120" s="20" t="s">
        <v>30</v>
      </c>
      <c r="B120" s="17">
        <v>279</v>
      </c>
      <c r="C120" s="23" t="s">
        <v>282</v>
      </c>
      <c r="D120" s="20" t="s">
        <v>146</v>
      </c>
      <c r="E120" s="24">
        <v>9</v>
      </c>
      <c r="F120" s="18">
        <f>RateioMV[[#This Row],[BASE]]/RateioMV[[#Totals],[BASE]]</f>
        <v>1.9263698630136985E-3</v>
      </c>
      <c r="G120" s="19">
        <f>RateioMV[[#This Row],[DISTRIBUICAO (%)]]*G$8</f>
        <v>0</v>
      </c>
      <c r="H120" s="19">
        <f>RateioMV[[#This Row],[DISTRIBUICAO (%)]]*H$8</f>
        <v>0</v>
      </c>
      <c r="I120" s="19">
        <f>RateioMV[[#This Row],[DISTRIBUICAO (%)]]*I$8</f>
        <v>0</v>
      </c>
      <c r="J120" s="19">
        <f>RateioMV[[#This Row],[DISTRIBUICAO (%)]]*J$8</f>
        <v>0</v>
      </c>
      <c r="K120" s="19">
        <f>RateioMV[[#This Row],[DISTRIBUICAO (%)]]*K$8</f>
        <v>0</v>
      </c>
      <c r="L120" s="19">
        <f>RateioMV[[#This Row],[DISTRIBUICAO (%)]]*L$8</f>
        <v>0</v>
      </c>
      <c r="M120" s="19">
        <f>RateioMV[[#This Row],[DISTRIBUICAO (%)]]*M$8</f>
        <v>0</v>
      </c>
      <c r="N120" s="19">
        <f>RateioMV[[#This Row],[DISTRIBUICAO (%)]]*N$8</f>
        <v>0</v>
      </c>
      <c r="O120" s="19">
        <f>RateioMV[[#This Row],[DISTRIBUICAO (%)]]*O$8</f>
        <v>0</v>
      </c>
      <c r="P120" s="19">
        <f>RateioMV[[#This Row],[DISTRIBUICAO (%)]]*P$8</f>
        <v>0</v>
      </c>
      <c r="Q120" s="19">
        <f>RateioMV[[#This Row],[DISTRIBUICAO (%)]]*Q$8</f>
        <v>0</v>
      </c>
      <c r="R120" s="19">
        <f>RateioMV[[#This Row],[DISTRIBUICAO (%)]]*R$8</f>
        <v>0</v>
      </c>
      <c r="S120" s="19">
        <f>SUM(RateioMV[[#This Row],[JANEIRO]:[DEZEMBRO]])</f>
        <v>0</v>
      </c>
    </row>
    <row r="121" spans="1:19" ht="18" customHeight="1" x14ac:dyDescent="0.25">
      <c r="A121" s="20" t="s">
        <v>30</v>
      </c>
      <c r="B121" s="17">
        <v>280</v>
      </c>
      <c r="C121" s="23" t="s">
        <v>283</v>
      </c>
      <c r="D121" s="20" t="s">
        <v>147</v>
      </c>
      <c r="E121" s="24">
        <v>14</v>
      </c>
      <c r="F121" s="18">
        <f>RateioMV[[#This Row],[BASE]]/RateioMV[[#Totals],[BASE]]</f>
        <v>2.9965753424657533E-3</v>
      </c>
      <c r="G121" s="19">
        <f>RateioMV[[#This Row],[DISTRIBUICAO (%)]]*G$8</f>
        <v>0</v>
      </c>
      <c r="H121" s="19">
        <f>RateioMV[[#This Row],[DISTRIBUICAO (%)]]*H$8</f>
        <v>0</v>
      </c>
      <c r="I121" s="19">
        <f>RateioMV[[#This Row],[DISTRIBUICAO (%)]]*I$8</f>
        <v>0</v>
      </c>
      <c r="J121" s="19">
        <f>RateioMV[[#This Row],[DISTRIBUICAO (%)]]*J$8</f>
        <v>0</v>
      </c>
      <c r="K121" s="19">
        <f>RateioMV[[#This Row],[DISTRIBUICAO (%)]]*K$8</f>
        <v>0</v>
      </c>
      <c r="L121" s="19">
        <f>RateioMV[[#This Row],[DISTRIBUICAO (%)]]*L$8</f>
        <v>0</v>
      </c>
      <c r="M121" s="19">
        <f>RateioMV[[#This Row],[DISTRIBUICAO (%)]]*M$8</f>
        <v>0</v>
      </c>
      <c r="N121" s="19">
        <f>RateioMV[[#This Row],[DISTRIBUICAO (%)]]*N$8</f>
        <v>0</v>
      </c>
      <c r="O121" s="19">
        <f>RateioMV[[#This Row],[DISTRIBUICAO (%)]]*O$8</f>
        <v>0</v>
      </c>
      <c r="P121" s="19">
        <f>RateioMV[[#This Row],[DISTRIBUICAO (%)]]*P$8</f>
        <v>0</v>
      </c>
      <c r="Q121" s="19">
        <f>RateioMV[[#This Row],[DISTRIBUICAO (%)]]*Q$8</f>
        <v>0</v>
      </c>
      <c r="R121" s="19">
        <f>RateioMV[[#This Row],[DISTRIBUICAO (%)]]*R$8</f>
        <v>0</v>
      </c>
      <c r="S121" s="19">
        <f>SUM(RateioMV[[#This Row],[JANEIRO]:[DEZEMBRO]])</f>
        <v>0</v>
      </c>
    </row>
    <row r="122" spans="1:19" ht="18" customHeight="1" x14ac:dyDescent="0.25">
      <c r="A122" s="20" t="s">
        <v>30</v>
      </c>
      <c r="B122" s="17">
        <v>281</v>
      </c>
      <c r="C122" s="23" t="s">
        <v>284</v>
      </c>
      <c r="D122" s="20" t="s">
        <v>148</v>
      </c>
      <c r="E122" s="24">
        <v>18</v>
      </c>
      <c r="F122" s="18">
        <f>RateioMV[[#This Row],[BASE]]/RateioMV[[#Totals],[BASE]]</f>
        <v>3.852739726027397E-3</v>
      </c>
      <c r="G122" s="19">
        <f>RateioMV[[#This Row],[DISTRIBUICAO (%)]]*G$8</f>
        <v>0</v>
      </c>
      <c r="H122" s="19">
        <f>RateioMV[[#This Row],[DISTRIBUICAO (%)]]*H$8</f>
        <v>0</v>
      </c>
      <c r="I122" s="19">
        <f>RateioMV[[#This Row],[DISTRIBUICAO (%)]]*I$8</f>
        <v>0</v>
      </c>
      <c r="J122" s="19">
        <f>RateioMV[[#This Row],[DISTRIBUICAO (%)]]*J$8</f>
        <v>0</v>
      </c>
      <c r="K122" s="19">
        <f>RateioMV[[#This Row],[DISTRIBUICAO (%)]]*K$8</f>
        <v>0</v>
      </c>
      <c r="L122" s="19">
        <f>RateioMV[[#This Row],[DISTRIBUICAO (%)]]*L$8</f>
        <v>0</v>
      </c>
      <c r="M122" s="19">
        <f>RateioMV[[#This Row],[DISTRIBUICAO (%)]]*M$8</f>
        <v>0</v>
      </c>
      <c r="N122" s="19">
        <f>RateioMV[[#This Row],[DISTRIBUICAO (%)]]*N$8</f>
        <v>0</v>
      </c>
      <c r="O122" s="19">
        <f>RateioMV[[#This Row],[DISTRIBUICAO (%)]]*O$8</f>
        <v>0</v>
      </c>
      <c r="P122" s="19">
        <f>RateioMV[[#This Row],[DISTRIBUICAO (%)]]*P$8</f>
        <v>0</v>
      </c>
      <c r="Q122" s="19">
        <f>RateioMV[[#This Row],[DISTRIBUICAO (%)]]*Q$8</f>
        <v>0</v>
      </c>
      <c r="R122" s="19">
        <f>RateioMV[[#This Row],[DISTRIBUICAO (%)]]*R$8</f>
        <v>0</v>
      </c>
      <c r="S122" s="19">
        <f>SUM(RateioMV[[#This Row],[JANEIRO]:[DEZEMBRO]])</f>
        <v>0</v>
      </c>
    </row>
    <row r="123" spans="1:19" ht="18" customHeight="1" x14ac:dyDescent="0.25">
      <c r="A123" s="20" t="s">
        <v>30</v>
      </c>
      <c r="B123" s="17">
        <v>283</v>
      </c>
      <c r="C123" s="23" t="s">
        <v>285</v>
      </c>
      <c r="D123" s="20" t="s">
        <v>149</v>
      </c>
      <c r="E123" s="24">
        <v>34</v>
      </c>
      <c r="F123" s="18">
        <f>RateioMV[[#This Row],[BASE]]/RateioMV[[#Totals],[BASE]]</f>
        <v>7.2773972602739722E-3</v>
      </c>
      <c r="G123" s="19">
        <f>RateioMV[[#This Row],[DISTRIBUICAO (%)]]*G$8</f>
        <v>0</v>
      </c>
      <c r="H123" s="19">
        <f>RateioMV[[#This Row],[DISTRIBUICAO (%)]]*H$8</f>
        <v>0</v>
      </c>
      <c r="I123" s="19">
        <f>RateioMV[[#This Row],[DISTRIBUICAO (%)]]*I$8</f>
        <v>0</v>
      </c>
      <c r="J123" s="19">
        <f>RateioMV[[#This Row],[DISTRIBUICAO (%)]]*J$8</f>
        <v>0</v>
      </c>
      <c r="K123" s="19">
        <f>RateioMV[[#This Row],[DISTRIBUICAO (%)]]*K$8</f>
        <v>0</v>
      </c>
      <c r="L123" s="19">
        <f>RateioMV[[#This Row],[DISTRIBUICAO (%)]]*L$8</f>
        <v>0</v>
      </c>
      <c r="M123" s="19">
        <f>RateioMV[[#This Row],[DISTRIBUICAO (%)]]*M$8</f>
        <v>0</v>
      </c>
      <c r="N123" s="19">
        <f>RateioMV[[#This Row],[DISTRIBUICAO (%)]]*N$8</f>
        <v>0</v>
      </c>
      <c r="O123" s="19">
        <f>RateioMV[[#This Row],[DISTRIBUICAO (%)]]*O$8</f>
        <v>0</v>
      </c>
      <c r="P123" s="19">
        <f>RateioMV[[#This Row],[DISTRIBUICAO (%)]]*P$8</f>
        <v>0</v>
      </c>
      <c r="Q123" s="19">
        <f>RateioMV[[#This Row],[DISTRIBUICAO (%)]]*Q$8</f>
        <v>0</v>
      </c>
      <c r="R123" s="19">
        <f>RateioMV[[#This Row],[DISTRIBUICAO (%)]]*R$8</f>
        <v>0</v>
      </c>
      <c r="S123" s="19">
        <f>SUM(RateioMV[[#This Row],[JANEIRO]:[DEZEMBRO]])</f>
        <v>0</v>
      </c>
    </row>
    <row r="124" spans="1:19" ht="18" customHeight="1" x14ac:dyDescent="0.25">
      <c r="A124" s="20" t="s">
        <v>30</v>
      </c>
      <c r="B124" s="17">
        <v>284</v>
      </c>
      <c r="C124" s="23" t="s">
        <v>286</v>
      </c>
      <c r="D124" s="20" t="s">
        <v>150</v>
      </c>
      <c r="E124" s="24">
        <v>35</v>
      </c>
      <c r="F124" s="18">
        <f>RateioMV[[#This Row],[BASE]]/RateioMV[[#Totals],[BASE]]</f>
        <v>7.4914383561643831E-3</v>
      </c>
      <c r="G124" s="19">
        <f>RateioMV[[#This Row],[DISTRIBUICAO (%)]]*G$8</f>
        <v>0</v>
      </c>
      <c r="H124" s="19">
        <f>RateioMV[[#This Row],[DISTRIBUICAO (%)]]*H$8</f>
        <v>0</v>
      </c>
      <c r="I124" s="19">
        <f>RateioMV[[#This Row],[DISTRIBUICAO (%)]]*I$8</f>
        <v>0</v>
      </c>
      <c r="J124" s="19">
        <f>RateioMV[[#This Row],[DISTRIBUICAO (%)]]*J$8</f>
        <v>0</v>
      </c>
      <c r="K124" s="19">
        <f>RateioMV[[#This Row],[DISTRIBUICAO (%)]]*K$8</f>
        <v>0</v>
      </c>
      <c r="L124" s="19">
        <f>RateioMV[[#This Row],[DISTRIBUICAO (%)]]*L$8</f>
        <v>0</v>
      </c>
      <c r="M124" s="19">
        <f>RateioMV[[#This Row],[DISTRIBUICAO (%)]]*M$8</f>
        <v>0</v>
      </c>
      <c r="N124" s="19">
        <f>RateioMV[[#This Row],[DISTRIBUICAO (%)]]*N$8</f>
        <v>0</v>
      </c>
      <c r="O124" s="19">
        <f>RateioMV[[#This Row],[DISTRIBUICAO (%)]]*O$8</f>
        <v>0</v>
      </c>
      <c r="P124" s="19">
        <f>RateioMV[[#This Row],[DISTRIBUICAO (%)]]*P$8</f>
        <v>0</v>
      </c>
      <c r="Q124" s="19">
        <f>RateioMV[[#This Row],[DISTRIBUICAO (%)]]*Q$8</f>
        <v>0</v>
      </c>
      <c r="R124" s="19">
        <f>RateioMV[[#This Row],[DISTRIBUICAO (%)]]*R$8</f>
        <v>0</v>
      </c>
      <c r="S124" s="19">
        <f>SUM(RateioMV[[#This Row],[JANEIRO]:[DEZEMBRO]])</f>
        <v>0</v>
      </c>
    </row>
    <row r="125" spans="1:19" ht="18" customHeight="1" x14ac:dyDescent="0.25">
      <c r="A125" s="20" t="s">
        <v>30</v>
      </c>
      <c r="B125" s="17">
        <v>286</v>
      </c>
      <c r="C125" s="23" t="s">
        <v>287</v>
      </c>
      <c r="D125" s="20" t="s">
        <v>151</v>
      </c>
      <c r="E125" s="24">
        <v>26</v>
      </c>
      <c r="F125" s="18">
        <f>RateioMV[[#This Row],[BASE]]/RateioMV[[#Totals],[BASE]]</f>
        <v>5.5650684931506846E-3</v>
      </c>
      <c r="G125" s="19">
        <f>RateioMV[[#This Row],[DISTRIBUICAO (%)]]*G$8</f>
        <v>0</v>
      </c>
      <c r="H125" s="19">
        <f>RateioMV[[#This Row],[DISTRIBUICAO (%)]]*H$8</f>
        <v>0</v>
      </c>
      <c r="I125" s="19">
        <f>RateioMV[[#This Row],[DISTRIBUICAO (%)]]*I$8</f>
        <v>0</v>
      </c>
      <c r="J125" s="19">
        <f>RateioMV[[#This Row],[DISTRIBUICAO (%)]]*J$8</f>
        <v>0</v>
      </c>
      <c r="K125" s="19">
        <f>RateioMV[[#This Row],[DISTRIBUICAO (%)]]*K$8</f>
        <v>0</v>
      </c>
      <c r="L125" s="19">
        <f>RateioMV[[#This Row],[DISTRIBUICAO (%)]]*L$8</f>
        <v>0</v>
      </c>
      <c r="M125" s="19">
        <f>RateioMV[[#This Row],[DISTRIBUICAO (%)]]*M$8</f>
        <v>0</v>
      </c>
      <c r="N125" s="19">
        <f>RateioMV[[#This Row],[DISTRIBUICAO (%)]]*N$8</f>
        <v>0</v>
      </c>
      <c r="O125" s="19">
        <f>RateioMV[[#This Row],[DISTRIBUICAO (%)]]*O$8</f>
        <v>0</v>
      </c>
      <c r="P125" s="19">
        <f>RateioMV[[#This Row],[DISTRIBUICAO (%)]]*P$8</f>
        <v>0</v>
      </c>
      <c r="Q125" s="19">
        <f>RateioMV[[#This Row],[DISTRIBUICAO (%)]]*Q$8</f>
        <v>0</v>
      </c>
      <c r="R125" s="19">
        <f>RateioMV[[#This Row],[DISTRIBUICAO (%)]]*R$8</f>
        <v>0</v>
      </c>
      <c r="S125" s="19">
        <f>SUM(RateioMV[[#This Row],[JANEIRO]:[DEZEMBRO]])</f>
        <v>0</v>
      </c>
    </row>
    <row r="126" spans="1:19" ht="18" customHeight="1" x14ac:dyDescent="0.25">
      <c r="A126" s="20" t="s">
        <v>30</v>
      </c>
      <c r="B126" s="17">
        <v>288</v>
      </c>
      <c r="C126" s="23" t="s">
        <v>288</v>
      </c>
      <c r="D126" s="20" t="s">
        <v>153</v>
      </c>
      <c r="E126" s="24">
        <v>1</v>
      </c>
      <c r="F126" s="18">
        <f>RateioMV[[#This Row],[BASE]]/RateioMV[[#Totals],[BASE]]</f>
        <v>2.1404109589041095E-4</v>
      </c>
      <c r="G126" s="19">
        <f>RateioMV[[#This Row],[DISTRIBUICAO (%)]]*G$8</f>
        <v>0</v>
      </c>
      <c r="H126" s="19">
        <f>RateioMV[[#This Row],[DISTRIBUICAO (%)]]*H$8</f>
        <v>0</v>
      </c>
      <c r="I126" s="19">
        <f>RateioMV[[#This Row],[DISTRIBUICAO (%)]]*I$8</f>
        <v>0</v>
      </c>
      <c r="J126" s="19">
        <f>RateioMV[[#This Row],[DISTRIBUICAO (%)]]*J$8</f>
        <v>0</v>
      </c>
      <c r="K126" s="19">
        <f>RateioMV[[#This Row],[DISTRIBUICAO (%)]]*K$8</f>
        <v>0</v>
      </c>
      <c r="L126" s="19">
        <f>RateioMV[[#This Row],[DISTRIBUICAO (%)]]*L$8</f>
        <v>0</v>
      </c>
      <c r="M126" s="19">
        <f>RateioMV[[#This Row],[DISTRIBUICAO (%)]]*M$8</f>
        <v>0</v>
      </c>
      <c r="N126" s="19">
        <f>RateioMV[[#This Row],[DISTRIBUICAO (%)]]*N$8</f>
        <v>0</v>
      </c>
      <c r="O126" s="19">
        <f>RateioMV[[#This Row],[DISTRIBUICAO (%)]]*O$8</f>
        <v>0</v>
      </c>
      <c r="P126" s="19">
        <f>RateioMV[[#This Row],[DISTRIBUICAO (%)]]*P$8</f>
        <v>0</v>
      </c>
      <c r="Q126" s="19">
        <f>RateioMV[[#This Row],[DISTRIBUICAO (%)]]*Q$8</f>
        <v>0</v>
      </c>
      <c r="R126" s="19">
        <f>RateioMV[[#This Row],[DISTRIBUICAO (%)]]*R$8</f>
        <v>0</v>
      </c>
      <c r="S126" s="19">
        <f>SUM(RateioMV[[#This Row],[JANEIRO]:[DEZEMBRO]])</f>
        <v>0</v>
      </c>
    </row>
    <row r="127" spans="1:19" ht="18" customHeight="1" x14ac:dyDescent="0.25">
      <c r="A127" s="20" t="s">
        <v>30</v>
      </c>
      <c r="B127" s="17">
        <v>296</v>
      </c>
      <c r="C127" s="23" t="s">
        <v>289</v>
      </c>
      <c r="D127" s="20" t="s">
        <v>290</v>
      </c>
      <c r="E127" s="24">
        <v>153</v>
      </c>
      <c r="F127" s="18">
        <f>RateioMV[[#This Row],[BASE]]/RateioMV[[#Totals],[BASE]]</f>
        <v>3.2748287671232876E-2</v>
      </c>
      <c r="G127" s="19">
        <f>RateioMV[[#This Row],[DISTRIBUICAO (%)]]*G$8</f>
        <v>0</v>
      </c>
      <c r="H127" s="19">
        <f>RateioMV[[#This Row],[DISTRIBUICAO (%)]]*H$8</f>
        <v>0</v>
      </c>
      <c r="I127" s="19">
        <f>RateioMV[[#This Row],[DISTRIBUICAO (%)]]*I$8</f>
        <v>0</v>
      </c>
      <c r="J127" s="19">
        <f>RateioMV[[#This Row],[DISTRIBUICAO (%)]]*J$8</f>
        <v>0</v>
      </c>
      <c r="K127" s="19">
        <f>RateioMV[[#This Row],[DISTRIBUICAO (%)]]*K$8</f>
        <v>0</v>
      </c>
      <c r="L127" s="19">
        <f>RateioMV[[#This Row],[DISTRIBUICAO (%)]]*L$8</f>
        <v>0</v>
      </c>
      <c r="M127" s="19">
        <f>RateioMV[[#This Row],[DISTRIBUICAO (%)]]*M$8</f>
        <v>0</v>
      </c>
      <c r="N127" s="19">
        <f>RateioMV[[#This Row],[DISTRIBUICAO (%)]]*N$8</f>
        <v>0</v>
      </c>
      <c r="O127" s="19">
        <f>RateioMV[[#This Row],[DISTRIBUICAO (%)]]*O$8</f>
        <v>0</v>
      </c>
      <c r="P127" s="19">
        <f>RateioMV[[#This Row],[DISTRIBUICAO (%)]]*P$8</f>
        <v>0</v>
      </c>
      <c r="Q127" s="19">
        <f>RateioMV[[#This Row],[DISTRIBUICAO (%)]]*Q$8</f>
        <v>0</v>
      </c>
      <c r="R127" s="19">
        <f>RateioMV[[#This Row],[DISTRIBUICAO (%)]]*R$8</f>
        <v>0</v>
      </c>
      <c r="S127" s="19">
        <f>SUM(RateioMV[[#This Row],[JANEIRO]:[DEZEMBRO]])</f>
        <v>0</v>
      </c>
    </row>
    <row r="128" spans="1:19" ht="18" customHeight="1" x14ac:dyDescent="0.25">
      <c r="A128" s="20" t="s">
        <v>30</v>
      </c>
      <c r="B128" s="17">
        <v>297</v>
      </c>
      <c r="C128" s="23" t="s">
        <v>291</v>
      </c>
      <c r="D128" s="20" t="s">
        <v>154</v>
      </c>
      <c r="E128" s="24">
        <v>4</v>
      </c>
      <c r="F128" s="18">
        <f>RateioMV[[#This Row],[BASE]]/RateioMV[[#Totals],[BASE]]</f>
        <v>8.5616438356164379E-4</v>
      </c>
      <c r="G128" s="19">
        <f>RateioMV[[#This Row],[DISTRIBUICAO (%)]]*G$8</f>
        <v>0</v>
      </c>
      <c r="H128" s="19">
        <f>RateioMV[[#This Row],[DISTRIBUICAO (%)]]*H$8</f>
        <v>0</v>
      </c>
      <c r="I128" s="19">
        <f>RateioMV[[#This Row],[DISTRIBUICAO (%)]]*I$8</f>
        <v>0</v>
      </c>
      <c r="J128" s="19">
        <f>RateioMV[[#This Row],[DISTRIBUICAO (%)]]*J$8</f>
        <v>0</v>
      </c>
      <c r="K128" s="19">
        <f>RateioMV[[#This Row],[DISTRIBUICAO (%)]]*K$8</f>
        <v>0</v>
      </c>
      <c r="L128" s="19">
        <f>RateioMV[[#This Row],[DISTRIBUICAO (%)]]*L$8</f>
        <v>0</v>
      </c>
      <c r="M128" s="19">
        <f>RateioMV[[#This Row],[DISTRIBUICAO (%)]]*M$8</f>
        <v>0</v>
      </c>
      <c r="N128" s="19">
        <f>RateioMV[[#This Row],[DISTRIBUICAO (%)]]*N$8</f>
        <v>0</v>
      </c>
      <c r="O128" s="19">
        <f>RateioMV[[#This Row],[DISTRIBUICAO (%)]]*O$8</f>
        <v>0</v>
      </c>
      <c r="P128" s="19">
        <f>RateioMV[[#This Row],[DISTRIBUICAO (%)]]*P$8</f>
        <v>0</v>
      </c>
      <c r="Q128" s="19">
        <f>RateioMV[[#This Row],[DISTRIBUICAO (%)]]*Q$8</f>
        <v>0</v>
      </c>
      <c r="R128" s="19">
        <f>RateioMV[[#This Row],[DISTRIBUICAO (%)]]*R$8</f>
        <v>0</v>
      </c>
      <c r="S128" s="19">
        <f>SUM(RateioMV[[#This Row],[JANEIRO]:[DEZEMBRO]])</f>
        <v>0</v>
      </c>
    </row>
    <row r="129" spans="1:19" ht="18" customHeight="1" x14ac:dyDescent="0.25">
      <c r="A129" s="20" t="s">
        <v>30</v>
      </c>
      <c r="B129" s="17">
        <v>298</v>
      </c>
      <c r="C129" s="23" t="s">
        <v>292</v>
      </c>
      <c r="D129" s="20" t="s">
        <v>155</v>
      </c>
      <c r="E129" s="24">
        <v>6</v>
      </c>
      <c r="F129" s="18">
        <f>RateioMV[[#This Row],[BASE]]/RateioMV[[#Totals],[BASE]]</f>
        <v>1.2842465753424657E-3</v>
      </c>
      <c r="G129" s="19">
        <f>RateioMV[[#This Row],[DISTRIBUICAO (%)]]*G$8</f>
        <v>0</v>
      </c>
      <c r="H129" s="19">
        <f>RateioMV[[#This Row],[DISTRIBUICAO (%)]]*H$8</f>
        <v>0</v>
      </c>
      <c r="I129" s="19">
        <f>RateioMV[[#This Row],[DISTRIBUICAO (%)]]*I$8</f>
        <v>0</v>
      </c>
      <c r="J129" s="19">
        <f>RateioMV[[#This Row],[DISTRIBUICAO (%)]]*J$8</f>
        <v>0</v>
      </c>
      <c r="K129" s="19">
        <f>RateioMV[[#This Row],[DISTRIBUICAO (%)]]*K$8</f>
        <v>0</v>
      </c>
      <c r="L129" s="19">
        <f>RateioMV[[#This Row],[DISTRIBUICAO (%)]]*L$8</f>
        <v>0</v>
      </c>
      <c r="M129" s="19">
        <f>RateioMV[[#This Row],[DISTRIBUICAO (%)]]*M$8</f>
        <v>0</v>
      </c>
      <c r="N129" s="19">
        <f>RateioMV[[#This Row],[DISTRIBUICAO (%)]]*N$8</f>
        <v>0</v>
      </c>
      <c r="O129" s="19">
        <f>RateioMV[[#This Row],[DISTRIBUICAO (%)]]*O$8</f>
        <v>0</v>
      </c>
      <c r="P129" s="19">
        <f>RateioMV[[#This Row],[DISTRIBUICAO (%)]]*P$8</f>
        <v>0</v>
      </c>
      <c r="Q129" s="19">
        <f>RateioMV[[#This Row],[DISTRIBUICAO (%)]]*Q$8</f>
        <v>0</v>
      </c>
      <c r="R129" s="19">
        <f>RateioMV[[#This Row],[DISTRIBUICAO (%)]]*R$8</f>
        <v>0</v>
      </c>
      <c r="S129" s="19">
        <f>SUM(RateioMV[[#This Row],[JANEIRO]:[DEZEMBRO]])</f>
        <v>0</v>
      </c>
    </row>
    <row r="130" spans="1:19" ht="18" customHeight="1" x14ac:dyDescent="0.25">
      <c r="A130" s="20" t="s">
        <v>30</v>
      </c>
      <c r="B130" s="17">
        <v>299</v>
      </c>
      <c r="C130" s="23" t="s">
        <v>293</v>
      </c>
      <c r="D130" s="20" t="s">
        <v>156</v>
      </c>
      <c r="E130" s="24">
        <v>1</v>
      </c>
      <c r="F130" s="18">
        <f>RateioMV[[#This Row],[BASE]]/RateioMV[[#Totals],[BASE]]</f>
        <v>2.1404109589041095E-4</v>
      </c>
      <c r="G130" s="19">
        <f>RateioMV[[#This Row],[DISTRIBUICAO (%)]]*G$8</f>
        <v>0</v>
      </c>
      <c r="H130" s="19">
        <f>RateioMV[[#This Row],[DISTRIBUICAO (%)]]*H$8</f>
        <v>0</v>
      </c>
      <c r="I130" s="19">
        <f>RateioMV[[#This Row],[DISTRIBUICAO (%)]]*I$8</f>
        <v>0</v>
      </c>
      <c r="J130" s="19">
        <f>RateioMV[[#This Row],[DISTRIBUICAO (%)]]*J$8</f>
        <v>0</v>
      </c>
      <c r="K130" s="19">
        <f>RateioMV[[#This Row],[DISTRIBUICAO (%)]]*K$8</f>
        <v>0</v>
      </c>
      <c r="L130" s="19">
        <f>RateioMV[[#This Row],[DISTRIBUICAO (%)]]*L$8</f>
        <v>0</v>
      </c>
      <c r="M130" s="19">
        <f>RateioMV[[#This Row],[DISTRIBUICAO (%)]]*M$8</f>
        <v>0</v>
      </c>
      <c r="N130" s="19">
        <f>RateioMV[[#This Row],[DISTRIBUICAO (%)]]*N$8</f>
        <v>0</v>
      </c>
      <c r="O130" s="19">
        <f>RateioMV[[#This Row],[DISTRIBUICAO (%)]]*O$8</f>
        <v>0</v>
      </c>
      <c r="P130" s="19">
        <f>RateioMV[[#This Row],[DISTRIBUICAO (%)]]*P$8</f>
        <v>0</v>
      </c>
      <c r="Q130" s="19">
        <f>RateioMV[[#This Row],[DISTRIBUICAO (%)]]*Q$8</f>
        <v>0</v>
      </c>
      <c r="R130" s="19">
        <f>RateioMV[[#This Row],[DISTRIBUICAO (%)]]*R$8</f>
        <v>0</v>
      </c>
      <c r="S130" s="19">
        <f>SUM(RateioMV[[#This Row],[JANEIRO]:[DEZEMBRO]])</f>
        <v>0</v>
      </c>
    </row>
    <row r="131" spans="1:19" ht="18" customHeight="1" x14ac:dyDescent="0.25">
      <c r="A131" s="20" t="s">
        <v>30</v>
      </c>
      <c r="B131" s="17">
        <v>700</v>
      </c>
      <c r="C131" s="23" t="s">
        <v>294</v>
      </c>
      <c r="D131" s="20" t="s">
        <v>157</v>
      </c>
      <c r="E131" s="24">
        <v>26</v>
      </c>
      <c r="F131" s="18">
        <f>RateioMV[[#This Row],[BASE]]/RateioMV[[#Totals],[BASE]]</f>
        <v>5.5650684931506846E-3</v>
      </c>
      <c r="G131" s="19">
        <f>RateioMV[[#This Row],[DISTRIBUICAO (%)]]*G$8</f>
        <v>0</v>
      </c>
      <c r="H131" s="19">
        <f>RateioMV[[#This Row],[DISTRIBUICAO (%)]]*H$8</f>
        <v>0</v>
      </c>
      <c r="I131" s="19">
        <f>RateioMV[[#This Row],[DISTRIBUICAO (%)]]*I$8</f>
        <v>0</v>
      </c>
      <c r="J131" s="19">
        <f>RateioMV[[#This Row],[DISTRIBUICAO (%)]]*J$8</f>
        <v>0</v>
      </c>
      <c r="K131" s="19">
        <f>RateioMV[[#This Row],[DISTRIBUICAO (%)]]*K$8</f>
        <v>0</v>
      </c>
      <c r="L131" s="19">
        <f>RateioMV[[#This Row],[DISTRIBUICAO (%)]]*L$8</f>
        <v>0</v>
      </c>
      <c r="M131" s="19">
        <f>RateioMV[[#This Row],[DISTRIBUICAO (%)]]*M$8</f>
        <v>0</v>
      </c>
      <c r="N131" s="19">
        <f>RateioMV[[#This Row],[DISTRIBUICAO (%)]]*N$8</f>
        <v>0</v>
      </c>
      <c r="O131" s="19">
        <f>RateioMV[[#This Row],[DISTRIBUICAO (%)]]*O$8</f>
        <v>0</v>
      </c>
      <c r="P131" s="19">
        <f>RateioMV[[#This Row],[DISTRIBUICAO (%)]]*P$8</f>
        <v>0</v>
      </c>
      <c r="Q131" s="19">
        <f>RateioMV[[#This Row],[DISTRIBUICAO (%)]]*Q$8</f>
        <v>0</v>
      </c>
      <c r="R131" s="19">
        <f>RateioMV[[#This Row],[DISTRIBUICAO (%)]]*R$8</f>
        <v>0</v>
      </c>
      <c r="S131" s="19">
        <f>SUM(RateioMV[[#This Row],[JANEIRO]:[DEZEMBRO]])</f>
        <v>0</v>
      </c>
    </row>
    <row r="132" spans="1:19" ht="18" customHeight="1" x14ac:dyDescent="0.25">
      <c r="A132" s="20" t="s">
        <v>30</v>
      </c>
      <c r="B132" s="17">
        <v>702</v>
      </c>
      <c r="C132" s="23" t="s">
        <v>295</v>
      </c>
      <c r="D132" s="20" t="s">
        <v>158</v>
      </c>
      <c r="E132" s="24">
        <v>9</v>
      </c>
      <c r="F132" s="18">
        <f>RateioMV[[#This Row],[BASE]]/RateioMV[[#Totals],[BASE]]</f>
        <v>1.9263698630136985E-3</v>
      </c>
      <c r="G132" s="19">
        <f>RateioMV[[#This Row],[DISTRIBUICAO (%)]]*G$8</f>
        <v>0</v>
      </c>
      <c r="H132" s="19">
        <f>RateioMV[[#This Row],[DISTRIBUICAO (%)]]*H$8</f>
        <v>0</v>
      </c>
      <c r="I132" s="19">
        <f>RateioMV[[#This Row],[DISTRIBUICAO (%)]]*I$8</f>
        <v>0</v>
      </c>
      <c r="J132" s="19">
        <f>RateioMV[[#This Row],[DISTRIBUICAO (%)]]*J$8</f>
        <v>0</v>
      </c>
      <c r="K132" s="19">
        <f>RateioMV[[#This Row],[DISTRIBUICAO (%)]]*K$8</f>
        <v>0</v>
      </c>
      <c r="L132" s="19">
        <f>RateioMV[[#This Row],[DISTRIBUICAO (%)]]*L$8</f>
        <v>0</v>
      </c>
      <c r="M132" s="19">
        <f>RateioMV[[#This Row],[DISTRIBUICAO (%)]]*M$8</f>
        <v>0</v>
      </c>
      <c r="N132" s="19">
        <f>RateioMV[[#This Row],[DISTRIBUICAO (%)]]*N$8</f>
        <v>0</v>
      </c>
      <c r="O132" s="19">
        <f>RateioMV[[#This Row],[DISTRIBUICAO (%)]]*O$8</f>
        <v>0</v>
      </c>
      <c r="P132" s="19">
        <f>RateioMV[[#This Row],[DISTRIBUICAO (%)]]*P$8</f>
        <v>0</v>
      </c>
      <c r="Q132" s="19">
        <f>RateioMV[[#This Row],[DISTRIBUICAO (%)]]*Q$8</f>
        <v>0</v>
      </c>
      <c r="R132" s="19">
        <f>RateioMV[[#This Row],[DISTRIBUICAO (%)]]*R$8</f>
        <v>0</v>
      </c>
      <c r="S132" s="19">
        <f>SUM(RateioMV[[#This Row],[JANEIRO]:[DEZEMBRO]])</f>
        <v>0</v>
      </c>
    </row>
    <row r="133" spans="1:19" ht="18" customHeight="1" x14ac:dyDescent="0.25">
      <c r="A133" s="20" t="s">
        <v>30</v>
      </c>
      <c r="B133" s="17">
        <v>756</v>
      </c>
      <c r="C133" s="23" t="s">
        <v>296</v>
      </c>
      <c r="D133" s="20" t="s">
        <v>297</v>
      </c>
      <c r="E133" s="24">
        <v>1</v>
      </c>
      <c r="F133" s="18">
        <f>RateioMV[[#This Row],[BASE]]/RateioMV[[#Totals],[BASE]]</f>
        <v>2.1404109589041095E-4</v>
      </c>
      <c r="G133" s="19">
        <f>RateioMV[[#This Row],[DISTRIBUICAO (%)]]*G$8</f>
        <v>0</v>
      </c>
      <c r="H133" s="19">
        <f>RateioMV[[#This Row],[DISTRIBUICAO (%)]]*H$8</f>
        <v>0</v>
      </c>
      <c r="I133" s="19">
        <f>RateioMV[[#This Row],[DISTRIBUICAO (%)]]*I$8</f>
        <v>0</v>
      </c>
      <c r="J133" s="19">
        <f>RateioMV[[#This Row],[DISTRIBUICAO (%)]]*J$8</f>
        <v>0</v>
      </c>
      <c r="K133" s="19">
        <f>RateioMV[[#This Row],[DISTRIBUICAO (%)]]*K$8</f>
        <v>0</v>
      </c>
      <c r="L133" s="19">
        <f>RateioMV[[#This Row],[DISTRIBUICAO (%)]]*L$8</f>
        <v>0</v>
      </c>
      <c r="M133" s="19">
        <f>RateioMV[[#This Row],[DISTRIBUICAO (%)]]*M$8</f>
        <v>0</v>
      </c>
      <c r="N133" s="19">
        <f>RateioMV[[#This Row],[DISTRIBUICAO (%)]]*N$8</f>
        <v>0</v>
      </c>
      <c r="O133" s="19">
        <f>RateioMV[[#This Row],[DISTRIBUICAO (%)]]*O$8</f>
        <v>0</v>
      </c>
      <c r="P133" s="19">
        <f>RateioMV[[#This Row],[DISTRIBUICAO (%)]]*P$8</f>
        <v>0</v>
      </c>
      <c r="Q133" s="19">
        <f>RateioMV[[#This Row],[DISTRIBUICAO (%)]]*Q$8</f>
        <v>0</v>
      </c>
      <c r="R133" s="19">
        <f>RateioMV[[#This Row],[DISTRIBUICAO (%)]]*R$8</f>
        <v>0</v>
      </c>
      <c r="S133" s="19">
        <f>SUM(RateioMV[[#This Row],[JANEIRO]:[DEZEMBRO]])</f>
        <v>0</v>
      </c>
    </row>
    <row r="134" spans="1:19" ht="18" customHeight="1" x14ac:dyDescent="0.25">
      <c r="A134" s="20" t="s">
        <v>30</v>
      </c>
      <c r="B134" s="17">
        <v>765</v>
      </c>
      <c r="C134" s="23" t="s">
        <v>298</v>
      </c>
      <c r="D134" s="20" t="s">
        <v>37</v>
      </c>
      <c r="E134" s="24">
        <v>8</v>
      </c>
      <c r="F134" s="18">
        <f>RateioMV[[#This Row],[BASE]]/RateioMV[[#Totals],[BASE]]</f>
        <v>1.7123287671232876E-3</v>
      </c>
      <c r="G134" s="19">
        <f>RateioMV[[#This Row],[DISTRIBUICAO (%)]]*G$8</f>
        <v>0</v>
      </c>
      <c r="H134" s="19">
        <f>RateioMV[[#This Row],[DISTRIBUICAO (%)]]*H$8</f>
        <v>0</v>
      </c>
      <c r="I134" s="19">
        <f>RateioMV[[#This Row],[DISTRIBUICAO (%)]]*I$8</f>
        <v>0</v>
      </c>
      <c r="J134" s="19">
        <f>RateioMV[[#This Row],[DISTRIBUICAO (%)]]*J$8</f>
        <v>0</v>
      </c>
      <c r="K134" s="19">
        <f>RateioMV[[#This Row],[DISTRIBUICAO (%)]]*K$8</f>
        <v>0</v>
      </c>
      <c r="L134" s="19">
        <f>RateioMV[[#This Row],[DISTRIBUICAO (%)]]*L$8</f>
        <v>0</v>
      </c>
      <c r="M134" s="19">
        <f>RateioMV[[#This Row],[DISTRIBUICAO (%)]]*M$8</f>
        <v>0</v>
      </c>
      <c r="N134" s="19">
        <f>RateioMV[[#This Row],[DISTRIBUICAO (%)]]*N$8</f>
        <v>0</v>
      </c>
      <c r="O134" s="19">
        <f>RateioMV[[#This Row],[DISTRIBUICAO (%)]]*O$8</f>
        <v>0</v>
      </c>
      <c r="P134" s="19">
        <f>RateioMV[[#This Row],[DISTRIBUICAO (%)]]*P$8</f>
        <v>0</v>
      </c>
      <c r="Q134" s="19">
        <f>RateioMV[[#This Row],[DISTRIBUICAO (%)]]*Q$8</f>
        <v>0</v>
      </c>
      <c r="R134" s="19">
        <f>RateioMV[[#This Row],[DISTRIBUICAO (%)]]*R$8</f>
        <v>0</v>
      </c>
      <c r="S134" s="19">
        <f>SUM(RateioMV[[#This Row],[JANEIRO]:[DEZEMBRO]])</f>
        <v>0</v>
      </c>
    </row>
    <row r="135" spans="1:19" ht="18" customHeight="1" x14ac:dyDescent="0.25">
      <c r="A135" s="20" t="s">
        <v>30</v>
      </c>
      <c r="B135" s="17">
        <v>783</v>
      </c>
      <c r="C135" s="23" t="s">
        <v>299</v>
      </c>
      <c r="D135" s="20" t="s">
        <v>300</v>
      </c>
      <c r="E135" s="24">
        <v>4</v>
      </c>
      <c r="F135" s="18">
        <f>RateioMV[[#This Row],[BASE]]/RateioMV[[#Totals],[BASE]]</f>
        <v>8.5616438356164379E-4</v>
      </c>
      <c r="G135" s="19">
        <f>RateioMV[[#This Row],[DISTRIBUICAO (%)]]*G$8</f>
        <v>0</v>
      </c>
      <c r="H135" s="19">
        <f>RateioMV[[#This Row],[DISTRIBUICAO (%)]]*H$8</f>
        <v>0</v>
      </c>
      <c r="I135" s="19">
        <f>RateioMV[[#This Row],[DISTRIBUICAO (%)]]*I$8</f>
        <v>0</v>
      </c>
      <c r="J135" s="19">
        <f>RateioMV[[#This Row],[DISTRIBUICAO (%)]]*J$8</f>
        <v>0</v>
      </c>
      <c r="K135" s="19">
        <f>RateioMV[[#This Row],[DISTRIBUICAO (%)]]*K$8</f>
        <v>0</v>
      </c>
      <c r="L135" s="19">
        <f>RateioMV[[#This Row],[DISTRIBUICAO (%)]]*L$8</f>
        <v>0</v>
      </c>
      <c r="M135" s="19">
        <f>RateioMV[[#This Row],[DISTRIBUICAO (%)]]*M$8</f>
        <v>0</v>
      </c>
      <c r="N135" s="19">
        <f>RateioMV[[#This Row],[DISTRIBUICAO (%)]]*N$8</f>
        <v>0</v>
      </c>
      <c r="O135" s="19">
        <f>RateioMV[[#This Row],[DISTRIBUICAO (%)]]*O$8</f>
        <v>0</v>
      </c>
      <c r="P135" s="19">
        <f>RateioMV[[#This Row],[DISTRIBUICAO (%)]]*P$8</f>
        <v>0</v>
      </c>
      <c r="Q135" s="19">
        <f>RateioMV[[#This Row],[DISTRIBUICAO (%)]]*Q$8</f>
        <v>0</v>
      </c>
      <c r="R135" s="19">
        <f>RateioMV[[#This Row],[DISTRIBUICAO (%)]]*R$8</f>
        <v>0</v>
      </c>
      <c r="S135" s="19">
        <f>SUM(RateioMV[[#This Row],[JANEIRO]:[DEZEMBRO]])</f>
        <v>0</v>
      </c>
    </row>
    <row r="136" spans="1:19" ht="18" customHeight="1" x14ac:dyDescent="0.25">
      <c r="A136" s="20" t="s">
        <v>30</v>
      </c>
      <c r="B136" s="17">
        <v>795</v>
      </c>
      <c r="C136" s="23" t="s">
        <v>301</v>
      </c>
      <c r="D136" s="20" t="s">
        <v>98</v>
      </c>
      <c r="E136" s="24">
        <v>2</v>
      </c>
      <c r="F136" s="18">
        <f>RateioMV[[#This Row],[BASE]]/RateioMV[[#Totals],[BASE]]</f>
        <v>4.2808219178082189E-4</v>
      </c>
      <c r="G136" s="19">
        <f>RateioMV[[#This Row],[DISTRIBUICAO (%)]]*G$8</f>
        <v>0</v>
      </c>
      <c r="H136" s="19">
        <f>RateioMV[[#This Row],[DISTRIBUICAO (%)]]*H$8</f>
        <v>0</v>
      </c>
      <c r="I136" s="19">
        <f>RateioMV[[#This Row],[DISTRIBUICAO (%)]]*I$8</f>
        <v>0</v>
      </c>
      <c r="J136" s="19">
        <f>RateioMV[[#This Row],[DISTRIBUICAO (%)]]*J$8</f>
        <v>0</v>
      </c>
      <c r="K136" s="19">
        <f>RateioMV[[#This Row],[DISTRIBUICAO (%)]]*K$8</f>
        <v>0</v>
      </c>
      <c r="L136" s="19">
        <f>RateioMV[[#This Row],[DISTRIBUICAO (%)]]*L$8</f>
        <v>0</v>
      </c>
      <c r="M136" s="19">
        <f>RateioMV[[#This Row],[DISTRIBUICAO (%)]]*M$8</f>
        <v>0</v>
      </c>
      <c r="N136" s="19">
        <f>RateioMV[[#This Row],[DISTRIBUICAO (%)]]*N$8</f>
        <v>0</v>
      </c>
      <c r="O136" s="19">
        <f>RateioMV[[#This Row],[DISTRIBUICAO (%)]]*O$8</f>
        <v>0</v>
      </c>
      <c r="P136" s="19">
        <f>RateioMV[[#This Row],[DISTRIBUICAO (%)]]*P$8</f>
        <v>0</v>
      </c>
      <c r="Q136" s="19">
        <f>RateioMV[[#This Row],[DISTRIBUICAO (%)]]*Q$8</f>
        <v>0</v>
      </c>
      <c r="R136" s="19">
        <f>RateioMV[[#This Row],[DISTRIBUICAO (%)]]*R$8</f>
        <v>0</v>
      </c>
      <c r="S136" s="19">
        <f>SUM(RateioMV[[#This Row],[JANEIRO]:[DEZEMBRO]])</f>
        <v>0</v>
      </c>
    </row>
    <row r="137" spans="1:19" ht="18" customHeight="1" x14ac:dyDescent="0.25">
      <c r="A137" s="20" t="s">
        <v>30</v>
      </c>
      <c r="B137" s="17">
        <v>863</v>
      </c>
      <c r="C137" s="23" t="s">
        <v>302</v>
      </c>
      <c r="D137" s="20" t="s">
        <v>100</v>
      </c>
      <c r="E137" s="24">
        <v>3</v>
      </c>
      <c r="F137" s="18">
        <f>RateioMV[[#This Row],[BASE]]/RateioMV[[#Totals],[BASE]]</f>
        <v>6.4212328767123284E-4</v>
      </c>
      <c r="G137" s="19">
        <f>RateioMV[[#This Row],[DISTRIBUICAO (%)]]*G$8</f>
        <v>0</v>
      </c>
      <c r="H137" s="19">
        <f>RateioMV[[#This Row],[DISTRIBUICAO (%)]]*H$8</f>
        <v>0</v>
      </c>
      <c r="I137" s="19">
        <f>RateioMV[[#This Row],[DISTRIBUICAO (%)]]*I$8</f>
        <v>0</v>
      </c>
      <c r="J137" s="19">
        <f>RateioMV[[#This Row],[DISTRIBUICAO (%)]]*J$8</f>
        <v>0</v>
      </c>
      <c r="K137" s="19">
        <f>RateioMV[[#This Row],[DISTRIBUICAO (%)]]*K$8</f>
        <v>0</v>
      </c>
      <c r="L137" s="19">
        <f>RateioMV[[#This Row],[DISTRIBUICAO (%)]]*L$8</f>
        <v>0</v>
      </c>
      <c r="M137" s="19">
        <f>RateioMV[[#This Row],[DISTRIBUICAO (%)]]*M$8</f>
        <v>0</v>
      </c>
      <c r="N137" s="19">
        <f>RateioMV[[#This Row],[DISTRIBUICAO (%)]]*N$8</f>
        <v>0</v>
      </c>
      <c r="O137" s="19">
        <f>RateioMV[[#This Row],[DISTRIBUICAO (%)]]*O$8</f>
        <v>0</v>
      </c>
      <c r="P137" s="19">
        <f>RateioMV[[#This Row],[DISTRIBUICAO (%)]]*P$8</f>
        <v>0</v>
      </c>
      <c r="Q137" s="19">
        <f>RateioMV[[#This Row],[DISTRIBUICAO (%)]]*Q$8</f>
        <v>0</v>
      </c>
      <c r="R137" s="19">
        <f>RateioMV[[#This Row],[DISTRIBUICAO (%)]]*R$8</f>
        <v>0</v>
      </c>
      <c r="S137" s="19">
        <f>SUM(RateioMV[[#This Row],[JANEIRO]:[DEZEMBRO]])</f>
        <v>0</v>
      </c>
    </row>
    <row r="138" spans="1:19" ht="18" customHeight="1" x14ac:dyDescent="0.25">
      <c r="A138" s="20" t="s">
        <v>30</v>
      </c>
      <c r="B138" s="17">
        <v>920</v>
      </c>
      <c r="C138" s="23" t="s">
        <v>303</v>
      </c>
      <c r="D138" s="20" t="s">
        <v>304</v>
      </c>
      <c r="E138" s="24">
        <v>33</v>
      </c>
      <c r="F138" s="18">
        <f>RateioMV[[#This Row],[BASE]]/RateioMV[[#Totals],[BASE]]</f>
        <v>7.0633561643835613E-3</v>
      </c>
      <c r="G138" s="19">
        <f>RateioMV[[#This Row],[DISTRIBUICAO (%)]]*G$8</f>
        <v>0</v>
      </c>
      <c r="H138" s="19">
        <f>RateioMV[[#This Row],[DISTRIBUICAO (%)]]*H$8</f>
        <v>0</v>
      </c>
      <c r="I138" s="19">
        <f>RateioMV[[#This Row],[DISTRIBUICAO (%)]]*I$8</f>
        <v>0</v>
      </c>
      <c r="J138" s="19">
        <f>RateioMV[[#This Row],[DISTRIBUICAO (%)]]*J$8</f>
        <v>0</v>
      </c>
      <c r="K138" s="19">
        <f>RateioMV[[#This Row],[DISTRIBUICAO (%)]]*K$8</f>
        <v>0</v>
      </c>
      <c r="L138" s="19">
        <f>RateioMV[[#This Row],[DISTRIBUICAO (%)]]*L$8</f>
        <v>0</v>
      </c>
      <c r="M138" s="19">
        <f>RateioMV[[#This Row],[DISTRIBUICAO (%)]]*M$8</f>
        <v>0</v>
      </c>
      <c r="N138" s="19">
        <f>RateioMV[[#This Row],[DISTRIBUICAO (%)]]*N$8</f>
        <v>0</v>
      </c>
      <c r="O138" s="19">
        <f>RateioMV[[#This Row],[DISTRIBUICAO (%)]]*O$8</f>
        <v>0</v>
      </c>
      <c r="P138" s="19">
        <f>RateioMV[[#This Row],[DISTRIBUICAO (%)]]*P$8</f>
        <v>0</v>
      </c>
      <c r="Q138" s="19">
        <f>RateioMV[[#This Row],[DISTRIBUICAO (%)]]*Q$8</f>
        <v>0</v>
      </c>
      <c r="R138" s="19">
        <f>RateioMV[[#This Row],[DISTRIBUICAO (%)]]*R$8</f>
        <v>0</v>
      </c>
      <c r="S138" s="19">
        <f>SUM(RateioMV[[#This Row],[JANEIRO]:[DEZEMBRO]])</f>
        <v>0</v>
      </c>
    </row>
    <row r="139" spans="1:19" ht="18" customHeight="1" x14ac:dyDescent="0.25">
      <c r="A139" s="20" t="s">
        <v>30</v>
      </c>
      <c r="B139" s="17">
        <v>948</v>
      </c>
      <c r="C139" s="23" t="s">
        <v>305</v>
      </c>
      <c r="D139" s="20" t="s">
        <v>306</v>
      </c>
      <c r="E139" s="24">
        <v>2</v>
      </c>
      <c r="F139" s="18">
        <f>RateioMV[[#This Row],[BASE]]/RateioMV[[#Totals],[BASE]]</f>
        <v>4.2808219178082189E-4</v>
      </c>
      <c r="G139" s="19">
        <f>RateioMV[[#This Row],[DISTRIBUICAO (%)]]*G$8</f>
        <v>0</v>
      </c>
      <c r="H139" s="19">
        <f>RateioMV[[#This Row],[DISTRIBUICAO (%)]]*H$8</f>
        <v>0</v>
      </c>
      <c r="I139" s="19">
        <f>RateioMV[[#This Row],[DISTRIBUICAO (%)]]*I$8</f>
        <v>0</v>
      </c>
      <c r="J139" s="19">
        <f>RateioMV[[#This Row],[DISTRIBUICAO (%)]]*J$8</f>
        <v>0</v>
      </c>
      <c r="K139" s="19">
        <f>RateioMV[[#This Row],[DISTRIBUICAO (%)]]*K$8</f>
        <v>0</v>
      </c>
      <c r="L139" s="19">
        <f>RateioMV[[#This Row],[DISTRIBUICAO (%)]]*L$8</f>
        <v>0</v>
      </c>
      <c r="M139" s="19">
        <f>RateioMV[[#This Row],[DISTRIBUICAO (%)]]*M$8</f>
        <v>0</v>
      </c>
      <c r="N139" s="19">
        <f>RateioMV[[#This Row],[DISTRIBUICAO (%)]]*N$8</f>
        <v>0</v>
      </c>
      <c r="O139" s="19">
        <f>RateioMV[[#This Row],[DISTRIBUICAO (%)]]*O$8</f>
        <v>0</v>
      </c>
      <c r="P139" s="19">
        <f>RateioMV[[#This Row],[DISTRIBUICAO (%)]]*P$8</f>
        <v>0</v>
      </c>
      <c r="Q139" s="19">
        <f>RateioMV[[#This Row],[DISTRIBUICAO (%)]]*Q$8</f>
        <v>0</v>
      </c>
      <c r="R139" s="19">
        <f>RateioMV[[#This Row],[DISTRIBUICAO (%)]]*R$8</f>
        <v>0</v>
      </c>
      <c r="S139" s="19">
        <f>SUM(RateioMV[[#This Row],[JANEIRO]:[DEZEMBRO]])</f>
        <v>0</v>
      </c>
    </row>
    <row r="140" spans="1:19" ht="18" customHeight="1" x14ac:dyDescent="0.25">
      <c r="A140" s="20" t="s">
        <v>30</v>
      </c>
      <c r="B140" s="17">
        <v>959</v>
      </c>
      <c r="C140" s="23" t="s">
        <v>307</v>
      </c>
      <c r="D140" s="20" t="s">
        <v>101</v>
      </c>
      <c r="E140" s="24">
        <v>1</v>
      </c>
      <c r="F140" s="18">
        <f>RateioMV[[#This Row],[BASE]]/RateioMV[[#Totals],[BASE]]</f>
        <v>2.1404109589041095E-4</v>
      </c>
      <c r="G140" s="19">
        <f>RateioMV[[#This Row],[DISTRIBUICAO (%)]]*G$8</f>
        <v>0</v>
      </c>
      <c r="H140" s="19">
        <f>RateioMV[[#This Row],[DISTRIBUICAO (%)]]*H$8</f>
        <v>0</v>
      </c>
      <c r="I140" s="19">
        <f>RateioMV[[#This Row],[DISTRIBUICAO (%)]]*I$8</f>
        <v>0</v>
      </c>
      <c r="J140" s="19">
        <f>RateioMV[[#This Row],[DISTRIBUICAO (%)]]*J$8</f>
        <v>0</v>
      </c>
      <c r="K140" s="19">
        <f>RateioMV[[#This Row],[DISTRIBUICAO (%)]]*K$8</f>
        <v>0</v>
      </c>
      <c r="L140" s="19">
        <f>RateioMV[[#This Row],[DISTRIBUICAO (%)]]*L$8</f>
        <v>0</v>
      </c>
      <c r="M140" s="19">
        <f>RateioMV[[#This Row],[DISTRIBUICAO (%)]]*M$8</f>
        <v>0</v>
      </c>
      <c r="N140" s="19">
        <f>RateioMV[[#This Row],[DISTRIBUICAO (%)]]*N$8</f>
        <v>0</v>
      </c>
      <c r="O140" s="19">
        <f>RateioMV[[#This Row],[DISTRIBUICAO (%)]]*O$8</f>
        <v>0</v>
      </c>
      <c r="P140" s="19">
        <f>RateioMV[[#This Row],[DISTRIBUICAO (%)]]*P$8</f>
        <v>0</v>
      </c>
      <c r="Q140" s="19">
        <f>RateioMV[[#This Row],[DISTRIBUICAO (%)]]*Q$8</f>
        <v>0</v>
      </c>
      <c r="R140" s="19">
        <f>RateioMV[[#This Row],[DISTRIBUICAO (%)]]*R$8</f>
        <v>0</v>
      </c>
      <c r="S140" s="19">
        <f>SUM(RateioMV[[#This Row],[JANEIRO]:[DEZEMBRO]])</f>
        <v>0</v>
      </c>
    </row>
    <row r="141" spans="1:19" ht="18" customHeight="1" x14ac:dyDescent="0.25">
      <c r="A141" s="20" t="s">
        <v>30</v>
      </c>
      <c r="B141" s="17">
        <v>982</v>
      </c>
      <c r="C141" s="23" t="s">
        <v>308</v>
      </c>
      <c r="D141" s="20" t="s">
        <v>65</v>
      </c>
      <c r="E141" s="24">
        <v>13</v>
      </c>
      <c r="F141" s="18">
        <f>RateioMV[[#This Row],[BASE]]/RateioMV[[#Totals],[BASE]]</f>
        <v>2.7825342465753423E-3</v>
      </c>
      <c r="G141" s="19">
        <f>RateioMV[[#This Row],[DISTRIBUICAO (%)]]*G$8</f>
        <v>0</v>
      </c>
      <c r="H141" s="19">
        <f>RateioMV[[#This Row],[DISTRIBUICAO (%)]]*H$8</f>
        <v>0</v>
      </c>
      <c r="I141" s="19">
        <f>RateioMV[[#This Row],[DISTRIBUICAO (%)]]*I$8</f>
        <v>0</v>
      </c>
      <c r="J141" s="19">
        <f>RateioMV[[#This Row],[DISTRIBUICAO (%)]]*J$8</f>
        <v>0</v>
      </c>
      <c r="K141" s="19">
        <f>RateioMV[[#This Row],[DISTRIBUICAO (%)]]*K$8</f>
        <v>0</v>
      </c>
      <c r="L141" s="19">
        <f>RateioMV[[#This Row],[DISTRIBUICAO (%)]]*L$8</f>
        <v>0</v>
      </c>
      <c r="M141" s="19">
        <f>RateioMV[[#This Row],[DISTRIBUICAO (%)]]*M$8</f>
        <v>0</v>
      </c>
      <c r="N141" s="19">
        <f>RateioMV[[#This Row],[DISTRIBUICAO (%)]]*N$8</f>
        <v>0</v>
      </c>
      <c r="O141" s="19">
        <f>RateioMV[[#This Row],[DISTRIBUICAO (%)]]*O$8</f>
        <v>0</v>
      </c>
      <c r="P141" s="19">
        <f>RateioMV[[#This Row],[DISTRIBUICAO (%)]]*P$8</f>
        <v>0</v>
      </c>
      <c r="Q141" s="19">
        <f>RateioMV[[#This Row],[DISTRIBUICAO (%)]]*Q$8</f>
        <v>0</v>
      </c>
      <c r="R141" s="19">
        <f>RateioMV[[#This Row],[DISTRIBUICAO (%)]]*R$8</f>
        <v>0</v>
      </c>
      <c r="S141" s="19">
        <f>SUM(RateioMV[[#This Row],[JANEIRO]:[DEZEMBRO]])</f>
        <v>0</v>
      </c>
    </row>
    <row r="142" spans="1:19" ht="18" customHeight="1" x14ac:dyDescent="0.25">
      <c r="A142" s="20" t="s">
        <v>30</v>
      </c>
      <c r="B142" s="17">
        <v>999</v>
      </c>
      <c r="C142" s="23" t="s">
        <v>309</v>
      </c>
      <c r="D142" s="20" t="s">
        <v>94</v>
      </c>
      <c r="E142" s="24">
        <v>5</v>
      </c>
      <c r="F142" s="18">
        <f>RateioMV[[#This Row],[BASE]]/RateioMV[[#Totals],[BASE]]</f>
        <v>1.0702054794520547E-3</v>
      </c>
      <c r="G142" s="19">
        <f>RateioMV[[#This Row],[DISTRIBUICAO (%)]]*G$8</f>
        <v>0</v>
      </c>
      <c r="H142" s="19">
        <f>RateioMV[[#This Row],[DISTRIBUICAO (%)]]*H$8</f>
        <v>0</v>
      </c>
      <c r="I142" s="19">
        <f>RateioMV[[#This Row],[DISTRIBUICAO (%)]]*I$8</f>
        <v>0</v>
      </c>
      <c r="J142" s="19">
        <f>RateioMV[[#This Row],[DISTRIBUICAO (%)]]*J$8</f>
        <v>0</v>
      </c>
      <c r="K142" s="19">
        <f>RateioMV[[#This Row],[DISTRIBUICAO (%)]]*K$8</f>
        <v>0</v>
      </c>
      <c r="L142" s="19">
        <f>RateioMV[[#This Row],[DISTRIBUICAO (%)]]*L$8</f>
        <v>0</v>
      </c>
      <c r="M142" s="19">
        <f>RateioMV[[#This Row],[DISTRIBUICAO (%)]]*M$8</f>
        <v>0</v>
      </c>
      <c r="N142" s="19">
        <f>RateioMV[[#This Row],[DISTRIBUICAO (%)]]*N$8</f>
        <v>0</v>
      </c>
      <c r="O142" s="19">
        <f>RateioMV[[#This Row],[DISTRIBUICAO (%)]]*O$8</f>
        <v>0</v>
      </c>
      <c r="P142" s="19">
        <f>RateioMV[[#This Row],[DISTRIBUICAO (%)]]*P$8</f>
        <v>0</v>
      </c>
      <c r="Q142" s="19">
        <f>RateioMV[[#This Row],[DISTRIBUICAO (%)]]*Q$8</f>
        <v>0</v>
      </c>
      <c r="R142" s="19">
        <f>RateioMV[[#This Row],[DISTRIBUICAO (%)]]*R$8</f>
        <v>0</v>
      </c>
      <c r="S142" s="19">
        <f>SUM(RateioMV[[#This Row],[JANEIRO]:[DEZEMBRO]])</f>
        <v>0</v>
      </c>
    </row>
    <row r="143" spans="1:19" ht="18" customHeight="1" x14ac:dyDescent="0.25">
      <c r="A143" s="20" t="s">
        <v>30</v>
      </c>
      <c r="B143" s="17">
        <v>1024</v>
      </c>
      <c r="C143" s="23" t="s">
        <v>310</v>
      </c>
      <c r="D143" s="20" t="s">
        <v>132</v>
      </c>
      <c r="E143" s="24">
        <v>122</v>
      </c>
      <c r="F143" s="18">
        <f>RateioMV[[#This Row],[BASE]]/RateioMV[[#Totals],[BASE]]</f>
        <v>2.6113013698630137E-2</v>
      </c>
      <c r="G143" s="19">
        <f>RateioMV[[#This Row],[DISTRIBUICAO (%)]]*G$8</f>
        <v>0</v>
      </c>
      <c r="H143" s="19">
        <f>RateioMV[[#This Row],[DISTRIBUICAO (%)]]*H$8</f>
        <v>0</v>
      </c>
      <c r="I143" s="19">
        <f>RateioMV[[#This Row],[DISTRIBUICAO (%)]]*I$8</f>
        <v>0</v>
      </c>
      <c r="J143" s="19">
        <f>RateioMV[[#This Row],[DISTRIBUICAO (%)]]*J$8</f>
        <v>0</v>
      </c>
      <c r="K143" s="19">
        <f>RateioMV[[#This Row],[DISTRIBUICAO (%)]]*K$8</f>
        <v>0</v>
      </c>
      <c r="L143" s="19">
        <f>RateioMV[[#This Row],[DISTRIBUICAO (%)]]*L$8</f>
        <v>0</v>
      </c>
      <c r="M143" s="19">
        <f>RateioMV[[#This Row],[DISTRIBUICAO (%)]]*M$8</f>
        <v>0</v>
      </c>
      <c r="N143" s="19">
        <f>RateioMV[[#This Row],[DISTRIBUICAO (%)]]*N$8</f>
        <v>0</v>
      </c>
      <c r="O143" s="19">
        <f>RateioMV[[#This Row],[DISTRIBUICAO (%)]]*O$8</f>
        <v>0</v>
      </c>
      <c r="P143" s="19">
        <f>RateioMV[[#This Row],[DISTRIBUICAO (%)]]*P$8</f>
        <v>0</v>
      </c>
      <c r="Q143" s="19">
        <f>RateioMV[[#This Row],[DISTRIBUICAO (%)]]*Q$8</f>
        <v>0</v>
      </c>
      <c r="R143" s="19">
        <f>RateioMV[[#This Row],[DISTRIBUICAO (%)]]*R$8</f>
        <v>0</v>
      </c>
      <c r="S143" s="19">
        <f>SUM(RateioMV[[#This Row],[JANEIRO]:[DEZEMBRO]])</f>
        <v>0</v>
      </c>
    </row>
    <row r="144" spans="1:19" ht="18" customHeight="1" x14ac:dyDescent="0.25">
      <c r="A144" s="20" t="s">
        <v>30</v>
      </c>
      <c r="B144" s="17">
        <v>1035</v>
      </c>
      <c r="C144" s="23" t="s">
        <v>311</v>
      </c>
      <c r="D144" s="20" t="s">
        <v>43</v>
      </c>
      <c r="E144" s="24">
        <v>3</v>
      </c>
      <c r="F144" s="18">
        <f>RateioMV[[#This Row],[BASE]]/RateioMV[[#Totals],[BASE]]</f>
        <v>6.4212328767123284E-4</v>
      </c>
      <c r="G144" s="19">
        <f>RateioMV[[#This Row],[DISTRIBUICAO (%)]]*G$8</f>
        <v>0</v>
      </c>
      <c r="H144" s="19">
        <f>RateioMV[[#This Row],[DISTRIBUICAO (%)]]*H$8</f>
        <v>0</v>
      </c>
      <c r="I144" s="19">
        <f>RateioMV[[#This Row],[DISTRIBUICAO (%)]]*I$8</f>
        <v>0</v>
      </c>
      <c r="J144" s="19">
        <f>RateioMV[[#This Row],[DISTRIBUICAO (%)]]*J$8</f>
        <v>0</v>
      </c>
      <c r="K144" s="19">
        <f>RateioMV[[#This Row],[DISTRIBUICAO (%)]]*K$8</f>
        <v>0</v>
      </c>
      <c r="L144" s="19">
        <f>RateioMV[[#This Row],[DISTRIBUICAO (%)]]*L$8</f>
        <v>0</v>
      </c>
      <c r="M144" s="19">
        <f>RateioMV[[#This Row],[DISTRIBUICAO (%)]]*M$8</f>
        <v>0</v>
      </c>
      <c r="N144" s="19">
        <f>RateioMV[[#This Row],[DISTRIBUICAO (%)]]*N$8</f>
        <v>0</v>
      </c>
      <c r="O144" s="19">
        <f>RateioMV[[#This Row],[DISTRIBUICAO (%)]]*O$8</f>
        <v>0</v>
      </c>
      <c r="P144" s="19">
        <f>RateioMV[[#This Row],[DISTRIBUICAO (%)]]*P$8</f>
        <v>0</v>
      </c>
      <c r="Q144" s="19">
        <f>RateioMV[[#This Row],[DISTRIBUICAO (%)]]*Q$8</f>
        <v>0</v>
      </c>
      <c r="R144" s="19">
        <f>RateioMV[[#This Row],[DISTRIBUICAO (%)]]*R$8</f>
        <v>0</v>
      </c>
      <c r="S144" s="19">
        <f>SUM(RateioMV[[#This Row],[JANEIRO]:[DEZEMBRO]])</f>
        <v>0</v>
      </c>
    </row>
    <row r="145" spans="1:19" ht="18" customHeight="1" x14ac:dyDescent="0.25">
      <c r="A145" s="20" t="s">
        <v>30</v>
      </c>
      <c r="B145" s="17">
        <v>1105</v>
      </c>
      <c r="C145" s="23" t="s">
        <v>312</v>
      </c>
      <c r="D145" s="20" t="s">
        <v>313</v>
      </c>
      <c r="E145" s="24">
        <v>278</v>
      </c>
      <c r="F145" s="18">
        <f>RateioMV[[#This Row],[BASE]]/RateioMV[[#Totals],[BASE]]</f>
        <v>5.9503424657534248E-2</v>
      </c>
      <c r="G145" s="19">
        <f>RateioMV[[#This Row],[DISTRIBUICAO (%)]]*G$8</f>
        <v>0</v>
      </c>
      <c r="H145" s="19">
        <f>RateioMV[[#This Row],[DISTRIBUICAO (%)]]*H$8</f>
        <v>0</v>
      </c>
      <c r="I145" s="19">
        <f>RateioMV[[#This Row],[DISTRIBUICAO (%)]]*I$8</f>
        <v>0</v>
      </c>
      <c r="J145" s="19">
        <f>RateioMV[[#This Row],[DISTRIBUICAO (%)]]*J$8</f>
        <v>0</v>
      </c>
      <c r="K145" s="19">
        <f>RateioMV[[#This Row],[DISTRIBUICAO (%)]]*K$8</f>
        <v>0</v>
      </c>
      <c r="L145" s="19">
        <f>RateioMV[[#This Row],[DISTRIBUICAO (%)]]*L$8</f>
        <v>0</v>
      </c>
      <c r="M145" s="19">
        <f>RateioMV[[#This Row],[DISTRIBUICAO (%)]]*M$8</f>
        <v>0</v>
      </c>
      <c r="N145" s="19">
        <f>RateioMV[[#This Row],[DISTRIBUICAO (%)]]*N$8</f>
        <v>0</v>
      </c>
      <c r="O145" s="19">
        <f>RateioMV[[#This Row],[DISTRIBUICAO (%)]]*O$8</f>
        <v>0</v>
      </c>
      <c r="P145" s="19">
        <f>RateioMV[[#This Row],[DISTRIBUICAO (%)]]*P$8</f>
        <v>0</v>
      </c>
      <c r="Q145" s="19">
        <f>RateioMV[[#This Row],[DISTRIBUICAO (%)]]*Q$8</f>
        <v>0</v>
      </c>
      <c r="R145" s="19">
        <f>RateioMV[[#This Row],[DISTRIBUICAO (%)]]*R$8</f>
        <v>0</v>
      </c>
      <c r="S145" s="19">
        <f>SUM(RateioMV[[#This Row],[JANEIRO]:[DEZEMBRO]])</f>
        <v>0</v>
      </c>
    </row>
    <row r="146" spans="1:19" ht="18" customHeight="1" x14ac:dyDescent="0.25">
      <c r="A146" s="20" t="s">
        <v>30</v>
      </c>
      <c r="B146" s="17">
        <v>1119</v>
      </c>
      <c r="C146" s="23" t="s">
        <v>314</v>
      </c>
      <c r="D146" s="20" t="s">
        <v>110</v>
      </c>
      <c r="E146" s="24">
        <v>93</v>
      </c>
      <c r="F146" s="18">
        <f>RateioMV[[#This Row],[BASE]]/RateioMV[[#Totals],[BASE]]</f>
        <v>1.9905821917808219E-2</v>
      </c>
      <c r="G146" s="19">
        <f>RateioMV[[#This Row],[DISTRIBUICAO (%)]]*G$8</f>
        <v>0</v>
      </c>
      <c r="H146" s="19">
        <f>RateioMV[[#This Row],[DISTRIBUICAO (%)]]*H$8</f>
        <v>0</v>
      </c>
      <c r="I146" s="19">
        <f>RateioMV[[#This Row],[DISTRIBUICAO (%)]]*I$8</f>
        <v>0</v>
      </c>
      <c r="J146" s="19">
        <f>RateioMV[[#This Row],[DISTRIBUICAO (%)]]*J$8</f>
        <v>0</v>
      </c>
      <c r="K146" s="19">
        <f>RateioMV[[#This Row],[DISTRIBUICAO (%)]]*K$8</f>
        <v>0</v>
      </c>
      <c r="L146" s="19">
        <f>RateioMV[[#This Row],[DISTRIBUICAO (%)]]*L$8</f>
        <v>0</v>
      </c>
      <c r="M146" s="19">
        <f>RateioMV[[#This Row],[DISTRIBUICAO (%)]]*M$8</f>
        <v>0</v>
      </c>
      <c r="N146" s="19">
        <f>RateioMV[[#This Row],[DISTRIBUICAO (%)]]*N$8</f>
        <v>0</v>
      </c>
      <c r="O146" s="19">
        <f>RateioMV[[#This Row],[DISTRIBUICAO (%)]]*O$8</f>
        <v>0</v>
      </c>
      <c r="P146" s="19">
        <f>RateioMV[[#This Row],[DISTRIBUICAO (%)]]*P$8</f>
        <v>0</v>
      </c>
      <c r="Q146" s="19">
        <f>RateioMV[[#This Row],[DISTRIBUICAO (%)]]*Q$8</f>
        <v>0</v>
      </c>
      <c r="R146" s="19">
        <f>RateioMV[[#This Row],[DISTRIBUICAO (%)]]*R$8</f>
        <v>0</v>
      </c>
      <c r="S146" s="19">
        <f>SUM(RateioMV[[#This Row],[JANEIRO]:[DEZEMBRO]])</f>
        <v>0</v>
      </c>
    </row>
    <row r="147" spans="1:19" ht="18" customHeight="1" x14ac:dyDescent="0.25">
      <c r="A147" s="20" t="s">
        <v>30</v>
      </c>
      <c r="B147" s="17">
        <v>1135</v>
      </c>
      <c r="C147" s="23" t="s">
        <v>315</v>
      </c>
      <c r="D147" s="20" t="s">
        <v>316</v>
      </c>
      <c r="E147" s="24">
        <v>9</v>
      </c>
      <c r="F147" s="18">
        <f>RateioMV[[#This Row],[BASE]]/RateioMV[[#Totals],[BASE]]</f>
        <v>1.9263698630136985E-3</v>
      </c>
      <c r="G147" s="19">
        <f>RateioMV[[#This Row],[DISTRIBUICAO (%)]]*G$8</f>
        <v>0</v>
      </c>
      <c r="H147" s="19">
        <f>RateioMV[[#This Row],[DISTRIBUICAO (%)]]*H$8</f>
        <v>0</v>
      </c>
      <c r="I147" s="19">
        <f>RateioMV[[#This Row],[DISTRIBUICAO (%)]]*I$8</f>
        <v>0</v>
      </c>
      <c r="J147" s="19">
        <f>RateioMV[[#This Row],[DISTRIBUICAO (%)]]*J$8</f>
        <v>0</v>
      </c>
      <c r="K147" s="19">
        <f>RateioMV[[#This Row],[DISTRIBUICAO (%)]]*K$8</f>
        <v>0</v>
      </c>
      <c r="L147" s="19">
        <f>RateioMV[[#This Row],[DISTRIBUICAO (%)]]*L$8</f>
        <v>0</v>
      </c>
      <c r="M147" s="19">
        <f>RateioMV[[#This Row],[DISTRIBUICAO (%)]]*M$8</f>
        <v>0</v>
      </c>
      <c r="N147" s="19">
        <f>RateioMV[[#This Row],[DISTRIBUICAO (%)]]*N$8</f>
        <v>0</v>
      </c>
      <c r="O147" s="19">
        <f>RateioMV[[#This Row],[DISTRIBUICAO (%)]]*O$8</f>
        <v>0</v>
      </c>
      <c r="P147" s="19">
        <f>RateioMV[[#This Row],[DISTRIBUICAO (%)]]*P$8</f>
        <v>0</v>
      </c>
      <c r="Q147" s="19">
        <f>RateioMV[[#This Row],[DISTRIBUICAO (%)]]*Q$8</f>
        <v>0</v>
      </c>
      <c r="R147" s="19">
        <f>RateioMV[[#This Row],[DISTRIBUICAO (%)]]*R$8</f>
        <v>0</v>
      </c>
      <c r="S147" s="19">
        <f>SUM(RateioMV[[#This Row],[JANEIRO]:[DEZEMBRO]])</f>
        <v>0</v>
      </c>
    </row>
    <row r="148" spans="1:19" ht="18" customHeight="1" x14ac:dyDescent="0.25">
      <c r="A148" s="20" t="s">
        <v>30</v>
      </c>
      <c r="B148" s="17">
        <v>1148</v>
      </c>
      <c r="C148" s="23" t="s">
        <v>317</v>
      </c>
      <c r="D148" s="20" t="s">
        <v>63</v>
      </c>
      <c r="E148" s="24">
        <v>7</v>
      </c>
      <c r="F148" s="18">
        <f>RateioMV[[#This Row],[BASE]]/RateioMV[[#Totals],[BASE]]</f>
        <v>1.4982876712328766E-3</v>
      </c>
      <c r="G148" s="19">
        <f>RateioMV[[#This Row],[DISTRIBUICAO (%)]]*G$8</f>
        <v>0</v>
      </c>
      <c r="H148" s="19">
        <f>RateioMV[[#This Row],[DISTRIBUICAO (%)]]*H$8</f>
        <v>0</v>
      </c>
      <c r="I148" s="19">
        <f>RateioMV[[#This Row],[DISTRIBUICAO (%)]]*I$8</f>
        <v>0</v>
      </c>
      <c r="J148" s="19">
        <f>RateioMV[[#This Row],[DISTRIBUICAO (%)]]*J$8</f>
        <v>0</v>
      </c>
      <c r="K148" s="19">
        <f>RateioMV[[#This Row],[DISTRIBUICAO (%)]]*K$8</f>
        <v>0</v>
      </c>
      <c r="L148" s="19">
        <f>RateioMV[[#This Row],[DISTRIBUICAO (%)]]*L$8</f>
        <v>0</v>
      </c>
      <c r="M148" s="19">
        <f>RateioMV[[#This Row],[DISTRIBUICAO (%)]]*M$8</f>
        <v>0</v>
      </c>
      <c r="N148" s="19">
        <f>RateioMV[[#This Row],[DISTRIBUICAO (%)]]*N$8</f>
        <v>0</v>
      </c>
      <c r="O148" s="19">
        <f>RateioMV[[#This Row],[DISTRIBUICAO (%)]]*O$8</f>
        <v>0</v>
      </c>
      <c r="P148" s="19">
        <f>RateioMV[[#This Row],[DISTRIBUICAO (%)]]*P$8</f>
        <v>0</v>
      </c>
      <c r="Q148" s="19">
        <f>RateioMV[[#This Row],[DISTRIBUICAO (%)]]*Q$8</f>
        <v>0</v>
      </c>
      <c r="R148" s="19">
        <f>RateioMV[[#This Row],[DISTRIBUICAO (%)]]*R$8</f>
        <v>0</v>
      </c>
      <c r="S148" s="19">
        <f>SUM(RateioMV[[#This Row],[JANEIRO]:[DEZEMBRO]])</f>
        <v>0</v>
      </c>
    </row>
    <row r="149" spans="1:19" ht="18" customHeight="1" x14ac:dyDescent="0.25">
      <c r="A149" s="20" t="s">
        <v>30</v>
      </c>
      <c r="B149" s="17">
        <v>1149</v>
      </c>
      <c r="C149" s="23" t="s">
        <v>318</v>
      </c>
      <c r="D149" s="20" t="s">
        <v>152</v>
      </c>
      <c r="E149" s="24">
        <v>80</v>
      </c>
      <c r="F149" s="18">
        <f>RateioMV[[#This Row],[BASE]]/RateioMV[[#Totals],[BASE]]</f>
        <v>1.7123287671232876E-2</v>
      </c>
      <c r="G149" s="19">
        <f>RateioMV[[#This Row],[DISTRIBUICAO (%)]]*G$8</f>
        <v>0</v>
      </c>
      <c r="H149" s="19">
        <f>RateioMV[[#This Row],[DISTRIBUICAO (%)]]*H$8</f>
        <v>0</v>
      </c>
      <c r="I149" s="19">
        <f>RateioMV[[#This Row],[DISTRIBUICAO (%)]]*I$8</f>
        <v>0</v>
      </c>
      <c r="J149" s="19">
        <f>RateioMV[[#This Row],[DISTRIBUICAO (%)]]*J$8</f>
        <v>0</v>
      </c>
      <c r="K149" s="19">
        <f>RateioMV[[#This Row],[DISTRIBUICAO (%)]]*K$8</f>
        <v>0</v>
      </c>
      <c r="L149" s="19">
        <f>RateioMV[[#This Row],[DISTRIBUICAO (%)]]*L$8</f>
        <v>0</v>
      </c>
      <c r="M149" s="19">
        <f>RateioMV[[#This Row],[DISTRIBUICAO (%)]]*M$8</f>
        <v>0</v>
      </c>
      <c r="N149" s="19">
        <f>RateioMV[[#This Row],[DISTRIBUICAO (%)]]*N$8</f>
        <v>0</v>
      </c>
      <c r="O149" s="19">
        <f>RateioMV[[#This Row],[DISTRIBUICAO (%)]]*O$8</f>
        <v>0</v>
      </c>
      <c r="P149" s="19">
        <f>RateioMV[[#This Row],[DISTRIBUICAO (%)]]*P$8</f>
        <v>0</v>
      </c>
      <c r="Q149" s="19">
        <f>RateioMV[[#This Row],[DISTRIBUICAO (%)]]*Q$8</f>
        <v>0</v>
      </c>
      <c r="R149" s="19">
        <f>RateioMV[[#This Row],[DISTRIBUICAO (%)]]*R$8</f>
        <v>0</v>
      </c>
      <c r="S149" s="19">
        <f>SUM(RateioMV[[#This Row],[JANEIRO]:[DEZEMBRO]])</f>
        <v>0</v>
      </c>
    </row>
    <row r="150" spans="1:19" ht="18" customHeight="1" x14ac:dyDescent="0.25">
      <c r="A150" s="20" t="s">
        <v>30</v>
      </c>
      <c r="B150" s="17">
        <v>1181</v>
      </c>
      <c r="C150" s="23" t="s">
        <v>319</v>
      </c>
      <c r="D150" s="20" t="s">
        <v>95</v>
      </c>
      <c r="E150" s="24">
        <v>4</v>
      </c>
      <c r="F150" s="18">
        <f>RateioMV[[#This Row],[BASE]]/RateioMV[[#Totals],[BASE]]</f>
        <v>8.5616438356164379E-4</v>
      </c>
      <c r="G150" s="19">
        <f>RateioMV[[#This Row],[DISTRIBUICAO (%)]]*G$8</f>
        <v>0</v>
      </c>
      <c r="H150" s="19">
        <f>RateioMV[[#This Row],[DISTRIBUICAO (%)]]*H$8</f>
        <v>0</v>
      </c>
      <c r="I150" s="19">
        <f>RateioMV[[#This Row],[DISTRIBUICAO (%)]]*I$8</f>
        <v>0</v>
      </c>
      <c r="J150" s="19">
        <f>RateioMV[[#This Row],[DISTRIBUICAO (%)]]*J$8</f>
        <v>0</v>
      </c>
      <c r="K150" s="19">
        <f>RateioMV[[#This Row],[DISTRIBUICAO (%)]]*K$8</f>
        <v>0</v>
      </c>
      <c r="L150" s="19">
        <f>RateioMV[[#This Row],[DISTRIBUICAO (%)]]*L$8</f>
        <v>0</v>
      </c>
      <c r="M150" s="19">
        <f>RateioMV[[#This Row],[DISTRIBUICAO (%)]]*M$8</f>
        <v>0</v>
      </c>
      <c r="N150" s="19">
        <f>RateioMV[[#This Row],[DISTRIBUICAO (%)]]*N$8</f>
        <v>0</v>
      </c>
      <c r="O150" s="19">
        <f>RateioMV[[#This Row],[DISTRIBUICAO (%)]]*O$8</f>
        <v>0</v>
      </c>
      <c r="P150" s="19">
        <f>RateioMV[[#This Row],[DISTRIBUICAO (%)]]*P$8</f>
        <v>0</v>
      </c>
      <c r="Q150" s="19">
        <f>RateioMV[[#This Row],[DISTRIBUICAO (%)]]*Q$8</f>
        <v>0</v>
      </c>
      <c r="R150" s="19">
        <f>RateioMV[[#This Row],[DISTRIBUICAO (%)]]*R$8</f>
        <v>0</v>
      </c>
      <c r="S150" s="19">
        <f>SUM(RateioMV[[#This Row],[JANEIRO]:[DEZEMBRO]])</f>
        <v>0</v>
      </c>
    </row>
    <row r="151" spans="1:19" ht="18" customHeight="1" x14ac:dyDescent="0.25">
      <c r="A151" s="20" t="s">
        <v>30</v>
      </c>
      <c r="B151" s="17">
        <v>1183</v>
      </c>
      <c r="C151" s="23" t="s">
        <v>320</v>
      </c>
      <c r="D151" s="20" t="s">
        <v>159</v>
      </c>
      <c r="E151" s="24">
        <v>30</v>
      </c>
      <c r="F151" s="18">
        <f>RateioMV[[#This Row],[BASE]]/RateioMV[[#Totals],[BASE]]</f>
        <v>6.4212328767123284E-3</v>
      </c>
      <c r="G151" s="19">
        <f>RateioMV[[#This Row],[DISTRIBUICAO (%)]]*G$8</f>
        <v>0</v>
      </c>
      <c r="H151" s="19">
        <f>RateioMV[[#This Row],[DISTRIBUICAO (%)]]*H$8</f>
        <v>0</v>
      </c>
      <c r="I151" s="19">
        <f>RateioMV[[#This Row],[DISTRIBUICAO (%)]]*I$8</f>
        <v>0</v>
      </c>
      <c r="J151" s="19">
        <f>RateioMV[[#This Row],[DISTRIBUICAO (%)]]*J$8</f>
        <v>0</v>
      </c>
      <c r="K151" s="19">
        <f>RateioMV[[#This Row],[DISTRIBUICAO (%)]]*K$8</f>
        <v>0</v>
      </c>
      <c r="L151" s="19">
        <f>RateioMV[[#This Row],[DISTRIBUICAO (%)]]*L$8</f>
        <v>0</v>
      </c>
      <c r="M151" s="19">
        <f>RateioMV[[#This Row],[DISTRIBUICAO (%)]]*M$8</f>
        <v>0</v>
      </c>
      <c r="N151" s="19">
        <f>RateioMV[[#This Row],[DISTRIBUICAO (%)]]*N$8</f>
        <v>0</v>
      </c>
      <c r="O151" s="19">
        <f>RateioMV[[#This Row],[DISTRIBUICAO (%)]]*O$8</f>
        <v>0</v>
      </c>
      <c r="P151" s="19">
        <f>RateioMV[[#This Row],[DISTRIBUICAO (%)]]*P$8</f>
        <v>0</v>
      </c>
      <c r="Q151" s="19">
        <f>RateioMV[[#This Row],[DISTRIBUICAO (%)]]*Q$8</f>
        <v>0</v>
      </c>
      <c r="R151" s="19">
        <f>RateioMV[[#This Row],[DISTRIBUICAO (%)]]*R$8</f>
        <v>0</v>
      </c>
      <c r="S151" s="19">
        <f>SUM(RateioMV[[#This Row],[JANEIRO]:[DEZEMBRO]])</f>
        <v>0</v>
      </c>
    </row>
    <row r="152" spans="1:19" ht="18" customHeight="1" x14ac:dyDescent="0.25">
      <c r="A152" s="20" t="s">
        <v>30</v>
      </c>
      <c r="B152" s="17">
        <v>1258</v>
      </c>
      <c r="C152" s="23" t="s">
        <v>321</v>
      </c>
      <c r="D152" s="20" t="s">
        <v>112</v>
      </c>
      <c r="E152" s="24">
        <v>25</v>
      </c>
      <c r="F152" s="18">
        <f>RateioMV[[#This Row],[BASE]]/RateioMV[[#Totals],[BASE]]</f>
        <v>5.3510273972602737E-3</v>
      </c>
      <c r="G152" s="19">
        <f>RateioMV[[#This Row],[DISTRIBUICAO (%)]]*G$8</f>
        <v>0</v>
      </c>
      <c r="H152" s="19">
        <f>RateioMV[[#This Row],[DISTRIBUICAO (%)]]*H$8</f>
        <v>0</v>
      </c>
      <c r="I152" s="19">
        <f>RateioMV[[#This Row],[DISTRIBUICAO (%)]]*I$8</f>
        <v>0</v>
      </c>
      <c r="J152" s="19">
        <f>RateioMV[[#This Row],[DISTRIBUICAO (%)]]*J$8</f>
        <v>0</v>
      </c>
      <c r="K152" s="19">
        <f>RateioMV[[#This Row],[DISTRIBUICAO (%)]]*K$8</f>
        <v>0</v>
      </c>
      <c r="L152" s="19">
        <f>RateioMV[[#This Row],[DISTRIBUICAO (%)]]*L$8</f>
        <v>0</v>
      </c>
      <c r="M152" s="19">
        <f>RateioMV[[#This Row],[DISTRIBUICAO (%)]]*M$8</f>
        <v>0</v>
      </c>
      <c r="N152" s="19">
        <f>RateioMV[[#This Row],[DISTRIBUICAO (%)]]*N$8</f>
        <v>0</v>
      </c>
      <c r="O152" s="19">
        <f>RateioMV[[#This Row],[DISTRIBUICAO (%)]]*O$8</f>
        <v>0</v>
      </c>
      <c r="P152" s="19">
        <f>RateioMV[[#This Row],[DISTRIBUICAO (%)]]*P$8</f>
        <v>0</v>
      </c>
      <c r="Q152" s="19">
        <f>RateioMV[[#This Row],[DISTRIBUICAO (%)]]*Q$8</f>
        <v>0</v>
      </c>
      <c r="R152" s="19">
        <f>RateioMV[[#This Row],[DISTRIBUICAO (%)]]*R$8</f>
        <v>0</v>
      </c>
      <c r="S152" s="19">
        <f>SUM(RateioMV[[#This Row],[JANEIRO]:[DEZEMBRO]])</f>
        <v>0</v>
      </c>
    </row>
    <row r="153" spans="1:19" ht="18" customHeight="1" x14ac:dyDescent="0.25">
      <c r="A153" s="20" t="s">
        <v>30</v>
      </c>
      <c r="B153" s="17">
        <v>1295</v>
      </c>
      <c r="C153" s="23" t="s">
        <v>322</v>
      </c>
      <c r="D153" s="20" t="s">
        <v>121</v>
      </c>
      <c r="E153" s="24">
        <v>22</v>
      </c>
      <c r="F153" s="18">
        <f>RateioMV[[#This Row],[BASE]]/RateioMV[[#Totals],[BASE]]</f>
        <v>4.7089041095890408E-3</v>
      </c>
      <c r="G153" s="19">
        <f>RateioMV[[#This Row],[DISTRIBUICAO (%)]]*G$8</f>
        <v>0</v>
      </c>
      <c r="H153" s="19">
        <f>RateioMV[[#This Row],[DISTRIBUICAO (%)]]*H$8</f>
        <v>0</v>
      </c>
      <c r="I153" s="19">
        <f>RateioMV[[#This Row],[DISTRIBUICAO (%)]]*I$8</f>
        <v>0</v>
      </c>
      <c r="J153" s="19">
        <f>RateioMV[[#This Row],[DISTRIBUICAO (%)]]*J$8</f>
        <v>0</v>
      </c>
      <c r="K153" s="19">
        <f>RateioMV[[#This Row],[DISTRIBUICAO (%)]]*K$8</f>
        <v>0</v>
      </c>
      <c r="L153" s="19">
        <f>RateioMV[[#This Row],[DISTRIBUICAO (%)]]*L$8</f>
        <v>0</v>
      </c>
      <c r="M153" s="19">
        <f>RateioMV[[#This Row],[DISTRIBUICAO (%)]]*M$8</f>
        <v>0</v>
      </c>
      <c r="N153" s="19">
        <f>RateioMV[[#This Row],[DISTRIBUICAO (%)]]*N$8</f>
        <v>0</v>
      </c>
      <c r="O153" s="19">
        <f>RateioMV[[#This Row],[DISTRIBUICAO (%)]]*O$8</f>
        <v>0</v>
      </c>
      <c r="P153" s="19">
        <f>RateioMV[[#This Row],[DISTRIBUICAO (%)]]*P$8</f>
        <v>0</v>
      </c>
      <c r="Q153" s="19">
        <f>RateioMV[[#This Row],[DISTRIBUICAO (%)]]*Q$8</f>
        <v>0</v>
      </c>
      <c r="R153" s="19">
        <f>RateioMV[[#This Row],[DISTRIBUICAO (%)]]*R$8</f>
        <v>0</v>
      </c>
      <c r="S153" s="19">
        <f>SUM(RateioMV[[#This Row],[JANEIRO]:[DEZEMBRO]])</f>
        <v>0</v>
      </c>
    </row>
    <row r="154" spans="1:19" ht="18" customHeight="1" x14ac:dyDescent="0.25">
      <c r="A154" s="20" t="s">
        <v>30</v>
      </c>
      <c r="B154" s="17">
        <v>1296</v>
      </c>
      <c r="C154" s="23" t="s">
        <v>323</v>
      </c>
      <c r="D154" s="20" t="s">
        <v>122</v>
      </c>
      <c r="E154" s="24">
        <v>13</v>
      </c>
      <c r="F154" s="18">
        <f>RateioMV[[#This Row],[BASE]]/RateioMV[[#Totals],[BASE]]</f>
        <v>2.7825342465753423E-3</v>
      </c>
      <c r="G154" s="19">
        <f>RateioMV[[#This Row],[DISTRIBUICAO (%)]]*G$8</f>
        <v>0</v>
      </c>
      <c r="H154" s="19">
        <f>RateioMV[[#This Row],[DISTRIBUICAO (%)]]*H$8</f>
        <v>0</v>
      </c>
      <c r="I154" s="19">
        <f>RateioMV[[#This Row],[DISTRIBUICAO (%)]]*I$8</f>
        <v>0</v>
      </c>
      <c r="J154" s="19">
        <f>RateioMV[[#This Row],[DISTRIBUICAO (%)]]*J$8</f>
        <v>0</v>
      </c>
      <c r="K154" s="19">
        <f>RateioMV[[#This Row],[DISTRIBUICAO (%)]]*K$8</f>
        <v>0</v>
      </c>
      <c r="L154" s="19">
        <f>RateioMV[[#This Row],[DISTRIBUICAO (%)]]*L$8</f>
        <v>0</v>
      </c>
      <c r="M154" s="19">
        <f>RateioMV[[#This Row],[DISTRIBUICAO (%)]]*M$8</f>
        <v>0</v>
      </c>
      <c r="N154" s="19">
        <f>RateioMV[[#This Row],[DISTRIBUICAO (%)]]*N$8</f>
        <v>0</v>
      </c>
      <c r="O154" s="19">
        <f>RateioMV[[#This Row],[DISTRIBUICAO (%)]]*O$8</f>
        <v>0</v>
      </c>
      <c r="P154" s="19">
        <f>RateioMV[[#This Row],[DISTRIBUICAO (%)]]*P$8</f>
        <v>0</v>
      </c>
      <c r="Q154" s="19">
        <f>RateioMV[[#This Row],[DISTRIBUICAO (%)]]*Q$8</f>
        <v>0</v>
      </c>
      <c r="R154" s="19">
        <f>RateioMV[[#This Row],[DISTRIBUICAO (%)]]*R$8</f>
        <v>0</v>
      </c>
      <c r="S154" s="19">
        <f>SUM(RateioMV[[#This Row],[JANEIRO]:[DEZEMBRO]])</f>
        <v>0</v>
      </c>
    </row>
    <row r="155" spans="1:19" ht="18" customHeight="1" x14ac:dyDescent="0.25">
      <c r="A155" s="20" t="s">
        <v>30</v>
      </c>
      <c r="B155" s="17">
        <v>1298</v>
      </c>
      <c r="C155" s="23" t="s">
        <v>324</v>
      </c>
      <c r="D155" s="20" t="s">
        <v>325</v>
      </c>
      <c r="E155" s="24">
        <v>59</v>
      </c>
      <c r="F155" s="18">
        <f>RateioMV[[#This Row],[BASE]]/RateioMV[[#Totals],[BASE]]</f>
        <v>1.2628424657534247E-2</v>
      </c>
      <c r="G155" s="19">
        <f>RateioMV[[#This Row],[DISTRIBUICAO (%)]]*G$8</f>
        <v>0</v>
      </c>
      <c r="H155" s="19">
        <f>RateioMV[[#This Row],[DISTRIBUICAO (%)]]*H$8</f>
        <v>0</v>
      </c>
      <c r="I155" s="19">
        <f>RateioMV[[#This Row],[DISTRIBUICAO (%)]]*I$8</f>
        <v>0</v>
      </c>
      <c r="J155" s="19">
        <f>RateioMV[[#This Row],[DISTRIBUICAO (%)]]*J$8</f>
        <v>0</v>
      </c>
      <c r="K155" s="19">
        <f>RateioMV[[#This Row],[DISTRIBUICAO (%)]]*K$8</f>
        <v>0</v>
      </c>
      <c r="L155" s="19">
        <f>RateioMV[[#This Row],[DISTRIBUICAO (%)]]*L$8</f>
        <v>0</v>
      </c>
      <c r="M155" s="19">
        <f>RateioMV[[#This Row],[DISTRIBUICAO (%)]]*M$8</f>
        <v>0</v>
      </c>
      <c r="N155" s="19">
        <f>RateioMV[[#This Row],[DISTRIBUICAO (%)]]*N$8</f>
        <v>0</v>
      </c>
      <c r="O155" s="19">
        <f>RateioMV[[#This Row],[DISTRIBUICAO (%)]]*O$8</f>
        <v>0</v>
      </c>
      <c r="P155" s="19">
        <f>RateioMV[[#This Row],[DISTRIBUICAO (%)]]*P$8</f>
        <v>0</v>
      </c>
      <c r="Q155" s="19">
        <f>RateioMV[[#This Row],[DISTRIBUICAO (%)]]*Q$8</f>
        <v>0</v>
      </c>
      <c r="R155" s="19">
        <f>RateioMV[[#This Row],[DISTRIBUICAO (%)]]*R$8</f>
        <v>0</v>
      </c>
      <c r="S155" s="19">
        <f>SUM(RateioMV[[#This Row],[JANEIRO]:[DEZEMBRO]])</f>
        <v>0</v>
      </c>
    </row>
    <row r="156" spans="1:19" ht="18" customHeight="1" x14ac:dyDescent="0.25">
      <c r="A156" s="20" t="s">
        <v>30</v>
      </c>
      <c r="B156" s="17">
        <v>1299</v>
      </c>
      <c r="C156" s="23" t="s">
        <v>326</v>
      </c>
      <c r="D156" s="20" t="s">
        <v>327</v>
      </c>
      <c r="E156" s="24">
        <v>46</v>
      </c>
      <c r="F156" s="18">
        <f>RateioMV[[#This Row],[BASE]]/RateioMV[[#Totals],[BASE]]</f>
        <v>9.8458904109589036E-3</v>
      </c>
      <c r="G156" s="19">
        <f>RateioMV[[#This Row],[DISTRIBUICAO (%)]]*G$8</f>
        <v>0</v>
      </c>
      <c r="H156" s="19">
        <f>RateioMV[[#This Row],[DISTRIBUICAO (%)]]*H$8</f>
        <v>0</v>
      </c>
      <c r="I156" s="19">
        <f>RateioMV[[#This Row],[DISTRIBUICAO (%)]]*I$8</f>
        <v>0</v>
      </c>
      <c r="J156" s="19">
        <f>RateioMV[[#This Row],[DISTRIBUICAO (%)]]*J$8</f>
        <v>0</v>
      </c>
      <c r="K156" s="19">
        <f>RateioMV[[#This Row],[DISTRIBUICAO (%)]]*K$8</f>
        <v>0</v>
      </c>
      <c r="L156" s="19">
        <f>RateioMV[[#This Row],[DISTRIBUICAO (%)]]*L$8</f>
        <v>0</v>
      </c>
      <c r="M156" s="19">
        <f>RateioMV[[#This Row],[DISTRIBUICAO (%)]]*M$8</f>
        <v>0</v>
      </c>
      <c r="N156" s="19">
        <f>RateioMV[[#This Row],[DISTRIBUICAO (%)]]*N$8</f>
        <v>0</v>
      </c>
      <c r="O156" s="19">
        <f>RateioMV[[#This Row],[DISTRIBUICAO (%)]]*O$8</f>
        <v>0</v>
      </c>
      <c r="P156" s="19">
        <f>RateioMV[[#This Row],[DISTRIBUICAO (%)]]*P$8</f>
        <v>0</v>
      </c>
      <c r="Q156" s="19">
        <f>RateioMV[[#This Row],[DISTRIBUICAO (%)]]*Q$8</f>
        <v>0</v>
      </c>
      <c r="R156" s="19">
        <f>RateioMV[[#This Row],[DISTRIBUICAO (%)]]*R$8</f>
        <v>0</v>
      </c>
      <c r="S156" s="19">
        <f>SUM(RateioMV[[#This Row],[JANEIRO]:[DEZEMBRO]])</f>
        <v>0</v>
      </c>
    </row>
    <row r="157" spans="1:19" ht="18" customHeight="1" x14ac:dyDescent="0.25">
      <c r="A157" s="20" t="s">
        <v>30</v>
      </c>
      <c r="B157" s="17">
        <v>1407</v>
      </c>
      <c r="C157" s="23" t="s">
        <v>328</v>
      </c>
      <c r="D157" s="20" t="s">
        <v>329</v>
      </c>
      <c r="E157" s="24">
        <v>4</v>
      </c>
      <c r="F157" s="18">
        <f>RateioMV[[#This Row],[BASE]]/RateioMV[[#Totals],[BASE]]</f>
        <v>8.5616438356164379E-4</v>
      </c>
      <c r="G157" s="19">
        <f>RateioMV[[#This Row],[DISTRIBUICAO (%)]]*G$8</f>
        <v>0</v>
      </c>
      <c r="H157" s="19">
        <f>RateioMV[[#This Row],[DISTRIBUICAO (%)]]*H$8</f>
        <v>0</v>
      </c>
      <c r="I157" s="19">
        <f>RateioMV[[#This Row],[DISTRIBUICAO (%)]]*I$8</f>
        <v>0</v>
      </c>
      <c r="J157" s="19">
        <f>RateioMV[[#This Row],[DISTRIBUICAO (%)]]*J$8</f>
        <v>0</v>
      </c>
      <c r="K157" s="19">
        <f>RateioMV[[#This Row],[DISTRIBUICAO (%)]]*K$8</f>
        <v>0</v>
      </c>
      <c r="L157" s="19">
        <f>RateioMV[[#This Row],[DISTRIBUICAO (%)]]*L$8</f>
        <v>0</v>
      </c>
      <c r="M157" s="19">
        <f>RateioMV[[#This Row],[DISTRIBUICAO (%)]]*M$8</f>
        <v>0</v>
      </c>
      <c r="N157" s="19">
        <f>RateioMV[[#This Row],[DISTRIBUICAO (%)]]*N$8</f>
        <v>0</v>
      </c>
      <c r="O157" s="19">
        <f>RateioMV[[#This Row],[DISTRIBUICAO (%)]]*O$8</f>
        <v>0</v>
      </c>
      <c r="P157" s="19">
        <f>RateioMV[[#This Row],[DISTRIBUICAO (%)]]*P$8</f>
        <v>0</v>
      </c>
      <c r="Q157" s="19">
        <f>RateioMV[[#This Row],[DISTRIBUICAO (%)]]*Q$8</f>
        <v>0</v>
      </c>
      <c r="R157" s="19">
        <f>RateioMV[[#This Row],[DISTRIBUICAO (%)]]*R$8</f>
        <v>0</v>
      </c>
      <c r="S157" s="19">
        <f>SUM(RateioMV[[#This Row],[JANEIRO]:[DEZEMBRO]])</f>
        <v>0</v>
      </c>
    </row>
    <row r="158" spans="1:19" ht="18" customHeight="1" x14ac:dyDescent="0.25">
      <c r="A158" s="20" t="s">
        <v>30</v>
      </c>
      <c r="B158" s="17">
        <v>1408</v>
      </c>
      <c r="C158" s="23" t="s">
        <v>330</v>
      </c>
      <c r="D158" s="20" t="s">
        <v>331</v>
      </c>
      <c r="E158" s="24">
        <v>11</v>
      </c>
      <c r="F158" s="18">
        <f>RateioMV[[#This Row],[BASE]]/RateioMV[[#Totals],[BASE]]</f>
        <v>2.3544520547945204E-3</v>
      </c>
      <c r="G158" s="19">
        <f>RateioMV[[#This Row],[DISTRIBUICAO (%)]]*G$8</f>
        <v>0</v>
      </c>
      <c r="H158" s="19">
        <f>RateioMV[[#This Row],[DISTRIBUICAO (%)]]*H$8</f>
        <v>0</v>
      </c>
      <c r="I158" s="19">
        <f>RateioMV[[#This Row],[DISTRIBUICAO (%)]]*I$8</f>
        <v>0</v>
      </c>
      <c r="J158" s="19">
        <f>RateioMV[[#This Row],[DISTRIBUICAO (%)]]*J$8</f>
        <v>0</v>
      </c>
      <c r="K158" s="19">
        <f>RateioMV[[#This Row],[DISTRIBUICAO (%)]]*K$8</f>
        <v>0</v>
      </c>
      <c r="L158" s="19">
        <f>RateioMV[[#This Row],[DISTRIBUICAO (%)]]*L$8</f>
        <v>0</v>
      </c>
      <c r="M158" s="19">
        <f>RateioMV[[#This Row],[DISTRIBUICAO (%)]]*M$8</f>
        <v>0</v>
      </c>
      <c r="N158" s="19">
        <f>RateioMV[[#This Row],[DISTRIBUICAO (%)]]*N$8</f>
        <v>0</v>
      </c>
      <c r="O158" s="19">
        <f>RateioMV[[#This Row],[DISTRIBUICAO (%)]]*O$8</f>
        <v>0</v>
      </c>
      <c r="P158" s="19">
        <f>RateioMV[[#This Row],[DISTRIBUICAO (%)]]*P$8</f>
        <v>0</v>
      </c>
      <c r="Q158" s="19">
        <f>RateioMV[[#This Row],[DISTRIBUICAO (%)]]*Q$8</f>
        <v>0</v>
      </c>
      <c r="R158" s="19">
        <f>RateioMV[[#This Row],[DISTRIBUICAO (%)]]*R$8</f>
        <v>0</v>
      </c>
      <c r="S158" s="19">
        <f>SUM(RateioMV[[#This Row],[JANEIRO]:[DEZEMBRO]])</f>
        <v>0</v>
      </c>
    </row>
    <row r="159" spans="1:19" ht="18" customHeight="1" x14ac:dyDescent="0.25">
      <c r="A159" s="20" t="s">
        <v>34</v>
      </c>
      <c r="B159" s="20"/>
      <c r="C159" s="17">
        <f>SUBTOTAL(103,RateioMV[CENTRO_CUSTO])</f>
        <v>149</v>
      </c>
      <c r="D159" s="20"/>
      <c r="E159" s="21">
        <f>SUBTOTAL(109,RateioMV[BASE])</f>
        <v>4672</v>
      </c>
      <c r="F159" s="22">
        <f>SUBTOTAL(109,RateioMV[DISTRIBUICAO (%)])</f>
        <v>0.99999999999999956</v>
      </c>
      <c r="G159" s="19">
        <f>SUBTOTAL(109,RateioMV[JANEIRO])</f>
        <v>0</v>
      </c>
      <c r="H159" s="19">
        <f>SUBTOTAL(109,RateioMV[FEVEREIRO])</f>
        <v>0</v>
      </c>
      <c r="I159" s="19">
        <f>SUBTOTAL(109,RateioMV[MARÇO])</f>
        <v>0</v>
      </c>
      <c r="J159" s="19">
        <f>SUBTOTAL(109,RateioMV[ABRIL])</f>
        <v>0</v>
      </c>
      <c r="K159" s="19">
        <f>SUBTOTAL(109,RateioMV[MAIO])</f>
        <v>0</v>
      </c>
      <c r="L159" s="19">
        <f>SUBTOTAL(109,RateioMV[JUNHO])</f>
        <v>0</v>
      </c>
      <c r="M159" s="19">
        <f>SUBTOTAL(109,RateioMV[JULHO])</f>
        <v>0</v>
      </c>
      <c r="N159" s="19">
        <f>SUBTOTAL(109,RateioMV[AGOSTO])</f>
        <v>0</v>
      </c>
      <c r="O159" s="19">
        <f>SUBTOTAL(109,RateioMV[SETEMBRO])</f>
        <v>0</v>
      </c>
      <c r="P159" s="19">
        <f>SUBTOTAL(109,RateioMV[OUTUBRO])</f>
        <v>0</v>
      </c>
      <c r="Q159" s="19">
        <f>SUBTOTAL(109,RateioMV[NOVEMBRO])</f>
        <v>0</v>
      </c>
      <c r="R159" s="19">
        <f>SUBTOTAL(109,RateioMV[DEZEMBRO])</f>
        <v>0</v>
      </c>
      <c r="S159" s="19">
        <f>SUBTOTAL(109,RateioMV[TOTAL])</f>
        <v>0</v>
      </c>
    </row>
    <row r="192" ht="15" x14ac:dyDescent="0.25"/>
    <row r="193" ht="15" x14ac:dyDescent="0.25"/>
    <row r="194" ht="15" x14ac:dyDescent="0.25"/>
    <row r="195" ht="15" x14ac:dyDescent="0.25"/>
  </sheetData>
  <mergeCells count="5">
    <mergeCell ref="A2:C3"/>
    <mergeCell ref="D2:D3"/>
    <mergeCell ref="E2:F3"/>
    <mergeCell ref="A6:C8"/>
    <mergeCell ref="D6:F8"/>
  </mergeCells>
  <conditionalFormatting sqref="C10:C158">
    <cfRule type="duplicateValues" dxfId="19" priority="4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MV HSI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Aleluia</dc:creator>
  <cp:lastModifiedBy>Karla Aleluia</cp:lastModifiedBy>
  <dcterms:created xsi:type="dcterms:W3CDTF">2023-09-18T20:34:34Z</dcterms:created>
  <dcterms:modified xsi:type="dcterms:W3CDTF">2024-09-07T10:43:32Z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