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Orcamento 2025\CRIT COM ERRO\"/>
    </mc:Choice>
  </mc:AlternateContent>
  <xr:revisionPtr revIDLastSave="0" documentId="13_ncr:1_{BF692090-193B-4ED4-8C3C-5B2B8EED1633}" xr6:coauthVersionLast="47" xr6:coauthVersionMax="47" xr10:uidLastSave="{00000000-0000-0000-0000-000000000000}"/>
  <bookViews>
    <workbookView xWindow="-120" yWindow="-120" windowWidth="20730" windowHeight="11160" tabRatio="824" xr2:uid="{61EAB8DA-6C4A-4E09-9129-EC4983C79D55}"/>
  </bookViews>
  <sheets>
    <sheet name="Pega Plantao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4" i="13" l="1"/>
  <c r="F21" i="13" s="1"/>
  <c r="F23" i="13" l="1"/>
  <c r="F16" i="13"/>
  <c r="F22" i="13"/>
  <c r="F15" i="13"/>
  <c r="F17" i="13"/>
  <c r="F14" i="13"/>
  <c r="F18" i="13"/>
  <c r="F19" i="13"/>
  <c r="F20" i="13"/>
  <c r="F13" i="13"/>
  <c r="C24" i="13"/>
  <c r="H23" i="13" l="1"/>
  <c r="I23" i="13"/>
  <c r="Q23" i="13"/>
  <c r="K23" i="13"/>
  <c r="J23" i="13"/>
  <c r="R23" i="13"/>
  <c r="M23" i="13"/>
  <c r="N23" i="13"/>
  <c r="G23" i="13"/>
  <c r="O23" i="13"/>
  <c r="P23" i="13"/>
  <c r="L23" i="13"/>
  <c r="F12" i="13"/>
  <c r="L14" i="13"/>
  <c r="N14" i="13"/>
  <c r="F10" i="13"/>
  <c r="F11" i="13"/>
  <c r="S23" i="13" l="1"/>
  <c r="R14" i="13"/>
  <c r="Q14" i="13"/>
  <c r="M14" i="13"/>
  <c r="K14" i="13"/>
  <c r="J14" i="13"/>
  <c r="H18" i="13"/>
  <c r="J18" i="13"/>
  <c r="L18" i="13"/>
  <c r="O18" i="13"/>
  <c r="R18" i="13"/>
  <c r="I18" i="13"/>
  <c r="M18" i="13"/>
  <c r="Q18" i="13"/>
  <c r="G18" i="13"/>
  <c r="K18" i="13"/>
  <c r="N18" i="13"/>
  <c r="P18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G17" i="13"/>
  <c r="J17" i="13"/>
  <c r="L17" i="13"/>
  <c r="P17" i="13"/>
  <c r="I17" i="13"/>
  <c r="N17" i="13"/>
  <c r="Q17" i="13"/>
  <c r="H17" i="13"/>
  <c r="K17" i="13"/>
  <c r="M17" i="13"/>
  <c r="O17" i="13"/>
  <c r="R17" i="13"/>
  <c r="G21" i="13"/>
  <c r="H21" i="13"/>
  <c r="J21" i="13"/>
  <c r="L21" i="13"/>
  <c r="N21" i="13"/>
  <c r="Q21" i="13"/>
  <c r="I21" i="13"/>
  <c r="K21" i="13"/>
  <c r="M21" i="13"/>
  <c r="O21" i="13"/>
  <c r="P21" i="13"/>
  <c r="R21" i="13"/>
  <c r="H20" i="13"/>
  <c r="J20" i="13"/>
  <c r="L20" i="13"/>
  <c r="M20" i="13"/>
  <c r="O20" i="13"/>
  <c r="Q20" i="13"/>
  <c r="G20" i="13"/>
  <c r="I20" i="13"/>
  <c r="K20" i="13"/>
  <c r="N20" i="13"/>
  <c r="P20" i="13"/>
  <c r="R20" i="13"/>
  <c r="G19" i="13"/>
  <c r="H19" i="13"/>
  <c r="I19" i="13"/>
  <c r="J19" i="13"/>
  <c r="K19" i="13"/>
  <c r="L19" i="13"/>
  <c r="M19" i="13"/>
  <c r="N19" i="13"/>
  <c r="O19" i="13"/>
  <c r="P19" i="13"/>
  <c r="Q19" i="13"/>
  <c r="R19" i="13"/>
  <c r="H16" i="13"/>
  <c r="K16" i="13"/>
  <c r="M16" i="13"/>
  <c r="O16" i="13"/>
  <c r="R16" i="13"/>
  <c r="G16" i="13"/>
  <c r="L16" i="13"/>
  <c r="Q16" i="13"/>
  <c r="I16" i="13"/>
  <c r="J16" i="13"/>
  <c r="N16" i="13"/>
  <c r="P16" i="13"/>
  <c r="I14" i="13"/>
  <c r="O14" i="13"/>
  <c r="P14" i="13"/>
  <c r="H14" i="13"/>
  <c r="G14" i="13"/>
  <c r="G15" i="13"/>
  <c r="O15" i="13"/>
  <c r="H15" i="13"/>
  <c r="P15" i="13"/>
  <c r="J15" i="13"/>
  <c r="R15" i="13"/>
  <c r="I15" i="13"/>
  <c r="Q15" i="13"/>
  <c r="K15" i="13"/>
  <c r="L15" i="13"/>
  <c r="M15" i="13"/>
  <c r="N15" i="13"/>
  <c r="G13" i="13"/>
  <c r="O13" i="13"/>
  <c r="H13" i="13"/>
  <c r="P13" i="13"/>
  <c r="R13" i="13"/>
  <c r="N13" i="13"/>
  <c r="I13" i="13"/>
  <c r="Q13" i="13"/>
  <c r="J13" i="13"/>
  <c r="K13" i="13"/>
  <c r="L13" i="13"/>
  <c r="M13" i="13"/>
  <c r="N12" i="13"/>
  <c r="L12" i="13"/>
  <c r="G12" i="13"/>
  <c r="O12" i="13"/>
  <c r="H12" i="13"/>
  <c r="P12" i="13"/>
  <c r="I12" i="13"/>
  <c r="Q12" i="13"/>
  <c r="M12" i="13"/>
  <c r="J12" i="13"/>
  <c r="R12" i="13"/>
  <c r="K12" i="13"/>
  <c r="K10" i="13"/>
  <c r="J10" i="13"/>
  <c r="R10" i="13"/>
  <c r="Q10" i="13"/>
  <c r="P10" i="13"/>
  <c r="O10" i="13"/>
  <c r="N10" i="13"/>
  <c r="G10" i="13"/>
  <c r="M10" i="13"/>
  <c r="H10" i="13"/>
  <c r="L10" i="13"/>
  <c r="I10" i="13"/>
  <c r="L11" i="13"/>
  <c r="I11" i="13"/>
  <c r="K11" i="13"/>
  <c r="J11" i="13"/>
  <c r="R11" i="13"/>
  <c r="Q11" i="13"/>
  <c r="P11" i="13"/>
  <c r="O11" i="13"/>
  <c r="N11" i="13"/>
  <c r="G11" i="13"/>
  <c r="M11" i="13"/>
  <c r="H11" i="13"/>
  <c r="F24" i="13"/>
  <c r="S14" i="13" l="1"/>
  <c r="S15" i="13"/>
  <c r="S17" i="13"/>
  <c r="S18" i="13"/>
  <c r="S20" i="13"/>
  <c r="S13" i="13"/>
  <c r="S16" i="13"/>
  <c r="S21" i="13"/>
  <c r="S22" i="13"/>
  <c r="S19" i="13"/>
  <c r="S12" i="13"/>
  <c r="J24" i="13"/>
  <c r="L24" i="13"/>
  <c r="M24" i="13"/>
  <c r="K24" i="13"/>
  <c r="R24" i="13"/>
  <c r="H24" i="13"/>
  <c r="S10" i="13"/>
  <c r="N24" i="13"/>
  <c r="S11" i="13"/>
  <c r="O24" i="13"/>
  <c r="P24" i="13"/>
  <c r="I24" i="13"/>
  <c r="Q24" i="13"/>
  <c r="G24" i="13"/>
  <c r="S24" i="13" l="1"/>
</calcChain>
</file>

<file path=xl/sharedStrings.xml><?xml version="1.0" encoding="utf-8"?>
<sst xmlns="http://schemas.openxmlformats.org/spreadsheetml/2006/main" count="75" uniqueCount="62">
  <si>
    <t>EMPRESA</t>
  </si>
  <si>
    <t>CENTRO_CUSTO</t>
  </si>
  <si>
    <t>SETOR</t>
  </si>
  <si>
    <t>DISTRIBUICAO (%)</t>
  </si>
  <si>
    <t>02 - HOSPITAL SANTA IZABEL</t>
  </si>
  <si>
    <t>Total</t>
  </si>
  <si>
    <t>CONTA CONTÁBIL</t>
  </si>
  <si>
    <t>4.2.4.01.0015</t>
  </si>
  <si>
    <t xml:space="preserve"> SUPORTE E IMPLANTACAO DE SOFTWARE 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</si>
  <si>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</si>
  <si>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</si>
  <si>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</si>
  <si>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</si>
  <si>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</si>
  <si>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</si>
  <si>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</si>
  <si>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</si>
  <si>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</si>
  <si>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</si>
  <si>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</si>
  <si>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</si>
  <si>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COD_SETOR</t>
  </si>
  <si>
    <t>BASE</t>
  </si>
  <si>
    <t>NR_CONTRATO</t>
  </si>
  <si>
    <t>NM_FORNECEDOR</t>
  </si>
  <si>
    <t>Mês Reajuste</t>
  </si>
  <si>
    <t>% de Reajuste</t>
  </si>
  <si>
    <t>Regra</t>
  </si>
  <si>
    <t>TOTAL</t>
  </si>
  <si>
    <t xml:space="preserve">Resumo do Objeto: </t>
  </si>
  <si>
    <t>Instruções: a partir da célula G8 informar o valor mensal. Os valores de rateio serão alterados automaticamente.</t>
  </si>
  <si>
    <t>CD_FORNECEDOR</t>
  </si>
  <si>
    <t>UTI CLÍNICA 3</t>
  </si>
  <si>
    <t>UTI CLÍNICA 2</t>
  </si>
  <si>
    <t>UTI CLINICA - GERAL</t>
  </si>
  <si>
    <t>UTI CIRURGICA 1 ADULTO</t>
  </si>
  <si>
    <t>UTI PEDIÁTRICA</t>
  </si>
  <si>
    <t>UTI PEDIÁTRICA 2</t>
  </si>
  <si>
    <t>UTI CLÍNICA 4</t>
  </si>
  <si>
    <t>SEMI-INTENSIVA - TMO</t>
  </si>
  <si>
    <t>SEMI INTENSIVA ADULTO</t>
  </si>
  <si>
    <t>Setores que utilizam a solução de Escala Médica- Pega Plantão</t>
  </si>
  <si>
    <t>22.310</t>
  </si>
  <si>
    <t>PA ADULTO</t>
  </si>
  <si>
    <t>22.185</t>
  </si>
  <si>
    <t>PA PEDIATRICO</t>
  </si>
  <si>
    <t>22.221</t>
  </si>
  <si>
    <t>22.111</t>
  </si>
  <si>
    <t>SEMI INTENSIVA PEDIÁTRICA</t>
  </si>
  <si>
    <t>22.205</t>
  </si>
  <si>
    <t>22.140</t>
  </si>
  <si>
    <t>22.170</t>
  </si>
  <si>
    <t>UTI CIRURGICA 2</t>
  </si>
  <si>
    <t>22.120</t>
  </si>
  <si>
    <t>22.119</t>
  </si>
  <si>
    <t>22.110</t>
  </si>
  <si>
    <t>22.109</t>
  </si>
  <si>
    <t>22.141</t>
  </si>
  <si>
    <t>22.218</t>
  </si>
  <si>
    <t>22.130</t>
  </si>
  <si>
    <t>UTI 5</t>
  </si>
  <si>
    <t>RATEIO Pega Plantão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</si>
</sst>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/>
      </patternFill>
    </fill>
    <fill>
      <patternFill patternType="solid">
        <fgColor theme="0"/>
        <bgColor theme="4" tint="0.79998168889431442"/>
      </patternFill>
    </fill>
  </fills>
  <borders count="19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theme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10" fontId="0" fillId="0" borderId="0" xfId="2" applyNumberFormat="1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2" applyNumberFormat="1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43" fontId="0" fillId="0" borderId="0" xfId="0" applyNumberFormat="1" applyAlignment="1">
      <alignment vertical="center"/>
    </xf>
    <xf numFmtId="10" fontId="6" fillId="0" borderId="0" xfId="0" applyNumberFormat="1" applyFont="1" applyAlignment="1">
      <alignment vertical="center"/>
    </xf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3" fillId="5" borderId="11" xfId="0" applyFont="1" applyFill="1" applyBorder="1" applyAlignment="1">
      <alignment vertical="center"/>
    </xf>
    <xf numFmtId="0" fontId="3" fillId="5" borderId="12" xfId="0" applyFont="1" applyFill="1" applyBorder="1" applyAlignment="1">
      <alignment vertical="center"/>
    </xf>
    <xf numFmtId="10" fontId="0" fillId="5" borderId="11" xfId="2" applyNumberFormat="1" applyFont="1" applyFill="1" applyBorder="1" applyAlignment="1">
      <alignment horizontal="center" vertical="center"/>
    </xf>
    <xf numFmtId="17" fontId="0" fillId="5" borderId="13" xfId="0" applyNumberForma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2" fontId="0" fillId="0" borderId="0" xfId="0" applyNumberFormat="1"/>
    <xf numFmtId="43" fontId="0" fillId="0" borderId="0" xfId="0" applyNumberFormat="1" applyAlignment="1">
      <alignment horizontal="center" vertical="center"/>
    </xf>
    <xf numFmtId="0" fontId="3" fillId="5" borderId="18" xfId="0" applyFont="1" applyFill="1" applyBorder="1"/>
    <xf numFmtId="0" fontId="0" fillId="0" borderId="0" xfId="0" applyAlignment="1">
      <alignment wrapText="1"/>
    </xf>
    <xf numFmtId="17" fontId="9" fillId="5" borderId="11" xfId="0" applyNumberFormat="1" applyFont="1" applyFill="1" applyBorder="1" applyAlignment="1">
      <alignment horizontal="center" vertical="center" wrapText="1"/>
    </xf>
    <xf numFmtId="3" fontId="10" fillId="0" borderId="0" xfId="0" applyNumberFormat="1" applyFont="1"/>
    <xf numFmtId="0" fontId="10" fillId="0" borderId="0" xfId="0" applyFont="1"/>
    <xf numFmtId="0" fontId="1" fillId="0" borderId="0" xfId="1" applyNumberFormat="1"/>
    <xf numFmtId="0" fontId="4" fillId="2" borderId="1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17" fontId="7" fillId="2" borderId="14" xfId="0" applyNumberFormat="1" applyFont="1" applyFill="1" applyBorder="1" applyAlignment="1">
      <alignment horizontal="center" vertical="center" wrapText="1"/>
    </xf>
    <xf numFmtId="17" fontId="7" fillId="2" borderId="0" xfId="0" applyNumberFormat="1" applyFont="1" applyFill="1" applyAlignment="1">
      <alignment horizontal="center" vertical="center" wrapText="1"/>
    </xf>
    <xf numFmtId="0" fontId="0" fillId="0" borderId="1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3">
    <cellStyle name="Normal" xfId="0" builtinId="0"/>
    <cellStyle name="Porcentagem" xfId="2" builtinId="5"/>
    <cellStyle name="Vírgula" xfId="1" builtinId="3"/>
  </cellStyles>
  <dxfs count="41"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14" formatCode="0.00%"/>
      <alignment vertical="center" textRotation="0" indent="0" justifyLastLine="0" shrinkToFit="0" readingOrder="0"/>
    </dxf>
    <dxf>
      <numFmt numFmtId="164" formatCode="_-* #,##0_-;\-* #,##0_-;_-* &quot;-&quot;??_-;_-@_-"/>
      <alignment vertical="center" textRotation="0" indent="0" justifyLastLine="0" shrinkToFit="0" readingOrder="0"/>
    </dxf>
    <dxf>
      <alignment vertical="center" textRotation="0" wrapText="1" indent="0" justifyLastLine="0" shrinkToFit="0" readingOrder="0"/>
    </dxf>
    <dxf>
      <numFmt numFmtId="3" formatCode="#,##0"/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2829C7-8C68-4001-8143-D1BCD98F809E}" name="Tabela13456789101112133" displayName="Tabela13456789101112133" ref="A9:S24" totalsRowCount="1" headerRowDxfId="40" dataDxfId="39" totalsRowDxfId="38">
  <autoFilter ref="A9:S23" xr:uid="{17FE2A78-635B-44EC-95F5-7D60F62B790E}"/>
  <sortState xmlns:xlrd2="http://schemas.microsoft.com/office/spreadsheetml/2017/richdata2" ref="A10:R11">
    <sortCondition ref="C9:C11"/>
  </sortState>
  <tableColumns count="19">
    <tableColumn id="4" xr3:uid="{6E13D433-50B2-43F9-8A85-9A1246A0A3E5}" name="EMPRESA" totalsRowLabel="Total" dataDxfId="37" totalsRowDxfId="18"/>
    <tableColumn id="18" xr3:uid="{6E3BBA53-7075-48E4-9B49-FDA0AB4AA9A1}" name="COD_SETOR" totalsRowDxfId="17"/>
    <tableColumn id="1" xr3:uid="{B775BFB9-00A2-4953-BF21-519B5C0A0C88}" name="CENTRO_CUSTO" totalsRowFunction="count" dataDxfId="36" totalsRowDxfId="16" dataCellStyle="Vírgula"/>
    <tableColumn id="3" xr3:uid="{EAA465C1-7315-4803-BA62-E6E1EFDE6849}" name="SETOR" dataDxfId="35" totalsRowDxfId="15"/>
    <tableColumn id="2" xr3:uid="{735D4B1B-0F6C-4A93-9A68-5558CA8E45DC}" name="BASE" totalsRowFunction="sum" dataDxfId="34" totalsRowDxfId="14"/>
    <tableColumn id="5" xr3:uid="{7CB296A7-2B41-41DE-9860-29A544EBA907}" name="DISTRIBUICAO (%)" totalsRowFunction="sum" dataDxfId="33" totalsRowDxfId="13" dataCellStyle="Porcentagem">
      <calculatedColumnFormula>Tabela13456789101112133[[#This Row],[BASE]]/Tabela13456789101112133[[#Totals],[BASE]]</calculatedColumnFormula>
    </tableColumn>
    <tableColumn id="11" xr3:uid="{1FAC96DC-A273-409D-9C0C-0BA139B0525F}" name="JANEIRO" totalsRowFunction="sum" dataDxfId="32" totalsRowDxfId="12">
      <calculatedColumnFormula>Tabela13456789101112133[[#This Row],[DISTRIBUICAO (%)]]*G$8</calculatedColumnFormula>
    </tableColumn>
    <tableColumn id="6" xr3:uid="{46D43722-4C54-4631-BE71-48C6C64B1C83}" name="FEVEREIRO" totalsRowFunction="sum" dataDxfId="31" totalsRowDxfId="11">
      <calculatedColumnFormula>Tabela13456789101112133[[#This Row],[DISTRIBUICAO (%)]]*H$8</calculatedColumnFormula>
    </tableColumn>
    <tableColumn id="7" xr3:uid="{DEC9BB7B-E06B-43E8-8180-31C372A39BA3}" name="MARÇO" totalsRowFunction="sum" dataDxfId="30" totalsRowDxfId="10">
      <calculatedColumnFormula>Tabela13456789101112133[[#This Row],[DISTRIBUICAO (%)]]*I$8</calculatedColumnFormula>
    </tableColumn>
    <tableColumn id="8" xr3:uid="{ACA3CB71-7F74-466A-B10F-9B7C06357535}" name="ABRIL" totalsRowFunction="sum" dataDxfId="29" totalsRowDxfId="9">
      <calculatedColumnFormula>Tabela13456789101112133[[#This Row],[DISTRIBUICAO (%)]]*J$8</calculatedColumnFormula>
    </tableColumn>
    <tableColumn id="9" xr3:uid="{81D423AA-5466-4691-8A85-5A3706A4005E}" name="MAIO" totalsRowFunction="sum" dataDxfId="28" totalsRowDxfId="8">
      <calculatedColumnFormula>Tabela13456789101112133[[#This Row],[DISTRIBUICAO (%)]]*K$8</calculatedColumnFormula>
    </tableColumn>
    <tableColumn id="10" xr3:uid="{014AA75F-E0AE-47E9-8D9E-FCD94F3752C3}" name="JUNHO" totalsRowFunction="sum" dataDxfId="27" totalsRowDxfId="7">
      <calculatedColumnFormula>Tabela13456789101112133[[#This Row],[DISTRIBUICAO (%)]]*L$8</calculatedColumnFormula>
    </tableColumn>
    <tableColumn id="12" xr3:uid="{2778737E-2C92-4F9E-9E4A-D8358A57E158}" name="JULHO" totalsRowFunction="sum" dataDxfId="26" totalsRowDxfId="6">
      <calculatedColumnFormula>Tabela13456789101112133[[#This Row],[DISTRIBUICAO (%)]]*M$8</calculatedColumnFormula>
    </tableColumn>
    <tableColumn id="13" xr3:uid="{FFB6D964-5974-475C-A8BC-FA9A4466F978}" name="AGOSTO" totalsRowFunction="sum" dataDxfId="25" totalsRowDxfId="5">
      <calculatedColumnFormula>Tabela13456789101112133[[#This Row],[DISTRIBUICAO (%)]]*N$8</calculatedColumnFormula>
    </tableColumn>
    <tableColumn id="14" xr3:uid="{7CBEAC9C-5B9D-4A67-A405-92A239E20BFB}" name="SETEMBRO" totalsRowFunction="sum" dataDxfId="24" totalsRowDxfId="4">
      <calculatedColumnFormula>Tabela13456789101112133[[#This Row],[DISTRIBUICAO (%)]]*O$8</calculatedColumnFormula>
    </tableColumn>
    <tableColumn id="15" xr3:uid="{FB0CA92C-19D3-4A87-A47E-9C7B1CCEC6F9}" name="OUTUBRO" totalsRowFunction="sum" dataDxfId="23" totalsRowDxfId="3">
      <calculatedColumnFormula>Tabela13456789101112133[[#This Row],[DISTRIBUICAO (%)]]*P$8</calculatedColumnFormula>
    </tableColumn>
    <tableColumn id="16" xr3:uid="{935079AB-C154-4DD8-8677-881FC44CEE9B}" name="NOVEMBRO" totalsRowFunction="sum" dataDxfId="22" totalsRowDxfId="2">
      <calculatedColumnFormula>Tabela13456789101112133[[#This Row],[DISTRIBUICAO (%)]]*Q$8</calculatedColumnFormula>
    </tableColumn>
    <tableColumn id="17" xr3:uid="{CB95BD19-F14A-46BD-8677-95A43D8F1848}" name="DEZEMBRO" totalsRowFunction="sum" dataDxfId="21" totalsRowDxfId="1">
      <calculatedColumnFormula>Tabela13456789101112133[[#This Row],[DISTRIBUICAO (%)]]*R$8</calculatedColumnFormula>
    </tableColumn>
    <tableColumn id="19" xr3:uid="{8998E678-1E43-4BB9-99A7-6D67012E87C7}" name="TOTAL" totalsRowFunction="sum" dataDxfId="20" totalsRowDxfId="0">
      <calculatedColumnFormula>SUM(Tabela13456789101112133[[#This Row],[JANEIRO]:[DEZEMBRO]])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2B5D-E009-487B-B8B1-A90F14BE41A6}">
  <dimension ref="A1:S24"/>
  <sheetViews>
    <sheetView showGridLines="0" tabSelected="1" topLeftCell="A3" workbookViewId="0">
      <selection activeCell="C16" sqref="C16"/>
    </sheetView>
  </sheetViews>
  <sheetFormatPr defaultRowHeight="18" customHeight="1" x14ac:dyDescent="0.25"/>
  <cols>
    <col min="1" max="1" width="25.85546875" style="1" customWidth="1"/>
    <col min="2" max="2" width="25.140625" style="1" customWidth="1"/>
    <col min="3" max="3" width="19.85546875" style="3" bestFit="1" customWidth="1"/>
    <col min="4" max="4" width="34.140625" style="1" customWidth="1"/>
    <col min="5" max="5" width="28.7109375" style="2" customWidth="1"/>
    <col min="6" max="6" width="24.5703125" style="1" customWidth="1"/>
    <col min="7" max="7" width="12.7109375" style="1" customWidth="1"/>
    <col min="8" max="8" width="9.85546875" style="1" customWidth="1"/>
    <col min="9" max="10" width="9.140625" style="1"/>
    <col min="11" max="11" width="9.28515625" style="1" customWidth="1"/>
    <col min="12" max="12" width="9.140625" style="1"/>
    <col min="13" max="13" width="10.5703125" style="1" customWidth="1"/>
    <col min="14" max="14" width="12.5703125" style="1" customWidth="1"/>
    <col min="15" max="15" width="11.85546875" style="1" customWidth="1"/>
    <col min="16" max="16" width="13.7109375" style="1" customWidth="1"/>
    <col min="17" max="17" width="12.85546875" style="1" customWidth="1"/>
    <col min="18" max="26" width="10.28515625" style="1" customWidth="1"/>
    <col min="27" max="116" width="11.28515625" style="1" customWidth="1"/>
    <col min="117" max="1016" width="12.28515625" style="1" customWidth="1"/>
    <col min="1017" max="10016" width="13.28515625" style="1" customWidth="1"/>
    <col min="10017" max="16384" width="14.28515625" style="1" customWidth="1"/>
  </cols>
  <sheetData>
    <row r="1" spans="1:19" customFormat="1" ht="19.5" customHeight="1" thickBot="1" x14ac:dyDescent="0.3">
      <c r="A1" s="8"/>
      <c r="B1" s="8"/>
      <c r="C1" s="8"/>
      <c r="D1" s="18" t="s">
        <v>6</v>
      </c>
      <c r="E1" s="18"/>
      <c r="F1" s="19"/>
    </row>
    <row r="2" spans="1:19" customFormat="1" ht="18.75" customHeight="1" x14ac:dyDescent="0.25">
      <c r="A2" s="32" t="s">
        <v>61</v>
      </c>
      <c r="B2" s="33"/>
      <c r="C2" s="33"/>
      <c r="D2" s="28" t="s">
        <v>7</v>
      </c>
      <c r="E2" s="28" t="s">
        <v>8</v>
      </c>
      <c r="F2" s="29"/>
    </row>
    <row r="3" spans="1:19" customFormat="1" ht="16.5" customHeight="1" thickBot="1" x14ac:dyDescent="0.3">
      <c r="A3" s="34"/>
      <c r="B3" s="35"/>
      <c r="C3" s="35"/>
      <c r="D3" s="30"/>
      <c r="E3" s="30"/>
      <c r="F3" s="31"/>
    </row>
    <row r="4" spans="1:19" customFormat="1" ht="15" x14ac:dyDescent="0.25">
      <c r="A4" s="11" t="s">
        <v>23</v>
      </c>
      <c r="B4" s="12" t="s">
        <v>31</v>
      </c>
      <c r="C4" s="12" t="s">
        <v>24</v>
      </c>
      <c r="D4" s="22" t="s">
        <v>25</v>
      </c>
      <c r="E4" s="13" t="s">
        <v>26</v>
      </c>
      <c r="F4" s="13" t="s">
        <v>27</v>
      </c>
    </row>
    <row r="5" spans="1:19" customFormat="1" ht="45" x14ac:dyDescent="0.25">
      <c r="A5" s="14"/>
      <c r="B5" s="15"/>
      <c r="C5" s="21"/>
      <c r="D5" s="24"/>
      <c r="E5" s="16"/>
      <c r="F5" s="17" t="s">
        <v>41</v>
      </c>
      <c r="G5" s="23"/>
    </row>
    <row r="6" spans="1:19" customFormat="1" ht="15.75" customHeight="1" x14ac:dyDescent="0.25">
      <c r="A6" s="38" t="s">
        <v>29</v>
      </c>
      <c r="B6" s="38"/>
      <c r="C6" s="38"/>
      <c r="D6" s="36" t="s">
        <v>30</v>
      </c>
      <c r="E6" s="36"/>
      <c r="F6" s="36"/>
    </row>
    <row r="7" spans="1:19" customFormat="1" ht="15.75" customHeight="1" x14ac:dyDescent="0.25">
      <c r="A7" s="39"/>
      <c r="B7" s="39"/>
      <c r="C7" s="39"/>
      <c r="D7" s="37"/>
      <c r="E7" s="37"/>
      <c r="F7" s="37"/>
    </row>
    <row r="8" spans="1:19" customFormat="1" ht="15.75" customHeight="1" x14ac:dyDescent="0.25">
      <c r="A8" s="39"/>
      <c r="B8" s="39"/>
      <c r="C8" s="39"/>
      <c r="D8" s="37"/>
      <c r="E8" s="37"/>
      <c r="F8" s="37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9" ht="18" customHeight="1" x14ac:dyDescent="0.25">
      <c r="A9" s="4" t="s">
        <v>0</v>
      </c>
      <c r="B9" s="4" t="s">
        <v>21</v>
      </c>
      <c r="C9" s="4" t="s">
        <v>1</v>
      </c>
      <c r="D9" s="5" t="s">
        <v>2</v>
      </c>
      <c r="E9" s="4" t="s">
        <v>22</v>
      </c>
      <c r="F9" s="6" t="s">
        <v>3</v>
      </c>
      <c r="G9" s="4" t="s">
        <v>9</v>
      </c>
      <c r="H9" s="4" t="s">
        <v>10</v>
      </c>
      <c r="I9" s="4" t="s">
        <v>11</v>
      </c>
      <c r="J9" s="4" t="s">
        <v>12</v>
      </c>
      <c r="K9" s="4" t="s">
        <v>13</v>
      </c>
      <c r="L9" s="4" t="s">
        <v>14</v>
      </c>
      <c r="M9" s="4" t="s">
        <v>15</v>
      </c>
      <c r="N9" s="4" t="s">
        <v>16</v>
      </c>
      <c r="O9" s="4" t="s">
        <v>17</v>
      </c>
      <c r="P9" s="4" t="s">
        <v>18</v>
      </c>
      <c r="Q9" s="4" t="s">
        <v>19</v>
      </c>
      <c r="R9" s="4" t="s">
        <v>20</v>
      </c>
      <c r="S9" s="4" t="s">
        <v>28</v>
      </c>
    </row>
    <row r="10" spans="1:19" ht="18" customHeight="1" x14ac:dyDescent="0.25">
      <c r="A10" t="s">
        <v>4</v>
      </c>
      <c r="B10" s="25">
        <v>271</v>
      </c>
      <c r="C10" s="26" t="s">
        <v>42</v>
      </c>
      <c r="D10" s="26" t="s">
        <v>43</v>
      </c>
      <c r="E10" s="27">
        <v>1</v>
      </c>
      <c r="F10" s="2">
        <f>Tabela13456789101112133[[#This Row],[BASE]]/Tabela13456789101112133[[#Totals],[BASE]]</f>
        <v>7.1428571428571425E-2</v>
      </c>
      <c r="G10" s="9">
        <f>Tabela13456789101112133[[#This Row],[DISTRIBUICAO (%)]]*G$8</f>
        <v>0</v>
      </c>
      <c r="H10" s="9">
        <f>Tabela13456789101112133[[#This Row],[DISTRIBUICAO (%)]]*H$8</f>
        <v>0</v>
      </c>
      <c r="I10" s="9">
        <f>Tabela13456789101112133[[#This Row],[DISTRIBUICAO (%)]]*I$8</f>
        <v>0</v>
      </c>
      <c r="J10" s="9">
        <f>Tabela13456789101112133[[#This Row],[DISTRIBUICAO (%)]]*J$8</f>
        <v>0</v>
      </c>
      <c r="K10" s="9">
        <f>Tabela13456789101112133[[#This Row],[DISTRIBUICAO (%)]]*K$8</f>
        <v>0</v>
      </c>
      <c r="L10" s="9">
        <f>Tabela13456789101112133[[#This Row],[DISTRIBUICAO (%)]]*L$8</f>
        <v>0</v>
      </c>
      <c r="M10" s="9">
        <f>Tabela13456789101112133[[#This Row],[DISTRIBUICAO (%)]]*M$8</f>
        <v>0</v>
      </c>
      <c r="N10" s="9">
        <f>Tabela13456789101112133[[#This Row],[DISTRIBUICAO (%)]]*N$8</f>
        <v>0</v>
      </c>
      <c r="O10" s="9">
        <f>Tabela13456789101112133[[#This Row],[DISTRIBUICAO (%)]]*O$8</f>
        <v>0</v>
      </c>
      <c r="P10" s="9">
        <f>Tabela13456789101112133[[#This Row],[DISTRIBUICAO (%)]]*P$8</f>
        <v>0</v>
      </c>
      <c r="Q10" s="9">
        <f>Tabela13456789101112133[[#This Row],[DISTRIBUICAO (%)]]*Q$8</f>
        <v>0</v>
      </c>
      <c r="R10" s="9">
        <f>Tabela13456789101112133[[#This Row],[DISTRIBUICAO (%)]]*R$8</f>
        <v>0</v>
      </c>
      <c r="S10" s="9">
        <f>SUM(Tabela13456789101112133[[#This Row],[JANEIRO]:[DEZEMBRO]])</f>
        <v>0</v>
      </c>
    </row>
    <row r="11" spans="1:19" ht="18" customHeight="1" x14ac:dyDescent="0.25">
      <c r="A11" t="s">
        <v>4</v>
      </c>
      <c r="B11" s="25">
        <v>239</v>
      </c>
      <c r="C11" s="26" t="s">
        <v>44</v>
      </c>
      <c r="D11" s="26" t="s">
        <v>45</v>
      </c>
      <c r="E11" s="27">
        <v>1</v>
      </c>
      <c r="F11" s="2">
        <f>Tabela13456789101112133[[#This Row],[BASE]]/Tabela13456789101112133[[#Totals],[BASE]]</f>
        <v>7.1428571428571425E-2</v>
      </c>
      <c r="G11" s="9">
        <f>Tabela13456789101112133[[#This Row],[DISTRIBUICAO (%)]]*G$8</f>
        <v>0</v>
      </c>
      <c r="H11" s="9">
        <f>Tabela13456789101112133[[#This Row],[DISTRIBUICAO (%)]]*H$8</f>
        <v>0</v>
      </c>
      <c r="I11" s="9">
        <f>Tabela13456789101112133[[#This Row],[DISTRIBUICAO (%)]]*I$8</f>
        <v>0</v>
      </c>
      <c r="J11" s="9">
        <f>Tabela13456789101112133[[#This Row],[DISTRIBUICAO (%)]]*J$8</f>
        <v>0</v>
      </c>
      <c r="K11" s="9">
        <f>Tabela13456789101112133[[#This Row],[DISTRIBUICAO (%)]]*K$8</f>
        <v>0</v>
      </c>
      <c r="L11" s="9">
        <f>Tabela13456789101112133[[#This Row],[DISTRIBUICAO (%)]]*L$8</f>
        <v>0</v>
      </c>
      <c r="M11" s="9">
        <f>Tabela13456789101112133[[#This Row],[DISTRIBUICAO (%)]]*M$8</f>
        <v>0</v>
      </c>
      <c r="N11" s="9">
        <f>Tabela13456789101112133[[#This Row],[DISTRIBUICAO (%)]]*N$8</f>
        <v>0</v>
      </c>
      <c r="O11" s="9">
        <f>Tabela13456789101112133[[#This Row],[DISTRIBUICAO (%)]]*O$8</f>
        <v>0</v>
      </c>
      <c r="P11" s="9">
        <f>Tabela13456789101112133[[#This Row],[DISTRIBUICAO (%)]]*P$8</f>
        <v>0</v>
      </c>
      <c r="Q11" s="9">
        <f>Tabela13456789101112133[[#This Row],[DISTRIBUICAO (%)]]*Q$8</f>
        <v>0</v>
      </c>
      <c r="R11" s="9">
        <f>Tabela13456789101112133[[#This Row],[DISTRIBUICAO (%)]]*R$8</f>
        <v>0</v>
      </c>
      <c r="S11" s="9">
        <f>SUM(Tabela13456789101112133[[#This Row],[JANEIRO]:[DEZEMBRO]])</f>
        <v>0</v>
      </c>
    </row>
    <row r="12" spans="1:19" ht="18" customHeight="1" x14ac:dyDescent="0.25">
      <c r="A12" t="s">
        <v>4</v>
      </c>
      <c r="B12" s="25">
        <v>1298</v>
      </c>
      <c r="C12" s="26" t="s">
        <v>46</v>
      </c>
      <c r="D12" s="26" t="s">
        <v>40</v>
      </c>
      <c r="E12" s="27">
        <v>1</v>
      </c>
      <c r="F12" s="2">
        <f>Tabela13456789101112133[[#This Row],[BASE]]/Tabela13456789101112133[[#Totals],[BASE]]</f>
        <v>7.1428571428571425E-2</v>
      </c>
      <c r="G12" s="9">
        <f>Tabela13456789101112133[[#This Row],[DISTRIBUICAO (%)]]*G$8</f>
        <v>0</v>
      </c>
      <c r="H12" s="9">
        <f>Tabela13456789101112133[[#This Row],[DISTRIBUICAO (%)]]*H$8</f>
        <v>0</v>
      </c>
      <c r="I12" s="9">
        <f>Tabela13456789101112133[[#This Row],[DISTRIBUICAO (%)]]*I$8</f>
        <v>0</v>
      </c>
      <c r="J12" s="9">
        <f>Tabela13456789101112133[[#This Row],[DISTRIBUICAO (%)]]*J$8</f>
        <v>0</v>
      </c>
      <c r="K12" s="9">
        <f>Tabela13456789101112133[[#This Row],[DISTRIBUICAO (%)]]*K$8</f>
        <v>0</v>
      </c>
      <c r="L12" s="9">
        <f>Tabela13456789101112133[[#This Row],[DISTRIBUICAO (%)]]*L$8</f>
        <v>0</v>
      </c>
      <c r="M12" s="9">
        <f>Tabela13456789101112133[[#This Row],[DISTRIBUICAO (%)]]*M$8</f>
        <v>0</v>
      </c>
      <c r="N12" s="9">
        <f>Tabela13456789101112133[[#This Row],[DISTRIBUICAO (%)]]*N$8</f>
        <v>0</v>
      </c>
      <c r="O12" s="9">
        <f>Tabela13456789101112133[[#This Row],[DISTRIBUICAO (%)]]*O$8</f>
        <v>0</v>
      </c>
      <c r="P12" s="9">
        <f>Tabela13456789101112133[[#This Row],[DISTRIBUICAO (%)]]*P$8</f>
        <v>0</v>
      </c>
      <c r="Q12" s="9">
        <f>Tabela13456789101112133[[#This Row],[DISTRIBUICAO (%)]]*Q$8</f>
        <v>0</v>
      </c>
      <c r="R12" s="9">
        <f>Tabela13456789101112133[[#This Row],[DISTRIBUICAO (%)]]*R$8</f>
        <v>0</v>
      </c>
      <c r="S12" s="9">
        <f>SUM(Tabela13456789101112133[[#This Row],[JANEIRO]:[DEZEMBRO]])</f>
        <v>0</v>
      </c>
    </row>
    <row r="13" spans="1:19" ht="18" customHeight="1" x14ac:dyDescent="0.25">
      <c r="A13" t="s">
        <v>4</v>
      </c>
      <c r="B13" s="25">
        <v>1258</v>
      </c>
      <c r="C13" s="26" t="s">
        <v>47</v>
      </c>
      <c r="D13" s="26" t="s">
        <v>48</v>
      </c>
      <c r="E13" s="27">
        <v>1</v>
      </c>
      <c r="F13" s="2">
        <f>Tabela13456789101112133[[#This Row],[BASE]]/Tabela13456789101112133[[#Totals],[BASE]]</f>
        <v>7.1428571428571425E-2</v>
      </c>
      <c r="G13" s="9">
        <f>Tabela13456789101112133[[#This Row],[DISTRIBUICAO (%)]]*G$8</f>
        <v>0</v>
      </c>
      <c r="H13" s="9">
        <f>Tabela13456789101112133[[#This Row],[DISTRIBUICAO (%)]]*H$8</f>
        <v>0</v>
      </c>
      <c r="I13" s="9">
        <f>Tabela13456789101112133[[#This Row],[DISTRIBUICAO (%)]]*I$8</f>
        <v>0</v>
      </c>
      <c r="J13" s="9">
        <f>Tabela13456789101112133[[#This Row],[DISTRIBUICAO (%)]]*J$8</f>
        <v>0</v>
      </c>
      <c r="K13" s="9">
        <f>Tabela13456789101112133[[#This Row],[DISTRIBUICAO (%)]]*K$8</f>
        <v>0</v>
      </c>
      <c r="L13" s="9">
        <f>Tabela13456789101112133[[#This Row],[DISTRIBUICAO (%)]]*L$8</f>
        <v>0</v>
      </c>
      <c r="M13" s="9">
        <f>Tabela13456789101112133[[#This Row],[DISTRIBUICAO (%)]]*M$8</f>
        <v>0</v>
      </c>
      <c r="N13" s="9">
        <f>Tabela13456789101112133[[#This Row],[DISTRIBUICAO (%)]]*N$8</f>
        <v>0</v>
      </c>
      <c r="O13" s="9">
        <f>Tabela13456789101112133[[#This Row],[DISTRIBUICAO (%)]]*O$8</f>
        <v>0</v>
      </c>
      <c r="P13" s="9">
        <f>Tabela13456789101112133[[#This Row],[DISTRIBUICAO (%)]]*P$8</f>
        <v>0</v>
      </c>
      <c r="Q13" s="9">
        <f>Tabela13456789101112133[[#This Row],[DISTRIBUICAO (%)]]*Q$8</f>
        <v>0</v>
      </c>
      <c r="R13" s="9">
        <f>Tabela13456789101112133[[#This Row],[DISTRIBUICAO (%)]]*R$8</f>
        <v>0</v>
      </c>
      <c r="S13" s="9">
        <f>SUM(Tabela13456789101112133[[#This Row],[JANEIRO]:[DEZEMBRO]])</f>
        <v>0</v>
      </c>
    </row>
    <row r="14" spans="1:19" ht="20.25" customHeight="1" x14ac:dyDescent="0.25">
      <c r="A14" t="s">
        <v>4</v>
      </c>
      <c r="B14" s="25">
        <v>1299</v>
      </c>
      <c r="C14" s="26" t="s">
        <v>49</v>
      </c>
      <c r="D14" s="26" t="s">
        <v>39</v>
      </c>
      <c r="E14" s="27">
        <v>1</v>
      </c>
      <c r="F14" s="2">
        <f>Tabela13456789101112133[[#This Row],[BASE]]/Tabela13456789101112133[[#Totals],[BASE]]</f>
        <v>7.1428571428571425E-2</v>
      </c>
      <c r="G14" s="9">
        <f>Tabela13456789101112133[[#This Row],[DISTRIBUICAO (%)]]*G$8</f>
        <v>0</v>
      </c>
      <c r="H14" s="9">
        <f>Tabela13456789101112133[[#This Row],[DISTRIBUICAO (%)]]*H$8</f>
        <v>0</v>
      </c>
      <c r="I14" s="9">
        <f>Tabela13456789101112133[[#This Row],[DISTRIBUICAO (%)]]*I$8</f>
        <v>0</v>
      </c>
      <c r="J14" s="9">
        <f>Tabela13456789101112133[[#This Row],[DISTRIBUICAO (%)]]*J$8</f>
        <v>0</v>
      </c>
      <c r="K14" s="9">
        <f>Tabela13456789101112133[[#This Row],[DISTRIBUICAO (%)]]*K$8</f>
        <v>0</v>
      </c>
      <c r="L14" s="9">
        <f>Tabela13456789101112133[[#This Row],[DISTRIBUICAO (%)]]*L$8</f>
        <v>0</v>
      </c>
      <c r="M14" s="9">
        <f>Tabela13456789101112133[[#This Row],[DISTRIBUICAO (%)]]*M$8</f>
        <v>0</v>
      </c>
      <c r="N14" s="9">
        <f>Tabela13456789101112133[[#This Row],[DISTRIBUICAO (%)]]*N$8</f>
        <v>0</v>
      </c>
      <c r="O14" s="9">
        <f>Tabela13456789101112133[[#This Row],[DISTRIBUICAO (%)]]*O$8</f>
        <v>0</v>
      </c>
      <c r="P14" s="9">
        <f>Tabela13456789101112133[[#This Row],[DISTRIBUICAO (%)]]*P$8</f>
        <v>0</v>
      </c>
      <c r="Q14" s="9">
        <f>Tabela13456789101112133[[#This Row],[DISTRIBUICAO (%)]]*Q$8</f>
        <v>0</v>
      </c>
      <c r="R14" s="9">
        <f>Tabela13456789101112133[[#This Row],[DISTRIBUICAO (%)]]*R$8</f>
        <v>0</v>
      </c>
      <c r="S14" s="9">
        <f>SUM(Tabela13456789101112133[[#This Row],[JANEIRO]:[DEZEMBRO]])</f>
        <v>0</v>
      </c>
    </row>
    <row r="15" spans="1:19" ht="18" customHeight="1" x14ac:dyDescent="0.25">
      <c r="A15" t="s">
        <v>4</v>
      </c>
      <c r="B15" s="25">
        <v>232</v>
      </c>
      <c r="C15" s="26" t="s">
        <v>50</v>
      </c>
      <c r="D15" s="26" t="s">
        <v>35</v>
      </c>
      <c r="E15" s="27">
        <v>1</v>
      </c>
      <c r="F15" s="2">
        <f>Tabela13456789101112133[[#This Row],[BASE]]/Tabela13456789101112133[[#Totals],[BASE]]</f>
        <v>7.1428571428571425E-2</v>
      </c>
      <c r="G15" s="9">
        <f>Tabela13456789101112133[[#This Row],[DISTRIBUICAO (%)]]*G$8</f>
        <v>0</v>
      </c>
      <c r="H15" s="9">
        <f>Tabela13456789101112133[[#This Row],[DISTRIBUICAO (%)]]*H$8</f>
        <v>0</v>
      </c>
      <c r="I15" s="9">
        <f>Tabela13456789101112133[[#This Row],[DISTRIBUICAO (%)]]*I$8</f>
        <v>0</v>
      </c>
      <c r="J15" s="9">
        <f>Tabela13456789101112133[[#This Row],[DISTRIBUICAO (%)]]*J$8</f>
        <v>0</v>
      </c>
      <c r="K15" s="9">
        <f>Tabela13456789101112133[[#This Row],[DISTRIBUICAO (%)]]*K$8</f>
        <v>0</v>
      </c>
      <c r="L15" s="9">
        <f>Tabela13456789101112133[[#This Row],[DISTRIBUICAO (%)]]*L$8</f>
        <v>0</v>
      </c>
      <c r="M15" s="9">
        <f>Tabela13456789101112133[[#This Row],[DISTRIBUICAO (%)]]*M$8</f>
        <v>0</v>
      </c>
      <c r="N15" s="9">
        <f>Tabela13456789101112133[[#This Row],[DISTRIBUICAO (%)]]*N$8</f>
        <v>0</v>
      </c>
      <c r="O15" s="9">
        <f>Tabela13456789101112133[[#This Row],[DISTRIBUICAO (%)]]*O$8</f>
        <v>0</v>
      </c>
      <c r="P15" s="9">
        <f>Tabela13456789101112133[[#This Row],[DISTRIBUICAO (%)]]*P$8</f>
        <v>0</v>
      </c>
      <c r="Q15" s="9">
        <f>Tabela13456789101112133[[#This Row],[DISTRIBUICAO (%)]]*Q$8</f>
        <v>0</v>
      </c>
      <c r="R15" s="9">
        <f>Tabela13456789101112133[[#This Row],[DISTRIBUICAO (%)]]*R$8</f>
        <v>0</v>
      </c>
      <c r="S15" s="9">
        <f>SUM(Tabela13456789101112133[[#This Row],[JANEIRO]:[DEZEMBRO]])</f>
        <v>0</v>
      </c>
    </row>
    <row r="16" spans="1:19" ht="18" customHeight="1" x14ac:dyDescent="0.25">
      <c r="A16" t="s">
        <v>4</v>
      </c>
      <c r="B16" s="25">
        <v>236</v>
      </c>
      <c r="C16" s="26" t="s">
        <v>51</v>
      </c>
      <c r="D16" s="26" t="s">
        <v>52</v>
      </c>
      <c r="E16" s="27">
        <v>1</v>
      </c>
      <c r="F16" s="2">
        <f>Tabela13456789101112133[[#This Row],[BASE]]/Tabela13456789101112133[[#Totals],[BASE]]</f>
        <v>7.1428571428571425E-2</v>
      </c>
      <c r="G16" s="9">
        <f>Tabela13456789101112133[[#This Row],[DISTRIBUICAO (%)]]*G$8</f>
        <v>0</v>
      </c>
      <c r="H16" s="9">
        <f>Tabela13456789101112133[[#This Row],[DISTRIBUICAO (%)]]*H$8</f>
        <v>0</v>
      </c>
      <c r="I16" s="9">
        <f>Tabela13456789101112133[[#This Row],[DISTRIBUICAO (%)]]*I$8</f>
        <v>0</v>
      </c>
      <c r="J16" s="9">
        <f>Tabela13456789101112133[[#This Row],[DISTRIBUICAO (%)]]*J$8</f>
        <v>0</v>
      </c>
      <c r="K16" s="9">
        <f>Tabela13456789101112133[[#This Row],[DISTRIBUICAO (%)]]*K$8</f>
        <v>0</v>
      </c>
      <c r="L16" s="9">
        <f>Tabela13456789101112133[[#This Row],[DISTRIBUICAO (%)]]*L$8</f>
        <v>0</v>
      </c>
      <c r="M16" s="9">
        <f>Tabela13456789101112133[[#This Row],[DISTRIBUICAO (%)]]*M$8</f>
        <v>0</v>
      </c>
      <c r="N16" s="9">
        <f>Tabela13456789101112133[[#This Row],[DISTRIBUICAO (%)]]*N$8</f>
        <v>0</v>
      </c>
      <c r="O16" s="9">
        <f>Tabela13456789101112133[[#This Row],[DISTRIBUICAO (%)]]*O$8</f>
        <v>0</v>
      </c>
      <c r="P16" s="9">
        <f>Tabela13456789101112133[[#This Row],[DISTRIBUICAO (%)]]*P$8</f>
        <v>0</v>
      </c>
      <c r="Q16" s="9">
        <f>Tabela13456789101112133[[#This Row],[DISTRIBUICAO (%)]]*Q$8</f>
        <v>0</v>
      </c>
      <c r="R16" s="9">
        <f>Tabela13456789101112133[[#This Row],[DISTRIBUICAO (%)]]*R$8</f>
        <v>0</v>
      </c>
      <c r="S16" s="9">
        <f>SUM(Tabela13456789101112133[[#This Row],[JANEIRO]:[DEZEMBRO]])</f>
        <v>0</v>
      </c>
    </row>
    <row r="17" spans="1:19" ht="18" customHeight="1" x14ac:dyDescent="0.25">
      <c r="A17" t="s">
        <v>4</v>
      </c>
      <c r="B17" s="25">
        <v>230</v>
      </c>
      <c r="C17" s="26" t="s">
        <v>53</v>
      </c>
      <c r="D17" s="26" t="s">
        <v>34</v>
      </c>
      <c r="E17" s="27">
        <v>1</v>
      </c>
      <c r="F17" s="2">
        <f>Tabela13456789101112133[[#This Row],[BASE]]/Tabela13456789101112133[[#Totals],[BASE]]</f>
        <v>7.1428571428571425E-2</v>
      </c>
      <c r="G17" s="9">
        <f>Tabela13456789101112133[[#This Row],[DISTRIBUICAO (%)]]*G$8</f>
        <v>0</v>
      </c>
      <c r="H17" s="9">
        <f>Tabela13456789101112133[[#This Row],[DISTRIBUICAO (%)]]*H$8</f>
        <v>0</v>
      </c>
      <c r="I17" s="9">
        <f>Tabela13456789101112133[[#This Row],[DISTRIBUICAO (%)]]*I$8</f>
        <v>0</v>
      </c>
      <c r="J17" s="9">
        <f>Tabela13456789101112133[[#This Row],[DISTRIBUICAO (%)]]*J$8</f>
        <v>0</v>
      </c>
      <c r="K17" s="9">
        <f>Tabela13456789101112133[[#This Row],[DISTRIBUICAO (%)]]*K$8</f>
        <v>0</v>
      </c>
      <c r="L17" s="9">
        <f>Tabela13456789101112133[[#This Row],[DISTRIBUICAO (%)]]*L$8</f>
        <v>0</v>
      </c>
      <c r="M17" s="9">
        <f>Tabela13456789101112133[[#This Row],[DISTRIBUICAO (%)]]*M$8</f>
        <v>0</v>
      </c>
      <c r="N17" s="9">
        <f>Tabela13456789101112133[[#This Row],[DISTRIBUICAO (%)]]*N$8</f>
        <v>0</v>
      </c>
      <c r="O17" s="9">
        <f>Tabela13456789101112133[[#This Row],[DISTRIBUICAO (%)]]*O$8</f>
        <v>0</v>
      </c>
      <c r="P17" s="9">
        <f>Tabela13456789101112133[[#This Row],[DISTRIBUICAO (%)]]*P$8</f>
        <v>0</v>
      </c>
      <c r="Q17" s="9">
        <f>Tabela13456789101112133[[#This Row],[DISTRIBUICAO (%)]]*Q$8</f>
        <v>0</v>
      </c>
      <c r="R17" s="9">
        <f>Tabela13456789101112133[[#This Row],[DISTRIBUICAO (%)]]*R$8</f>
        <v>0</v>
      </c>
      <c r="S17" s="9">
        <f>SUM(Tabela13456789101112133[[#This Row],[JANEIRO]:[DEZEMBRO]])</f>
        <v>0</v>
      </c>
    </row>
    <row r="18" spans="1:19" ht="18" customHeight="1" x14ac:dyDescent="0.25">
      <c r="A18" t="s">
        <v>4</v>
      </c>
      <c r="B18" s="25">
        <v>229</v>
      </c>
      <c r="C18" s="26" t="s">
        <v>54</v>
      </c>
      <c r="D18" s="26" t="s">
        <v>33</v>
      </c>
      <c r="E18" s="27">
        <v>1</v>
      </c>
      <c r="F18" s="2">
        <f>Tabela13456789101112133[[#This Row],[BASE]]/Tabela13456789101112133[[#Totals],[BASE]]</f>
        <v>7.1428571428571425E-2</v>
      </c>
      <c r="G18" s="9">
        <f>Tabela13456789101112133[[#This Row],[DISTRIBUICAO (%)]]*G$8</f>
        <v>0</v>
      </c>
      <c r="H18" s="9">
        <f>Tabela13456789101112133[[#This Row],[DISTRIBUICAO (%)]]*H$8</f>
        <v>0</v>
      </c>
      <c r="I18" s="9">
        <f>Tabela13456789101112133[[#This Row],[DISTRIBUICAO (%)]]*I$8</f>
        <v>0</v>
      </c>
      <c r="J18" s="9">
        <f>Tabela13456789101112133[[#This Row],[DISTRIBUICAO (%)]]*J$8</f>
        <v>0</v>
      </c>
      <c r="K18" s="9">
        <f>Tabela13456789101112133[[#This Row],[DISTRIBUICAO (%)]]*K$8</f>
        <v>0</v>
      </c>
      <c r="L18" s="9">
        <f>Tabela13456789101112133[[#This Row],[DISTRIBUICAO (%)]]*L$8</f>
        <v>0</v>
      </c>
      <c r="M18" s="9">
        <f>Tabela13456789101112133[[#This Row],[DISTRIBUICAO (%)]]*M$8</f>
        <v>0</v>
      </c>
      <c r="N18" s="9">
        <f>Tabela13456789101112133[[#This Row],[DISTRIBUICAO (%)]]*N$8</f>
        <v>0</v>
      </c>
      <c r="O18" s="9">
        <f>Tabela13456789101112133[[#This Row],[DISTRIBUICAO (%)]]*O$8</f>
        <v>0</v>
      </c>
      <c r="P18" s="9">
        <f>Tabela13456789101112133[[#This Row],[DISTRIBUICAO (%)]]*P$8</f>
        <v>0</v>
      </c>
      <c r="Q18" s="9">
        <f>Tabela13456789101112133[[#This Row],[DISTRIBUICAO (%)]]*Q$8</f>
        <v>0</v>
      </c>
      <c r="R18" s="9">
        <f>Tabela13456789101112133[[#This Row],[DISTRIBUICAO (%)]]*R$8</f>
        <v>0</v>
      </c>
      <c r="S18" s="9">
        <f>SUM(Tabela13456789101112133[[#This Row],[JANEIRO]:[DEZEMBRO]])</f>
        <v>0</v>
      </c>
    </row>
    <row r="19" spans="1:19" ht="18" customHeight="1" x14ac:dyDescent="0.25">
      <c r="A19" t="s">
        <v>4</v>
      </c>
      <c r="B19" s="25">
        <v>226</v>
      </c>
      <c r="C19" s="26" t="s">
        <v>55</v>
      </c>
      <c r="D19" s="26" t="s">
        <v>32</v>
      </c>
      <c r="E19" s="27">
        <v>1</v>
      </c>
      <c r="F19" s="2">
        <f>Tabela13456789101112133[[#This Row],[BASE]]/Tabela13456789101112133[[#Totals],[BASE]]</f>
        <v>7.1428571428571425E-2</v>
      </c>
      <c r="G19" s="9">
        <f>Tabela13456789101112133[[#This Row],[DISTRIBUICAO (%)]]*G$8</f>
        <v>0</v>
      </c>
      <c r="H19" s="9">
        <f>Tabela13456789101112133[[#This Row],[DISTRIBUICAO (%)]]*H$8</f>
        <v>0</v>
      </c>
      <c r="I19" s="9">
        <f>Tabela13456789101112133[[#This Row],[DISTRIBUICAO (%)]]*I$8</f>
        <v>0</v>
      </c>
      <c r="J19" s="9">
        <f>Tabela13456789101112133[[#This Row],[DISTRIBUICAO (%)]]*J$8</f>
        <v>0</v>
      </c>
      <c r="K19" s="9">
        <f>Tabela13456789101112133[[#This Row],[DISTRIBUICAO (%)]]*K$8</f>
        <v>0</v>
      </c>
      <c r="L19" s="9">
        <f>Tabela13456789101112133[[#This Row],[DISTRIBUICAO (%)]]*L$8</f>
        <v>0</v>
      </c>
      <c r="M19" s="9">
        <f>Tabela13456789101112133[[#This Row],[DISTRIBUICAO (%)]]*M$8</f>
        <v>0</v>
      </c>
      <c r="N19" s="9">
        <f>Tabela13456789101112133[[#This Row],[DISTRIBUICAO (%)]]*N$8</f>
        <v>0</v>
      </c>
      <c r="O19" s="9">
        <f>Tabela13456789101112133[[#This Row],[DISTRIBUICAO (%)]]*O$8</f>
        <v>0</v>
      </c>
      <c r="P19" s="9">
        <f>Tabela13456789101112133[[#This Row],[DISTRIBUICAO (%)]]*P$8</f>
        <v>0</v>
      </c>
      <c r="Q19" s="9">
        <f>Tabela13456789101112133[[#This Row],[DISTRIBUICAO (%)]]*Q$8</f>
        <v>0</v>
      </c>
      <c r="R19" s="9">
        <f>Tabela13456789101112133[[#This Row],[DISTRIBUICAO (%)]]*R$8</f>
        <v>0</v>
      </c>
      <c r="S19" s="9">
        <f>SUM(Tabela13456789101112133[[#This Row],[JANEIRO]:[DEZEMBRO]])</f>
        <v>0</v>
      </c>
    </row>
    <row r="20" spans="1:19" ht="18" customHeight="1" x14ac:dyDescent="0.25">
      <c r="A20" t="s">
        <v>4</v>
      </c>
      <c r="B20" s="25">
        <v>1119</v>
      </c>
      <c r="C20" s="26" t="s">
        <v>56</v>
      </c>
      <c r="D20" s="26" t="s">
        <v>38</v>
      </c>
      <c r="E20" s="27">
        <v>1</v>
      </c>
      <c r="F20" s="2">
        <f>Tabela13456789101112133[[#This Row],[BASE]]/Tabela13456789101112133[[#Totals],[BASE]]</f>
        <v>7.1428571428571425E-2</v>
      </c>
      <c r="G20" s="9">
        <f>Tabela13456789101112133[[#This Row],[DISTRIBUICAO (%)]]*G$8</f>
        <v>0</v>
      </c>
      <c r="H20" s="9">
        <f>Tabela13456789101112133[[#This Row],[DISTRIBUICAO (%)]]*H$8</f>
        <v>0</v>
      </c>
      <c r="I20" s="9">
        <f>Tabela13456789101112133[[#This Row],[DISTRIBUICAO (%)]]*I$8</f>
        <v>0</v>
      </c>
      <c r="J20" s="9">
        <f>Tabela13456789101112133[[#This Row],[DISTRIBUICAO (%)]]*J$8</f>
        <v>0</v>
      </c>
      <c r="K20" s="9">
        <f>Tabela13456789101112133[[#This Row],[DISTRIBUICAO (%)]]*K$8</f>
        <v>0</v>
      </c>
      <c r="L20" s="9">
        <f>Tabela13456789101112133[[#This Row],[DISTRIBUICAO (%)]]*L$8</f>
        <v>0</v>
      </c>
      <c r="M20" s="9">
        <f>Tabela13456789101112133[[#This Row],[DISTRIBUICAO (%)]]*M$8</f>
        <v>0</v>
      </c>
      <c r="N20" s="9">
        <f>Tabela13456789101112133[[#This Row],[DISTRIBUICAO (%)]]*N$8</f>
        <v>0</v>
      </c>
      <c r="O20" s="9">
        <f>Tabela13456789101112133[[#This Row],[DISTRIBUICAO (%)]]*O$8</f>
        <v>0</v>
      </c>
      <c r="P20" s="9">
        <f>Tabela13456789101112133[[#This Row],[DISTRIBUICAO (%)]]*P$8</f>
        <v>0</v>
      </c>
      <c r="Q20" s="9">
        <f>Tabela13456789101112133[[#This Row],[DISTRIBUICAO (%)]]*Q$8</f>
        <v>0</v>
      </c>
      <c r="R20" s="9">
        <f>Tabela13456789101112133[[#This Row],[DISTRIBUICAO (%)]]*R$8</f>
        <v>0</v>
      </c>
      <c r="S20" s="9">
        <f>SUM(Tabela13456789101112133[[#This Row],[JANEIRO]:[DEZEMBRO]])</f>
        <v>0</v>
      </c>
    </row>
    <row r="21" spans="1:19" ht="18" customHeight="1" x14ac:dyDescent="0.25">
      <c r="A21" t="s">
        <v>4</v>
      </c>
      <c r="B21" s="25">
        <v>233</v>
      </c>
      <c r="C21" s="26" t="s">
        <v>57</v>
      </c>
      <c r="D21" s="26" t="s">
        <v>36</v>
      </c>
      <c r="E21" s="27">
        <v>1</v>
      </c>
      <c r="F21" s="2">
        <f>Tabela13456789101112133[[#This Row],[BASE]]/Tabela13456789101112133[[#Totals],[BASE]]</f>
        <v>7.1428571428571425E-2</v>
      </c>
      <c r="G21" s="9">
        <f>Tabela13456789101112133[[#This Row],[DISTRIBUICAO (%)]]*G$8</f>
        <v>0</v>
      </c>
      <c r="H21" s="9">
        <f>Tabela13456789101112133[[#This Row],[DISTRIBUICAO (%)]]*H$8</f>
        <v>0</v>
      </c>
      <c r="I21" s="9">
        <f>Tabela13456789101112133[[#This Row],[DISTRIBUICAO (%)]]*I$8</f>
        <v>0</v>
      </c>
      <c r="J21" s="9">
        <f>Tabela13456789101112133[[#This Row],[DISTRIBUICAO (%)]]*J$8</f>
        <v>0</v>
      </c>
      <c r="K21" s="9">
        <f>Tabela13456789101112133[[#This Row],[DISTRIBUICAO (%)]]*K$8</f>
        <v>0</v>
      </c>
      <c r="L21" s="9">
        <f>Tabela13456789101112133[[#This Row],[DISTRIBUICAO (%)]]*L$8</f>
        <v>0</v>
      </c>
      <c r="M21" s="9">
        <f>Tabela13456789101112133[[#This Row],[DISTRIBUICAO (%)]]*M$8</f>
        <v>0</v>
      </c>
      <c r="N21" s="9">
        <f>Tabela13456789101112133[[#This Row],[DISTRIBUICAO (%)]]*N$8</f>
        <v>0</v>
      </c>
      <c r="O21" s="9">
        <f>Tabela13456789101112133[[#This Row],[DISTRIBUICAO (%)]]*O$8</f>
        <v>0</v>
      </c>
      <c r="P21" s="9">
        <f>Tabela13456789101112133[[#This Row],[DISTRIBUICAO (%)]]*P$8</f>
        <v>0</v>
      </c>
      <c r="Q21" s="9">
        <f>Tabela13456789101112133[[#This Row],[DISTRIBUICAO (%)]]*Q$8</f>
        <v>0</v>
      </c>
      <c r="R21" s="9">
        <f>Tabela13456789101112133[[#This Row],[DISTRIBUICAO (%)]]*R$8</f>
        <v>0</v>
      </c>
      <c r="S21" s="9">
        <f>SUM(Tabela13456789101112133[[#This Row],[JANEIRO]:[DEZEMBRO]])</f>
        <v>0</v>
      </c>
    </row>
    <row r="22" spans="1:19" ht="18" customHeight="1" x14ac:dyDescent="0.25">
      <c r="A22" t="s">
        <v>4</v>
      </c>
      <c r="B22" s="25">
        <v>255</v>
      </c>
      <c r="C22" s="26" t="s">
        <v>58</v>
      </c>
      <c r="D22" s="26" t="s">
        <v>37</v>
      </c>
      <c r="E22" s="27">
        <v>1</v>
      </c>
      <c r="F22" s="2">
        <f>Tabela13456789101112133[[#This Row],[BASE]]/Tabela13456789101112133[[#Totals],[BASE]]</f>
        <v>7.1428571428571425E-2</v>
      </c>
      <c r="G22" s="9">
        <f>Tabela13456789101112133[[#This Row],[DISTRIBUICAO (%)]]*G$8</f>
        <v>0</v>
      </c>
      <c r="H22" s="9">
        <f>Tabela13456789101112133[[#This Row],[DISTRIBUICAO (%)]]*H$8</f>
        <v>0</v>
      </c>
      <c r="I22" s="9">
        <f>Tabela13456789101112133[[#This Row],[DISTRIBUICAO (%)]]*I$8</f>
        <v>0</v>
      </c>
      <c r="J22" s="9">
        <f>Tabela13456789101112133[[#This Row],[DISTRIBUICAO (%)]]*J$8</f>
        <v>0</v>
      </c>
      <c r="K22" s="9">
        <f>Tabela13456789101112133[[#This Row],[DISTRIBUICAO (%)]]*K$8</f>
        <v>0</v>
      </c>
      <c r="L22" s="9">
        <f>Tabela13456789101112133[[#This Row],[DISTRIBUICAO (%)]]*L$8</f>
        <v>0</v>
      </c>
      <c r="M22" s="9">
        <f>Tabela13456789101112133[[#This Row],[DISTRIBUICAO (%)]]*M$8</f>
        <v>0</v>
      </c>
      <c r="N22" s="9">
        <f>Tabela13456789101112133[[#This Row],[DISTRIBUICAO (%)]]*N$8</f>
        <v>0</v>
      </c>
      <c r="O22" s="9">
        <f>Tabela13456789101112133[[#This Row],[DISTRIBUICAO (%)]]*O$8</f>
        <v>0</v>
      </c>
      <c r="P22" s="9">
        <f>Tabela13456789101112133[[#This Row],[DISTRIBUICAO (%)]]*P$8</f>
        <v>0</v>
      </c>
      <c r="Q22" s="9">
        <f>Tabela13456789101112133[[#This Row],[DISTRIBUICAO (%)]]*Q$8</f>
        <v>0</v>
      </c>
      <c r="R22" s="9">
        <f>Tabela13456789101112133[[#This Row],[DISTRIBUICAO (%)]]*R$8</f>
        <v>0</v>
      </c>
      <c r="S22" s="9">
        <f>SUM(Tabela13456789101112133[[#This Row],[JANEIRO]:[DEZEMBRO]])</f>
        <v>0</v>
      </c>
    </row>
    <row r="23" spans="1:19" ht="18" customHeight="1" x14ac:dyDescent="0.25">
      <c r="A23" t="s">
        <v>4</v>
      </c>
      <c r="B23" s="25">
        <v>231</v>
      </c>
      <c r="C23" s="26" t="s">
        <v>59</v>
      </c>
      <c r="D23" s="26" t="s">
        <v>60</v>
      </c>
      <c r="E23" s="27">
        <v>1</v>
      </c>
      <c r="F23" s="2">
        <f>Tabela13456789101112133[[#This Row],[BASE]]/Tabela13456789101112133[[#Totals],[BASE]]</f>
        <v>7.1428571428571425E-2</v>
      </c>
      <c r="G23" s="9">
        <f>Tabela13456789101112133[[#This Row],[DISTRIBUICAO (%)]]*G$8</f>
        <v>0</v>
      </c>
      <c r="H23" s="9">
        <f>Tabela13456789101112133[[#This Row],[DISTRIBUICAO (%)]]*H$8</f>
        <v>0</v>
      </c>
      <c r="I23" s="9">
        <f>Tabela13456789101112133[[#This Row],[DISTRIBUICAO (%)]]*I$8</f>
        <v>0</v>
      </c>
      <c r="J23" s="9">
        <f>Tabela13456789101112133[[#This Row],[DISTRIBUICAO (%)]]*J$8</f>
        <v>0</v>
      </c>
      <c r="K23" s="9">
        <f>Tabela13456789101112133[[#This Row],[DISTRIBUICAO (%)]]*K$8</f>
        <v>0</v>
      </c>
      <c r="L23" s="9">
        <f>Tabela13456789101112133[[#This Row],[DISTRIBUICAO (%)]]*L$8</f>
        <v>0</v>
      </c>
      <c r="M23" s="9">
        <f>Tabela13456789101112133[[#This Row],[DISTRIBUICAO (%)]]*M$8</f>
        <v>0</v>
      </c>
      <c r="N23" s="9">
        <f>Tabela13456789101112133[[#This Row],[DISTRIBUICAO (%)]]*N$8</f>
        <v>0</v>
      </c>
      <c r="O23" s="9">
        <f>Tabela13456789101112133[[#This Row],[DISTRIBUICAO (%)]]*O$8</f>
        <v>0</v>
      </c>
      <c r="P23" s="9">
        <f>Tabela13456789101112133[[#This Row],[DISTRIBUICAO (%)]]*P$8</f>
        <v>0</v>
      </c>
      <c r="Q23" s="9">
        <f>Tabela13456789101112133[[#This Row],[DISTRIBUICAO (%)]]*Q$8</f>
        <v>0</v>
      </c>
      <c r="R23" s="9">
        <f>Tabela13456789101112133[[#This Row],[DISTRIBUICAO (%)]]*R$8</f>
        <v>0</v>
      </c>
      <c r="S23" s="9">
        <f>SUM(Tabela13456789101112133[[#This Row],[JANEIRO]:[DEZEMBRO]])</f>
        <v>0</v>
      </c>
    </row>
    <row r="24" spans="1:19" ht="18" customHeight="1" x14ac:dyDescent="0.25">
      <c r="A24" s="3" t="s">
        <v>5</v>
      </c>
      <c r="B24" s="3"/>
      <c r="C24" s="1">
        <f>SUBTOTAL(103,Tabela13456789101112133[CENTRO_CUSTO])</f>
        <v>14</v>
      </c>
      <c r="D24" s="3"/>
      <c r="E24" s="7">
        <f>SUBTOTAL(109,Tabela13456789101112133[BASE])</f>
        <v>14</v>
      </c>
      <c r="F24" s="10">
        <f>SUBTOTAL(109,Tabela13456789101112133[DISTRIBUICAO (%)])</f>
        <v>0.99999999999999967</v>
      </c>
      <c r="G24" s="9">
        <f>SUBTOTAL(109,Tabela13456789101112133[JANEIRO])</f>
        <v>0</v>
      </c>
      <c r="H24" s="9">
        <f>SUBTOTAL(109,Tabela13456789101112133[FEVEREIRO])</f>
        <v>0</v>
      </c>
      <c r="I24" s="9">
        <f>SUBTOTAL(109,Tabela13456789101112133[MARÇO])</f>
        <v>0</v>
      </c>
      <c r="J24" s="9">
        <f>SUBTOTAL(109,Tabela13456789101112133[ABRIL])</f>
        <v>0</v>
      </c>
      <c r="K24" s="9">
        <f>SUBTOTAL(109,Tabela13456789101112133[MAIO])</f>
        <v>0</v>
      </c>
      <c r="L24" s="9">
        <f>SUBTOTAL(109,Tabela13456789101112133[JUNHO])</f>
        <v>0</v>
      </c>
      <c r="M24" s="9">
        <f>SUBTOTAL(109,Tabela13456789101112133[JULHO])</f>
        <v>0</v>
      </c>
      <c r="N24" s="9">
        <f>SUBTOTAL(109,Tabela13456789101112133[AGOSTO])</f>
        <v>0</v>
      </c>
      <c r="O24" s="9">
        <f>SUBTOTAL(109,Tabela13456789101112133[SETEMBRO])</f>
        <v>0</v>
      </c>
      <c r="P24" s="9">
        <f>SUBTOTAL(109,Tabela13456789101112133[OUTUBRO])</f>
        <v>0</v>
      </c>
      <c r="Q24" s="9">
        <f>SUBTOTAL(109,Tabela13456789101112133[NOVEMBRO])</f>
        <v>0</v>
      </c>
      <c r="R24" s="9">
        <f>SUBTOTAL(109,Tabela13456789101112133[DEZEMBRO])</f>
        <v>0</v>
      </c>
      <c r="S24" s="9">
        <f>SUBTOTAL(109,Tabela13456789101112133[TOTAL])</f>
        <v>0</v>
      </c>
    </row>
  </sheetData>
  <mergeCells count="5">
    <mergeCell ref="E2:F3"/>
    <mergeCell ref="A2:C3"/>
    <mergeCell ref="D2:D3"/>
    <mergeCell ref="D6:F8"/>
    <mergeCell ref="A6:C8"/>
  </mergeCells>
  <conditionalFormatting sqref="C10:C23">
    <cfRule type="duplicateValues" dxfId="19" priority="1" stopIfTrue="1"/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Pega Plantao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Aleluia</dc:creator>
  <cp:lastModifiedBy>Karla Aleluia</cp:lastModifiedBy>
  <dcterms:created xsi:type="dcterms:W3CDTF">2020-11-10T22:15:28Z</dcterms:created>
  <dcterms:modified xsi:type="dcterms:W3CDTF">2024-09-25T12:14:40Z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