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\Github\VCMC\"/>
    </mc:Choice>
  </mc:AlternateContent>
  <xr:revisionPtr revIDLastSave="0" documentId="13_ncr:1_{DC31FA48-4F0A-469C-8E57-4BEAD3105F4D}" xr6:coauthVersionLast="47" xr6:coauthVersionMax="47" xr10:uidLastSave="{00000000-0000-0000-0000-000000000000}"/>
  <bookViews>
    <workbookView xWindow="7080" yWindow="3540" windowWidth="27650" windowHeight="14050" xr2:uid="{70207959-F336-4C7B-99A5-F828907A22FB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7" i="1"/>
  <c r="E29" i="1"/>
  <c r="E21" i="1"/>
  <c r="E33" i="1"/>
  <c r="E34" i="1"/>
  <c r="E35" i="1"/>
  <c r="D35" i="1"/>
  <c r="C35" i="1"/>
  <c r="B35" i="1"/>
  <c r="D18" i="1"/>
  <c r="D21" i="1"/>
  <c r="D27" i="1"/>
  <c r="D29" i="1"/>
  <c r="D33" i="1"/>
  <c r="D34" i="1"/>
  <c r="D39" i="1"/>
  <c r="E18" i="1"/>
  <c r="G57" i="1"/>
  <c r="G56" i="1"/>
  <c r="G49" i="1"/>
  <c r="G46" i="1"/>
  <c r="G45" i="1"/>
  <c r="G44" i="1"/>
  <c r="G59" i="1"/>
  <c r="F59" i="1"/>
  <c r="E39" i="1"/>
  <c r="B18" i="1"/>
  <c r="B21" i="1"/>
  <c r="B27" i="1"/>
  <c r="B29" i="1"/>
  <c r="B33" i="1"/>
  <c r="B34" i="1"/>
  <c r="C27" i="1"/>
  <c r="C29" i="1"/>
  <c r="C18" i="1"/>
  <c r="C21" i="1"/>
  <c r="C33" i="1"/>
  <c r="C34" i="1"/>
  <c r="G19" i="1"/>
  <c r="G18" i="1"/>
  <c r="G21" i="1"/>
  <c r="G27" i="1"/>
  <c r="G29" i="1"/>
  <c r="G33" i="1"/>
  <c r="G34" i="1"/>
  <c r="G38" i="1"/>
  <c r="C38" i="1"/>
</calcChain>
</file>

<file path=xl/sharedStrings.xml><?xml version="1.0" encoding="utf-8"?>
<sst xmlns="http://schemas.openxmlformats.org/spreadsheetml/2006/main" count="86" uniqueCount="55">
  <si>
    <t>Banco</t>
  </si>
  <si>
    <t>General</t>
  </si>
  <si>
    <t>Total Banco</t>
  </si>
  <si>
    <t>Bancos</t>
  </si>
  <si>
    <t>Total Bancos</t>
  </si>
  <si>
    <t>Gate</t>
  </si>
  <si>
    <t>CV</t>
  </si>
  <si>
    <t>Fader</t>
  </si>
  <si>
    <t>Nuevo VCMC</t>
  </si>
  <si>
    <t>UserNames</t>
  </si>
  <si>
    <t>DefaultCal</t>
  </si>
  <si>
    <t>Actual</t>
  </si>
  <si>
    <t>Libre</t>
  </si>
  <si>
    <t>Memoria</t>
  </si>
  <si>
    <t>(Clock en General config</t>
  </si>
  <si>
    <t>(2 bytes para datos de función</t>
  </si>
  <si>
    <t>Fader: quitar DelayGate y DAC calibr</t>
  </si>
  <si>
    <t>Añadir clock aquí</t>
  </si>
  <si>
    <t>Nuevo CVThing</t>
  </si>
  <si>
    <t>Con I2C</t>
  </si>
  <si>
    <t xml:space="preserve">    { 0, ui08TYPE, PAR_MIDIChannel},</t>
  </si>
  <si>
    <t xml:space="preserve">    { 1, ui08TYPE, PAR_PortName},</t>
  </si>
  <si>
    <t xml:space="preserve">    { 2, charTYPE, PAR_NameSufix},</t>
  </si>
  <si>
    <t xml:space="preserve">    { 3, ui08TYPE, PAR_DelayGate},</t>
  </si>
  <si>
    <t xml:space="preserve">    // Analog Data</t>
  </si>
  <si>
    <t xml:space="preserve">    { 4, ui08TYPE, PAR_Option1},</t>
  </si>
  <si>
    <t xml:space="preserve">    { 5, si16TYPE, PAR_Range_minMIDI},</t>
  </si>
  <si>
    <t xml:space="preserve">    { 7, si16TYPE, PAR_Range_rangeMIDI},</t>
  </si>
  <si>
    <t xml:space="preserve">    { 9, si16TYPE, PAR_Range_minDAC},</t>
  </si>
  <si>
    <t xml:space="preserve">    {11, si16TYPE, PAR_Range_rangeDAC},</t>
  </si>
  <si>
    <t xml:space="preserve">    {13, si16TYPE, PAR_ClipLow},</t>
  </si>
  <si>
    <t xml:space="preserve">    {15, si16TYPE, PAR_ClipHigh},</t>
  </si>
  <si>
    <t xml:space="preserve">    {17, ui16TYPE, PAR_FunctionData},</t>
  </si>
  <si>
    <t xml:space="preserve">    {19, ui32TYPE, PAR_AnagOptionsI2C}</t>
  </si>
  <si>
    <t>PAR_MIDIChannel</t>
  </si>
  <si>
    <t>PAR_PortName</t>
  </si>
  <si>
    <t>PAR_NameSufix</t>
  </si>
  <si>
    <t>PAR_DelayGate</t>
  </si>
  <si>
    <t>PAR_Option1</t>
  </si>
  <si>
    <t>PAR_Range_minMIDI</t>
  </si>
  <si>
    <t>PAR_Range_rangeMIDI</t>
  </si>
  <si>
    <t>PAR_Range_minDAC</t>
  </si>
  <si>
    <t>PAR_Range_rangeDAC</t>
  </si>
  <si>
    <t>PAR_ClipLow</t>
  </si>
  <si>
    <t>PAR_ClipHigh</t>
  </si>
  <si>
    <t>PAR_FunctionData</t>
  </si>
  <si>
    <t>ui08TYPE</t>
  </si>
  <si>
    <t>charTYPE</t>
  </si>
  <si>
    <t>si16TYPE</t>
  </si>
  <si>
    <t>ui16TYPE</t>
  </si>
  <si>
    <t>ui32TYPE</t>
  </si>
  <si>
    <t>PAR_AnagOptionsI2C</t>
  </si>
  <si>
    <t>Default</t>
  </si>
  <si>
    <t>Nuevo I2C</t>
  </si>
  <si>
    <t>Libre por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</si>
</sst>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32A5-7921-4AAC-8700-79D65AB1EF65}">
  <dimension ref="A17:M59"/>
  <sheetViews>
    <sheetView tabSelected="1" topLeftCell="A13" zoomScale="115" zoomScaleNormal="115" workbookViewId="0">
      <selection activeCell="E35" sqref="E35"/>
    </sheetView>
  </sheetViews>
  <sheetFormatPr baseColWidth="10" defaultRowHeight="14.5" x14ac:dyDescent="0.35"/>
  <sheetData>
    <row r="17" spans="1:7" x14ac:dyDescent="0.35">
      <c r="B17" t="s">
        <v>11</v>
      </c>
      <c r="C17" t="s">
        <v>8</v>
      </c>
      <c r="D17" t="s">
        <v>19</v>
      </c>
      <c r="E17" t="s">
        <v>53</v>
      </c>
      <c r="G17" t="s">
        <v>18</v>
      </c>
    </row>
    <row r="18" spans="1:7" x14ac:dyDescent="0.35">
      <c r="A18" t="s">
        <v>9</v>
      </c>
      <c r="B18">
        <f>15*7</f>
        <v>105</v>
      </c>
      <c r="C18">
        <f>15*7</f>
        <v>105</v>
      </c>
      <c r="D18">
        <f>15*7</f>
        <v>105</v>
      </c>
      <c r="E18">
        <f>15*7</f>
        <v>105</v>
      </c>
      <c r="G18">
        <f>15*7</f>
        <v>105</v>
      </c>
    </row>
    <row r="19" spans="1:7" x14ac:dyDescent="0.35">
      <c r="A19" t="s">
        <v>10</v>
      </c>
      <c r="B19">
        <v>40</v>
      </c>
      <c r="C19">
        <v>27</v>
      </c>
      <c r="D19">
        <v>31</v>
      </c>
      <c r="E19">
        <v>30</v>
      </c>
      <c r="G19">
        <f>38+5</f>
        <v>43</v>
      </c>
    </row>
    <row r="20" spans="1:7" x14ac:dyDescent="0.35">
      <c r="A20" t="s">
        <v>12</v>
      </c>
      <c r="B20">
        <v>5</v>
      </c>
    </row>
    <row r="21" spans="1:7" x14ac:dyDescent="0.35">
      <c r="A21" t="s">
        <v>1</v>
      </c>
      <c r="B21">
        <f>+B19+B18+B20</f>
        <v>150</v>
      </c>
      <c r="C21">
        <f>+C19+C18+C20</f>
        <v>132</v>
      </c>
      <c r="D21">
        <f>+D19+D18+D20</f>
        <v>136</v>
      </c>
      <c r="E21">
        <f>+E19+E18+E20</f>
        <v>135</v>
      </c>
      <c r="G21">
        <f>+G19+G18+G20</f>
        <v>148</v>
      </c>
    </row>
    <row r="22" spans="1:7" x14ac:dyDescent="0.35">
      <c r="C22" t="s">
        <v>17</v>
      </c>
      <c r="D22" t="s">
        <v>17</v>
      </c>
      <c r="E22" t="s">
        <v>17</v>
      </c>
      <c r="G22" t="s">
        <v>17</v>
      </c>
    </row>
    <row r="23" spans="1:7" x14ac:dyDescent="0.35">
      <c r="A23" t="s">
        <v>0</v>
      </c>
      <c r="B23">
        <v>2</v>
      </c>
      <c r="C23">
        <v>4</v>
      </c>
      <c r="D23">
        <v>4</v>
      </c>
      <c r="E23">
        <f>10-6</f>
        <v>4</v>
      </c>
      <c r="G23">
        <v>2</v>
      </c>
    </row>
    <row r="24" spans="1:7" x14ac:dyDescent="0.35">
      <c r="A24" t="s">
        <v>5</v>
      </c>
      <c r="B24">
        <v>16</v>
      </c>
      <c r="C24">
        <v>8</v>
      </c>
      <c r="D24">
        <v>9</v>
      </c>
      <c r="E24">
        <f>8+2</f>
        <v>10</v>
      </c>
      <c r="G24">
        <v>8</v>
      </c>
    </row>
    <row r="25" spans="1:7" x14ac:dyDescent="0.35">
      <c r="A25" t="s">
        <v>6</v>
      </c>
      <c r="B25">
        <v>40</v>
      </c>
      <c r="C25">
        <v>20</v>
      </c>
      <c r="D25">
        <v>21</v>
      </c>
      <c r="E25">
        <f>20+2</f>
        <v>22</v>
      </c>
      <c r="G25">
        <v>24</v>
      </c>
    </row>
    <row r="26" spans="1:7" x14ac:dyDescent="0.35">
      <c r="A26" t="s">
        <v>7</v>
      </c>
      <c r="B26">
        <v>40</v>
      </c>
      <c r="C26">
        <v>14</v>
      </c>
      <c r="D26">
        <v>15</v>
      </c>
      <c r="E26">
        <f>14+2</f>
        <v>16</v>
      </c>
      <c r="G26">
        <v>0</v>
      </c>
    </row>
    <row r="27" spans="1:7" x14ac:dyDescent="0.35">
      <c r="A27" t="s">
        <v>2</v>
      </c>
      <c r="B27">
        <f>+B26+B25+B24+B23</f>
        <v>98</v>
      </c>
      <c r="C27">
        <f>+C26+C25+C24+C23</f>
        <v>46</v>
      </c>
      <c r="D27">
        <f>+D26+D25+D24+D23</f>
        <v>49</v>
      </c>
      <c r="E27">
        <f>+E26+E25+E24+E23</f>
        <v>52</v>
      </c>
      <c r="G27">
        <f>+G26+G25+G24+G23</f>
        <v>34</v>
      </c>
    </row>
    <row r="28" spans="1:7" x14ac:dyDescent="0.35">
      <c r="A28" t="s">
        <v>3</v>
      </c>
      <c r="B28">
        <v>9</v>
      </c>
      <c r="C28">
        <v>8</v>
      </c>
      <c r="D28">
        <v>8</v>
      </c>
      <c r="E28">
        <v>8</v>
      </c>
      <c r="G28">
        <v>8</v>
      </c>
    </row>
    <row r="29" spans="1:7" x14ac:dyDescent="0.35">
      <c r="A29" t="s">
        <v>4</v>
      </c>
      <c r="B29">
        <f>+B28*B27</f>
        <v>882</v>
      </c>
      <c r="C29">
        <f>+C28*C27+C25+C25+C24</f>
        <v>416</v>
      </c>
      <c r="D29">
        <f>+D28*D27+D25+D25+D24</f>
        <v>443</v>
      </c>
      <c r="E29">
        <f>+E28*E27+E25+E25+E24</f>
        <v>470</v>
      </c>
      <c r="G29">
        <f>+G28*G27+G25+G25+G24</f>
        <v>328</v>
      </c>
    </row>
    <row r="30" spans="1:7" x14ac:dyDescent="0.35">
      <c r="C30" t="s">
        <v>14</v>
      </c>
      <c r="G30" t="s">
        <v>14</v>
      </c>
    </row>
    <row r="31" spans="1:7" x14ac:dyDescent="0.35">
      <c r="C31" t="s">
        <v>15</v>
      </c>
      <c r="G31" t="s">
        <v>15</v>
      </c>
    </row>
    <row r="32" spans="1:7" x14ac:dyDescent="0.35">
      <c r="A32" t="s">
        <v>13</v>
      </c>
      <c r="B32">
        <v>2048</v>
      </c>
      <c r="C32">
        <v>2048</v>
      </c>
      <c r="D32">
        <v>2048</v>
      </c>
      <c r="E32">
        <v>2048</v>
      </c>
      <c r="G32">
        <v>2048</v>
      </c>
    </row>
    <row r="33" spans="1:13" x14ac:dyDescent="0.35">
      <c r="A33" t="s">
        <v>3</v>
      </c>
      <c r="B33">
        <f>INT((B32-B21)/B29)</f>
        <v>2</v>
      </c>
      <c r="C33">
        <f>INT((C32-C21)/C29)</f>
        <v>4</v>
      </c>
      <c r="D33">
        <f>INT((D32-D21)/D29)</f>
        <v>4</v>
      </c>
      <c r="E33">
        <f>INT((E32-E21)/E29)</f>
        <v>4</v>
      </c>
      <c r="G33">
        <f>INT((G32-G21)/G29)</f>
        <v>5</v>
      </c>
    </row>
    <row r="34" spans="1:13" x14ac:dyDescent="0.35">
      <c r="A34" t="s">
        <v>12</v>
      </c>
      <c r="B34">
        <f>-B33*B29-B21+B32</f>
        <v>134</v>
      </c>
      <c r="C34">
        <f>-C33*C29-C21+C32</f>
        <v>252</v>
      </c>
      <c r="D34">
        <f>-D33*D29-D21+D32</f>
        <v>140</v>
      </c>
      <c r="E34">
        <f>-E33*E29-E21+E32</f>
        <v>33</v>
      </c>
      <c r="G34">
        <f>-G33*G29-G21+G32</f>
        <v>260</v>
      </c>
    </row>
    <row r="35" spans="1:13" x14ac:dyDescent="0.35">
      <c r="A35" t="s">
        <v>54</v>
      </c>
      <c r="B35">
        <f>+B34/B33</f>
        <v>67</v>
      </c>
      <c r="C35">
        <f>+C34/C33</f>
        <v>63</v>
      </c>
      <c r="D35">
        <f>+D34/D33</f>
        <v>35</v>
      </c>
      <c r="E35">
        <f>+E34/E33</f>
        <v>8.25</v>
      </c>
    </row>
    <row r="36" spans="1:13" x14ac:dyDescent="0.35">
      <c r="C36" t="s">
        <v>16</v>
      </c>
      <c r="G36" t="s">
        <v>16</v>
      </c>
    </row>
    <row r="38" spans="1:13" x14ac:dyDescent="0.35">
      <c r="C38">
        <f>+C29+150</f>
        <v>566</v>
      </c>
      <c r="G38">
        <f>+G29+150</f>
        <v>478</v>
      </c>
    </row>
    <row r="39" spans="1:13" x14ac:dyDescent="0.35">
      <c r="D39">
        <f>+D32-D34</f>
        <v>1908</v>
      </c>
      <c r="E39">
        <f>+E32-E34</f>
        <v>2015</v>
      </c>
    </row>
    <row r="40" spans="1:13" x14ac:dyDescent="0.35">
      <c r="M40" t="s">
        <v>20</v>
      </c>
    </row>
    <row r="41" spans="1:13" x14ac:dyDescent="0.35">
      <c r="M41" t="s">
        <v>21</v>
      </c>
    </row>
    <row r="42" spans="1:13" x14ac:dyDescent="0.35">
      <c r="A42" t="s">
        <v>7</v>
      </c>
      <c r="M42" t="s">
        <v>22</v>
      </c>
    </row>
    <row r="43" spans="1:13" x14ac:dyDescent="0.35">
      <c r="G43" t="s">
        <v>52</v>
      </c>
      <c r="M43" t="s">
        <v>23</v>
      </c>
    </row>
    <row r="44" spans="1:13" x14ac:dyDescent="0.35">
      <c r="A44" t="s">
        <v>6</v>
      </c>
      <c r="B44" t="s">
        <v>34</v>
      </c>
      <c r="D44" t="s">
        <v>46</v>
      </c>
      <c r="E44" t="s">
        <v>46</v>
      </c>
      <c r="F44">
        <v>1</v>
      </c>
      <c r="G44">
        <f>+F44</f>
        <v>1</v>
      </c>
      <c r="M44" t="s">
        <v>24</v>
      </c>
    </row>
    <row r="45" spans="1:13" x14ac:dyDescent="0.35">
      <c r="B45" t="s">
        <v>35</v>
      </c>
      <c r="D45" t="s">
        <v>46</v>
      </c>
      <c r="E45" t="s">
        <v>46</v>
      </c>
      <c r="F45">
        <v>1</v>
      </c>
      <c r="G45">
        <f>+F45</f>
        <v>1</v>
      </c>
      <c r="M45" t="s">
        <v>25</v>
      </c>
    </row>
    <row r="46" spans="1:13" x14ac:dyDescent="0.35">
      <c r="B46" t="s">
        <v>36</v>
      </c>
      <c r="D46" t="s">
        <v>47</v>
      </c>
      <c r="E46" t="s">
        <v>47</v>
      </c>
      <c r="F46">
        <v>1</v>
      </c>
      <c r="G46">
        <f>+F46</f>
        <v>1</v>
      </c>
      <c r="M46" t="s">
        <v>26</v>
      </c>
    </row>
    <row r="47" spans="1:13" x14ac:dyDescent="0.35">
      <c r="B47" t="s">
        <v>37</v>
      </c>
      <c r="D47" t="s">
        <v>46</v>
      </c>
      <c r="E47" t="s">
        <v>46</v>
      </c>
      <c r="F47">
        <v>1</v>
      </c>
      <c r="M47" t="s">
        <v>27</v>
      </c>
    </row>
    <row r="48" spans="1:13" x14ac:dyDescent="0.35">
      <c r="M48" t="s">
        <v>28</v>
      </c>
    </row>
    <row r="49" spans="2:13" x14ac:dyDescent="0.35">
      <c r="B49" t="s">
        <v>38</v>
      </c>
      <c r="D49" t="s">
        <v>46</v>
      </c>
      <c r="E49" t="s">
        <v>46</v>
      </c>
      <c r="F49">
        <v>1</v>
      </c>
      <c r="G49">
        <f>+F49</f>
        <v>1</v>
      </c>
      <c r="M49" t="s">
        <v>29</v>
      </c>
    </row>
    <row r="50" spans="2:13" x14ac:dyDescent="0.35">
      <c r="B50" t="s">
        <v>39</v>
      </c>
      <c r="D50" t="s">
        <v>48</v>
      </c>
      <c r="E50" t="s">
        <v>48</v>
      </c>
      <c r="F50">
        <v>2</v>
      </c>
      <c r="M50" t="s">
        <v>30</v>
      </c>
    </row>
    <row r="51" spans="2:13" x14ac:dyDescent="0.35">
      <c r="B51" t="s">
        <v>40</v>
      </c>
      <c r="D51" t="s">
        <v>48</v>
      </c>
      <c r="E51" t="s">
        <v>48</v>
      </c>
      <c r="F51">
        <v>2</v>
      </c>
      <c r="M51" t="s">
        <v>31</v>
      </c>
    </row>
    <row r="52" spans="2:13" x14ac:dyDescent="0.35">
      <c r="B52" t="s">
        <v>41</v>
      </c>
      <c r="D52" t="s">
        <v>48</v>
      </c>
      <c r="E52" t="s">
        <v>48</v>
      </c>
      <c r="F52">
        <v>2</v>
      </c>
      <c r="M52" t="s">
        <v>32</v>
      </c>
    </row>
    <row r="53" spans="2:13" x14ac:dyDescent="0.35">
      <c r="B53" t="s">
        <v>42</v>
      </c>
      <c r="D53" t="s">
        <v>48</v>
      </c>
      <c r="E53" t="s">
        <v>48</v>
      </c>
      <c r="F53">
        <v>2</v>
      </c>
      <c r="M53" t="s">
        <v>33</v>
      </c>
    </row>
    <row r="54" spans="2:13" x14ac:dyDescent="0.35">
      <c r="B54" t="s">
        <v>43</v>
      </c>
      <c r="D54" t="s">
        <v>48</v>
      </c>
      <c r="E54" t="s">
        <v>48</v>
      </c>
      <c r="F54">
        <v>2</v>
      </c>
    </row>
    <row r="55" spans="2:13" x14ac:dyDescent="0.35">
      <c r="B55" t="s">
        <v>44</v>
      </c>
      <c r="D55" t="s">
        <v>48</v>
      </c>
      <c r="E55" t="s">
        <v>48</v>
      </c>
      <c r="F55">
        <v>2</v>
      </c>
    </row>
    <row r="56" spans="2:13" x14ac:dyDescent="0.35">
      <c r="B56" t="s">
        <v>45</v>
      </c>
      <c r="D56" t="s">
        <v>49</v>
      </c>
      <c r="E56" t="s">
        <v>49</v>
      </c>
      <c r="F56">
        <v>2</v>
      </c>
      <c r="G56">
        <f>+F56</f>
        <v>2</v>
      </c>
    </row>
    <row r="57" spans="2:13" x14ac:dyDescent="0.35">
      <c r="B57" t="s">
        <v>51</v>
      </c>
      <c r="D57" t="s">
        <v>50</v>
      </c>
      <c r="E57" t="s">
        <v>50</v>
      </c>
      <c r="F57">
        <v>4</v>
      </c>
      <c r="G57">
        <f>+F57</f>
        <v>4</v>
      </c>
    </row>
    <row r="59" spans="2:13" x14ac:dyDescent="0.35">
      <c r="F59">
        <f>SUM(F44:F57)</f>
        <v>23</v>
      </c>
      <c r="G59">
        <f>SUM(G44:G57)</f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Retamero Merino</dc:creator>
  <cp:lastModifiedBy>Sergio Retamero Merino</cp:lastModifiedBy>
  <dcterms:created xsi:type="dcterms:W3CDTF">2020-07-25T17:48:44Z</dcterms:created>
  <dcterms:modified xsi:type="dcterms:W3CDTF">2021-10-03T11:53:14Z</dcterms:modified>
</cp:coreProperties>
</file>