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8975" windowHeight="10020" activeTab="4"/>
  </bookViews>
  <sheets>
    <sheet name="Summary" sheetId="5" r:id="rId1"/>
    <sheet name="Core" sheetId="6" r:id="rId2"/>
    <sheet name="Isotopes" sheetId="1" r:id="rId3"/>
    <sheet name="Sedimentation Rates" sheetId="4" r:id="rId4"/>
    <sheet name="Dating Models" sheetId="2" r:id="rId5"/>
    <sheet name="Instrument Details" sheetId="7" r:id="rId6"/>
  </sheets>
  <calcPr calcId="145621"/>
</workbook>
</file>

<file path=xl/calcChain.xml><?xml version="1.0" encoding="utf-8"?>
<calcChain xmlns="http://schemas.openxmlformats.org/spreadsheetml/2006/main">
  <c r="L27" i="2" l="1"/>
  <c r="L28" i="2"/>
  <c r="C27" i="1" l="1"/>
  <c r="B2" i="2" l="1"/>
  <c r="A2" i="2"/>
  <c r="B1" i="2"/>
  <c r="A1" i="2"/>
  <c r="B2" i="4"/>
  <c r="A2" i="4"/>
  <c r="B1" i="4"/>
  <c r="A1" i="4"/>
  <c r="B2" i="1"/>
  <c r="A2" i="1"/>
  <c r="B1" i="1"/>
  <c r="A1" i="1"/>
  <c r="B2" i="6"/>
  <c r="B1" i="6"/>
  <c r="A2" i="6"/>
  <c r="A1" i="6"/>
  <c r="I27" i="1" l="1"/>
  <c r="G27" i="1"/>
  <c r="E27" i="1"/>
</calcChain>
</file>

<file path=xl/sharedStrings.xml><?xml version="1.0" encoding="utf-8"?>
<sst xmlns="http://schemas.openxmlformats.org/spreadsheetml/2006/main" count="357" uniqueCount="214">
  <si>
    <t>[g/cm^2]</t>
  </si>
  <si>
    <t>[cm]</t>
  </si>
  <si>
    <t>[Bq/kg]</t>
  </si>
  <si>
    <t>Cumul. Drymass</t>
  </si>
  <si>
    <t>Error (Activity)</t>
  </si>
  <si>
    <t>Inventory</t>
  </si>
  <si>
    <t>Error (Inventory)</t>
  </si>
  <si>
    <t>Age (CFCS)</t>
  </si>
  <si>
    <t>Year (CFCS)</t>
  </si>
  <si>
    <t>Error (CFCS)</t>
  </si>
  <si>
    <t>Age (CRS)</t>
  </si>
  <si>
    <t>Year (CRS)</t>
  </si>
  <si>
    <t>Error (CRS)</t>
  </si>
  <si>
    <t>Age (CIC)</t>
  </si>
  <si>
    <t>Year (CIC)</t>
  </si>
  <si>
    <t>Error (CIC)</t>
  </si>
  <si>
    <t xml:space="preserve">        [g/cm^2]</t>
  </si>
  <si>
    <t xml:space="preserve">         [y]</t>
  </si>
  <si>
    <t xml:space="preserve">          [y]</t>
  </si>
  <si>
    <t xml:space="preserve">           [y]</t>
  </si>
  <si>
    <t xml:space="preserve">        [y]</t>
  </si>
  <si>
    <t>Total (Bq/Kg)</t>
  </si>
  <si>
    <t>Linda E. Kimpe</t>
  </si>
  <si>
    <t>Department of Biology</t>
  </si>
  <si>
    <t>University of Ottawa</t>
  </si>
  <si>
    <t>30 Marie Curie</t>
  </si>
  <si>
    <t>Ottawa, ON, Canada K1N 6N5</t>
  </si>
  <si>
    <t>Tel: 613-562-5800 ext 6668</t>
  </si>
  <si>
    <t>Fax: 613-562-5486</t>
  </si>
  <si>
    <t>lkimpe@uottawa.ca</t>
  </si>
  <si>
    <t>Midpoint Depth</t>
  </si>
  <si>
    <t>210-Pb</t>
  </si>
  <si>
    <t>210-Pb (error)</t>
  </si>
  <si>
    <t>214-Pb</t>
  </si>
  <si>
    <t>214-Pb (error)</t>
  </si>
  <si>
    <t>137-Cs</t>
  </si>
  <si>
    <t>137-Cs (error)</t>
  </si>
  <si>
    <t xml:space="preserve">   [g/cm^2/y]</t>
  </si>
  <si>
    <t xml:space="preserve">       [g/cm^2/y]</t>
  </si>
  <si>
    <t xml:space="preserve">    [g/cm^2/y]</t>
  </si>
  <si>
    <t xml:space="preserve">        [g/cm^2/y]</t>
  </si>
  <si>
    <t xml:space="preserve">            [cm]</t>
  </si>
  <si>
    <t>Sed. Rate (CIC)</t>
  </si>
  <si>
    <t>Sed. Rate (CRS)</t>
  </si>
  <si>
    <t>Sed. Rate (CFCS)</t>
  </si>
  <si>
    <t>Constant Flux &amp; Sedimentation Rate - Profile</t>
  </si>
  <si>
    <t>in core</t>
  </si>
  <si>
    <t>Parameters:</t>
  </si>
  <si>
    <t>corename</t>
  </si>
  <si>
    <t>corecode</t>
  </si>
  <si>
    <t>coredate</t>
  </si>
  <si>
    <t>samplematrix</t>
  </si>
  <si>
    <t>Standard</t>
  </si>
  <si>
    <t>Data:</t>
  </si>
  <si>
    <t>filename</t>
  </si>
  <si>
    <t>watercontent</t>
  </si>
  <si>
    <t>[]</t>
  </si>
  <si>
    <t>[g]</t>
  </si>
  <si>
    <t>[cm^3]</t>
  </si>
  <si>
    <t>[g/cm^3]</t>
  </si>
  <si>
    <t>[0-1]</t>
  </si>
  <si>
    <t>Gamma Spectrometer  -  Instrument Details</t>
  </si>
  <si>
    <t>Software Details</t>
  </si>
  <si>
    <t>Model &amp; Serial Numbers</t>
  </si>
  <si>
    <t>Model # GWL-120230</t>
  </si>
  <si>
    <t>Maestro -32 from Ortec</t>
  </si>
  <si>
    <t>Configuration: XLB-GWL-SV</t>
  </si>
  <si>
    <t>Preamplifier Model: 257P</t>
  </si>
  <si>
    <t>Preamplifier Serial Number: 823</t>
  </si>
  <si>
    <t>ScienTissiME</t>
  </si>
  <si>
    <t>H.V. Filter Model: 138</t>
  </si>
  <si>
    <t>H.V. Serial Number: 10450</t>
  </si>
  <si>
    <t>High Voltage Bias: 1500V Positive</t>
  </si>
  <si>
    <t>ScheerSoftwareSolutions</t>
  </si>
  <si>
    <t>6 Coghlan Lane, P.O. Box 86</t>
  </si>
  <si>
    <t>Barry's Bay, ON, K0J 1B0</t>
  </si>
  <si>
    <t>Germanium Crystal Diameter: 54.7 mm</t>
  </si>
  <si>
    <t>phone/fax: 613-756-0499</t>
  </si>
  <si>
    <t>Germanium Crystal Length: 66.2 mm</t>
  </si>
  <si>
    <t>cell: 613-314-0499</t>
  </si>
  <si>
    <t>Active Well Depth: 40 mm</t>
  </si>
  <si>
    <t>email: Michael.Scheer@ScienTissiME.com</t>
  </si>
  <si>
    <t>Well Inside Diameter: 15.5 mm</t>
  </si>
  <si>
    <t>Total Active Volume: 120 mm</t>
  </si>
  <si>
    <t>Absorbing Layers</t>
  </si>
  <si>
    <t>Aluminum: 1.27 mm</t>
  </si>
  <si>
    <t>Inactive Germanium: 0.3 um</t>
  </si>
  <si>
    <t xml:space="preserve">Instrument Manufacturer </t>
  </si>
  <si>
    <t>Ortec</t>
  </si>
  <si>
    <t>Advanced Measurement Technology, Inc</t>
  </si>
  <si>
    <t>Ortec Gamma Counter</t>
  </si>
  <si>
    <t>801 South Illinois Avenue</t>
  </si>
  <si>
    <t>Oak Ridge, Tennessee  37831-0895</t>
  </si>
  <si>
    <t>United States</t>
  </si>
  <si>
    <t>Phone: 865.482.4411</t>
  </si>
  <si>
    <t>Website: http://www.ortec-online.com</t>
  </si>
  <si>
    <t>Email: ortec.info@ametek.com</t>
  </si>
  <si>
    <t>Constant Rate of Supply - Fit</t>
  </si>
  <si>
    <t>Constant Initial Concentration - Fit</t>
  </si>
  <si>
    <t>This data has been generated on equipment  at the University of Ottawa.</t>
  </si>
  <si>
    <t>To acquire spectral data:</t>
  </si>
  <si>
    <t>To process spectral data:</t>
  </si>
  <si>
    <t>Dimensions</t>
  </si>
  <si>
    <t>Suggested method description for research publications:</t>
  </si>
  <si>
    <t>For 210Pb generated dates:</t>
  </si>
  <si>
    <t xml:space="preserve">"210Pb dating was completed using an Ortec High Purity Germanium Gamma Spectrometer (Oak Ridge, TN, USA) </t>
  </si>
  <si>
    <t xml:space="preserve"> used for efficiency corrections, and results were analyzed using ScienTissiME (Barry’s Bay, ON, Canada)”</t>
  </si>
  <si>
    <t>For 137Cs generated dates:</t>
  </si>
  <si>
    <t xml:space="preserve">"137Cs dating was completed using an Ortec High Purity Germanium Gamma Spectrometer (Oak Ridge, TN, USA) </t>
  </si>
  <si>
    <t>Phone: 800.251.9750</t>
  </si>
  <si>
    <t> Certified Reference Materials obtained from International Atomic Energy Association (Vienna, Austria) were</t>
  </si>
  <si>
    <t xml:space="preserve">depth </t>
  </si>
  <si>
    <t>weight</t>
  </si>
  <si>
    <t>height</t>
  </si>
  <si>
    <t>Input File Name*</t>
  </si>
  <si>
    <t>Specific Sample Type*</t>
  </si>
  <si>
    <t>Sample Source</t>
  </si>
  <si>
    <t>Sample Date*</t>
  </si>
  <si>
    <t>Sample Matrix*</t>
  </si>
  <si>
    <t>Sample Weight*</t>
  </si>
  <si>
    <t>Sample Height*</t>
  </si>
  <si>
    <t>Sample Diameter*</t>
  </si>
  <si>
    <t>Sample Volume</t>
  </si>
  <si>
    <t>Sample Density</t>
  </si>
  <si>
    <t>Midpoint Depth*</t>
  </si>
  <si>
    <t>Water Content*</t>
  </si>
  <si>
    <t>Dry-Weight-Fraction</t>
  </si>
  <si>
    <t>Porosity</t>
  </si>
  <si>
    <t>Mineral Density</t>
  </si>
  <si>
    <t>Solids Density</t>
  </si>
  <si>
    <t>Wet-Bulk-Density</t>
  </si>
  <si>
    <t>Dry-Bulk-Density</t>
  </si>
  <si>
    <t>Cumul. Dry-Mass</t>
  </si>
  <si>
    <t>sediment core sample</t>
  </si>
  <si>
    <t>214-Bi</t>
  </si>
  <si>
    <t>214-Bi (error)</t>
  </si>
  <si>
    <t>Uns. Activity</t>
  </si>
  <si>
    <t>Supp. Activity</t>
  </si>
  <si>
    <t>Error (Supp. Act.)</t>
  </si>
  <si>
    <t>Binford Rule</t>
  </si>
  <si>
    <t>[Bq/m^2]</t>
  </si>
  <si>
    <t>Output File Name</t>
  </si>
  <si>
    <t>Slice Thickness</t>
  </si>
  <si>
    <t>Slice Diameter</t>
  </si>
  <si>
    <t>Slice Wet-Weight</t>
  </si>
  <si>
    <t>Slice Dry-Weight</t>
  </si>
  <si>
    <t>LoI</t>
  </si>
  <si>
    <t xml:space="preserve"> </t>
  </si>
  <si>
    <t>Cesium 137 - Fit</t>
  </si>
  <si>
    <t>Age (Cs)</t>
  </si>
  <si>
    <t>Year (Cs)</t>
  </si>
  <si>
    <t>Error (Cs)</t>
  </si>
  <si>
    <t xml:space="preserve">       [y]</t>
  </si>
  <si>
    <t>Sed. Rate (137CS)</t>
  </si>
  <si>
    <t>Error (137Cs)</t>
  </si>
  <si>
    <t>Water Density</t>
  </si>
  <si>
    <t>volume</t>
  </si>
  <si>
    <t>density</t>
  </si>
  <si>
    <t>210Pb Flux [Bq/m^2/yr] =</t>
  </si>
  <si>
    <t>Focus Factor =</t>
  </si>
  <si>
    <t>HAR</t>
  </si>
  <si>
    <t>17-05-16'</t>
  </si>
  <si>
    <t>HAR 0-1</t>
  </si>
  <si>
    <t>HAR 1-2</t>
  </si>
  <si>
    <t>HAR 2-3</t>
  </si>
  <si>
    <t>HAR 3-4</t>
  </si>
  <si>
    <t>HAR 4-5</t>
  </si>
  <si>
    <t>HAR 6-7</t>
  </si>
  <si>
    <t>HAR 8-9</t>
  </si>
  <si>
    <t>HAR 10-11</t>
  </si>
  <si>
    <t>HAR 12-13</t>
  </si>
  <si>
    <t>HAR 14-15</t>
  </si>
  <si>
    <t>HAR 16-17</t>
  </si>
  <si>
    <t>HAR 18-19</t>
  </si>
  <si>
    <t>HAR 20-21</t>
  </si>
  <si>
    <t>HAR 24-25</t>
  </si>
  <si>
    <t>HAR 28-29</t>
  </si>
  <si>
    <t>HAR 32-33</t>
  </si>
  <si>
    <t>HAR 36-37</t>
  </si>
  <si>
    <t>HAR 40-41</t>
  </si>
  <si>
    <t>(filename)</t>
  </si>
  <si>
    <t>(newname)</t>
  </si>
  <si>
    <t>(type)</t>
  </si>
  <si>
    <t>(source)</t>
  </si>
  <si>
    <t>(date)</t>
  </si>
  <si>
    <t>(matrix)</t>
  </si>
  <si>
    <t>(weight)</t>
  </si>
  <si>
    <t>(height)</t>
  </si>
  <si>
    <t>(diameter)</t>
  </si>
  <si>
    <t>(volume)</t>
  </si>
  <si>
    <t>(density)</t>
  </si>
  <si>
    <t>(slicethick)</t>
  </si>
  <si>
    <t>(depth)</t>
  </si>
  <si>
    <t>(slicediameter)</t>
  </si>
  <si>
    <t>(slicewetweight)</t>
  </si>
  <si>
    <t>(slicedryweight)</t>
  </si>
  <si>
    <t>(watercontent)</t>
  </si>
  <si>
    <t>(dryweightfraction)</t>
  </si>
  <si>
    <t>(porosity)</t>
  </si>
  <si>
    <t>(loi)</t>
  </si>
  <si>
    <t>(waterdensity)</t>
  </si>
  <si>
    <t>(mineraldensity)</t>
  </si>
  <si>
    <t>(solidsdensity)</t>
  </si>
  <si>
    <t>(wetbulkdensity)</t>
  </si>
  <si>
    <t>(drybulkdensity)</t>
  </si>
  <si>
    <t>(drymass)</t>
  </si>
  <si>
    <t>HAR1</t>
  </si>
  <si>
    <t>Activity Curve fit R^2= 0.120</t>
  </si>
  <si>
    <t>Activity Curve fit R^2=</t>
  </si>
  <si>
    <t>Harjavalta River 20160512</t>
  </si>
  <si>
    <t>Sitename</t>
  </si>
  <si>
    <t>(inventory x supported 210Pb activity, both at surface)</t>
  </si>
  <si>
    <t>(210Pb flux / predicted atmospheric flux)</t>
  </si>
  <si>
    <t>(See Omelchencko et al 2005 for predicted flux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</si>
</sst>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2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9" fillId="0" borderId="0" xfId="42"/>
    <xf numFmtId="0" fontId="21" fillId="0" borderId="0" xfId="43" applyFont="1" applyAlignment="1" applyProtection="1"/>
    <xf numFmtId="0" fontId="19" fillId="0" borderId="0" xfId="42" applyFont="1" applyBorder="1" applyAlignment="1">
      <alignment horizontal="right"/>
    </xf>
    <xf numFmtId="0" fontId="19" fillId="0" borderId="0" xfId="42" applyBorder="1"/>
    <xf numFmtId="0" fontId="0" fillId="0" borderId="0" xfId="0" applyBorder="1"/>
    <xf numFmtId="0" fontId="2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0" borderId="0" xfId="42" applyFont="1" applyBorder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left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left"/>
    </xf>
    <xf numFmtId="0" fontId="16" fillId="35" borderId="0" xfId="0" applyFont="1" applyFill="1" applyAlignment="1">
      <alignment horizontal="center"/>
    </xf>
    <xf numFmtId="0" fontId="16" fillId="0" borderId="0" xfId="0" applyFont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Fill="1" applyAlignment="1">
      <alignment horizontal="center"/>
    </xf>
    <xf numFmtId="0" fontId="18" fillId="0" borderId="0" xfId="42" applyFont="1"/>
    <xf numFmtId="0" fontId="25" fillId="0" borderId="0" xfId="0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43" applyFont="1" applyAlignment="1" applyProtection="1"/>
    <xf numFmtId="0" fontId="20" fillId="0" borderId="0" xfId="43" applyAlignment="1" applyProtection="1"/>
    <xf numFmtId="0" fontId="31" fillId="0" borderId="0" xfId="0" applyFont="1"/>
    <xf numFmtId="0" fontId="32" fillId="0" borderId="0" xfId="0" applyFont="1"/>
    <xf numFmtId="0" fontId="23" fillId="0" borderId="0" xfId="42" applyFont="1"/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16" fillId="36" borderId="0" xfId="0" applyFont="1" applyFill="1" applyAlignment="1">
      <alignment horizontal="left"/>
    </xf>
    <xf numFmtId="0" fontId="16" fillId="36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23" fillId="36" borderId="0" xfId="6" applyFont="1" applyFill="1" applyAlignment="1">
      <alignment horizontal="center"/>
    </xf>
    <xf numFmtId="0" fontId="6" fillId="2" borderId="0" xfId="6" applyAlignment="1">
      <alignment horizontal="center"/>
    </xf>
    <xf numFmtId="0" fontId="23" fillId="24" borderId="0" xfId="33" applyFont="1" applyAlignment="1">
      <alignment horizontal="center"/>
    </xf>
    <xf numFmtId="0" fontId="23" fillId="24" borderId="10" xfId="33" applyFont="1" applyBorder="1" applyAlignment="1">
      <alignment horizontal="center"/>
    </xf>
    <xf numFmtId="0" fontId="16" fillId="0" borderId="10" xfId="0" applyFont="1" applyFill="1" applyBorder="1" applyAlignment="1">
      <alignment horizontal="center"/>
    </xf>
    <xf numFmtId="14" fontId="0" fillId="0" borderId="0" xfId="0" applyNumberFormat="1"/>
    <xf numFmtId="0" fontId="16" fillId="0" borderId="0" xfId="0" applyFon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0" fontId="18" fillId="2" borderId="0" xfId="6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3265994811867"/>
          <c:y val="0.13971253536281425"/>
          <c:w val="0.7966799048078177"/>
          <c:h val="0.83544963221948321"/>
        </c:manualLayout>
      </c:layout>
      <c:scatterChart>
        <c:scatterStyle val="smoothMarker"/>
        <c:varyColors val="0"/>
        <c:ser>
          <c:idx val="0"/>
          <c:order val="0"/>
          <c:tx>
            <c:v>210Pb</c:v>
          </c:tx>
          <c:xVal>
            <c:numRef>
              <c:f>Isotopes!$C$6:$C$26</c:f>
              <c:numCache>
                <c:formatCode>General</c:formatCode>
                <c:ptCount val="21"/>
                <c:pt idx="0">
                  <c:v>150.53</c:v>
                </c:pt>
                <c:pt idx="1">
                  <c:v>125.66</c:v>
                </c:pt>
                <c:pt idx="2">
                  <c:v>200.06</c:v>
                </c:pt>
                <c:pt idx="3">
                  <c:v>192.12</c:v>
                </c:pt>
                <c:pt idx="4">
                  <c:v>151.83000000000001</c:v>
                </c:pt>
                <c:pt idx="5">
                  <c:v>191.73</c:v>
                </c:pt>
                <c:pt idx="6">
                  <c:v>111.21</c:v>
                </c:pt>
                <c:pt idx="7">
                  <c:v>133.82</c:v>
                </c:pt>
                <c:pt idx="8">
                  <c:v>173.86</c:v>
                </c:pt>
                <c:pt idx="9">
                  <c:v>143.09</c:v>
                </c:pt>
                <c:pt idx="10">
                  <c:v>187.01</c:v>
                </c:pt>
                <c:pt idx="11">
                  <c:v>193.47</c:v>
                </c:pt>
                <c:pt idx="12">
                  <c:v>130.88999999999999</c:v>
                </c:pt>
                <c:pt idx="13">
                  <c:v>155.35</c:v>
                </c:pt>
                <c:pt idx="14">
                  <c:v>81.94</c:v>
                </c:pt>
                <c:pt idx="15">
                  <c:v>84.82</c:v>
                </c:pt>
                <c:pt idx="16">
                  <c:v>156.09</c:v>
                </c:pt>
                <c:pt idx="17">
                  <c:v>154.96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20.5</c:v>
                </c:pt>
                <c:pt idx="13">
                  <c:v>24.5</c:v>
                </c:pt>
                <c:pt idx="14">
                  <c:v>28.5</c:v>
                </c:pt>
                <c:pt idx="15">
                  <c:v>32.5</c:v>
                </c:pt>
                <c:pt idx="16">
                  <c:v>36.5</c:v>
                </c:pt>
                <c:pt idx="17">
                  <c:v>40.5</c:v>
                </c:pt>
              </c:numCache>
            </c:numRef>
          </c:yVal>
          <c:smooth val="1"/>
        </c:ser>
        <c:ser>
          <c:idx val="1"/>
          <c:order val="1"/>
          <c:tx>
            <c:v>214Pb</c:v>
          </c:tx>
          <c:xVal>
            <c:numRef>
              <c:f>Isotopes!$E$6:$E$26</c:f>
              <c:numCache>
                <c:formatCode>General</c:formatCode>
                <c:ptCount val="21"/>
                <c:pt idx="0">
                  <c:v>72.66</c:v>
                </c:pt>
                <c:pt idx="1">
                  <c:v>74.510000000000005</c:v>
                </c:pt>
                <c:pt idx="2">
                  <c:v>75.7</c:v>
                </c:pt>
                <c:pt idx="3">
                  <c:v>67.69</c:v>
                </c:pt>
                <c:pt idx="4">
                  <c:v>67.959999999999994</c:v>
                </c:pt>
                <c:pt idx="5">
                  <c:v>59</c:v>
                </c:pt>
                <c:pt idx="6">
                  <c:v>67.11</c:v>
                </c:pt>
                <c:pt idx="7">
                  <c:v>73.58</c:v>
                </c:pt>
                <c:pt idx="8">
                  <c:v>70.2</c:v>
                </c:pt>
                <c:pt idx="9">
                  <c:v>65.540000000000006</c:v>
                </c:pt>
                <c:pt idx="10">
                  <c:v>69.89</c:v>
                </c:pt>
                <c:pt idx="11">
                  <c:v>69.48</c:v>
                </c:pt>
                <c:pt idx="12">
                  <c:v>69.150000000000006</c:v>
                </c:pt>
                <c:pt idx="13">
                  <c:v>72.55</c:v>
                </c:pt>
                <c:pt idx="14">
                  <c:v>67.28</c:v>
                </c:pt>
                <c:pt idx="15">
                  <c:v>68.260000000000005</c:v>
                </c:pt>
                <c:pt idx="16">
                  <c:v>70.959999999999994</c:v>
                </c:pt>
                <c:pt idx="17">
                  <c:v>69.989999999999995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20.5</c:v>
                </c:pt>
                <c:pt idx="13">
                  <c:v>24.5</c:v>
                </c:pt>
                <c:pt idx="14">
                  <c:v>28.5</c:v>
                </c:pt>
                <c:pt idx="15">
                  <c:v>32.5</c:v>
                </c:pt>
                <c:pt idx="16">
                  <c:v>36.5</c:v>
                </c:pt>
                <c:pt idx="17">
                  <c:v>40.5</c:v>
                </c:pt>
              </c:numCache>
            </c:numRef>
          </c:yVal>
          <c:smooth val="1"/>
        </c:ser>
        <c:ser>
          <c:idx val="2"/>
          <c:order val="2"/>
          <c:tx>
            <c:v>214Bi</c:v>
          </c:tx>
          <c:xVal>
            <c:numRef>
              <c:f>Isotopes!$G$6:$G$26</c:f>
              <c:numCache>
                <c:formatCode>General</c:formatCode>
                <c:ptCount val="21"/>
                <c:pt idx="0">
                  <c:v>79.14</c:v>
                </c:pt>
                <c:pt idx="1">
                  <c:v>78.680000000000007</c:v>
                </c:pt>
                <c:pt idx="2">
                  <c:v>73.790000000000006</c:v>
                </c:pt>
                <c:pt idx="3">
                  <c:v>81.53</c:v>
                </c:pt>
                <c:pt idx="4">
                  <c:v>64.08</c:v>
                </c:pt>
                <c:pt idx="5">
                  <c:v>55.61</c:v>
                </c:pt>
                <c:pt idx="6">
                  <c:v>70.709999999999994</c:v>
                </c:pt>
                <c:pt idx="7">
                  <c:v>87.44</c:v>
                </c:pt>
                <c:pt idx="8">
                  <c:v>69.790000000000006</c:v>
                </c:pt>
                <c:pt idx="9">
                  <c:v>74.06</c:v>
                </c:pt>
                <c:pt idx="10">
                  <c:v>75.64</c:v>
                </c:pt>
                <c:pt idx="11">
                  <c:v>68.33</c:v>
                </c:pt>
                <c:pt idx="12">
                  <c:v>60.78</c:v>
                </c:pt>
                <c:pt idx="13">
                  <c:v>84.26</c:v>
                </c:pt>
                <c:pt idx="14">
                  <c:v>76.349999999999994</c:v>
                </c:pt>
                <c:pt idx="15">
                  <c:v>91.15</c:v>
                </c:pt>
                <c:pt idx="16">
                  <c:v>77.489999999999995</c:v>
                </c:pt>
                <c:pt idx="17">
                  <c:v>98.86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20.5</c:v>
                </c:pt>
                <c:pt idx="13">
                  <c:v>24.5</c:v>
                </c:pt>
                <c:pt idx="14">
                  <c:v>28.5</c:v>
                </c:pt>
                <c:pt idx="15">
                  <c:v>32.5</c:v>
                </c:pt>
                <c:pt idx="16">
                  <c:v>36.5</c:v>
                </c:pt>
                <c:pt idx="17">
                  <c:v>40.5</c:v>
                </c:pt>
              </c:numCache>
            </c:numRef>
          </c:yVal>
          <c:smooth val="1"/>
        </c:ser>
        <c:ser>
          <c:idx val="3"/>
          <c:order val="3"/>
          <c:tx>
            <c:v>137Cs</c:v>
          </c:tx>
          <c:xVal>
            <c:numRef>
              <c:f>Isotopes!$I$6:$I$26</c:f>
              <c:numCache>
                <c:formatCode>General</c:formatCode>
                <c:ptCount val="21"/>
                <c:pt idx="0">
                  <c:v>366.62</c:v>
                </c:pt>
                <c:pt idx="1">
                  <c:v>368.11</c:v>
                </c:pt>
                <c:pt idx="2">
                  <c:v>375.63</c:v>
                </c:pt>
                <c:pt idx="3">
                  <c:v>367.57</c:v>
                </c:pt>
                <c:pt idx="4">
                  <c:v>356.86</c:v>
                </c:pt>
                <c:pt idx="5">
                  <c:v>363.55</c:v>
                </c:pt>
                <c:pt idx="6">
                  <c:v>349.26</c:v>
                </c:pt>
                <c:pt idx="7">
                  <c:v>349.82</c:v>
                </c:pt>
                <c:pt idx="8">
                  <c:v>432.11</c:v>
                </c:pt>
                <c:pt idx="9">
                  <c:v>432.89</c:v>
                </c:pt>
                <c:pt idx="10">
                  <c:v>453.63</c:v>
                </c:pt>
                <c:pt idx="11">
                  <c:v>417.34</c:v>
                </c:pt>
                <c:pt idx="12">
                  <c:v>380.79</c:v>
                </c:pt>
                <c:pt idx="13">
                  <c:v>428.27</c:v>
                </c:pt>
                <c:pt idx="14">
                  <c:v>513.66</c:v>
                </c:pt>
                <c:pt idx="15">
                  <c:v>497.96</c:v>
                </c:pt>
                <c:pt idx="16">
                  <c:v>489.64</c:v>
                </c:pt>
                <c:pt idx="17">
                  <c:v>493.88</c:v>
                </c:pt>
              </c:numCache>
            </c:numRef>
          </c:xVal>
          <c:yVal>
            <c:numRef>
              <c:f>Isotopes!$A$6:$A$26</c:f>
              <c:numCache>
                <c:formatCode>General</c:formatCode>
                <c:ptCount val="2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6.5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14.5</c:v>
                </c:pt>
                <c:pt idx="10">
                  <c:v>16.5</c:v>
                </c:pt>
                <c:pt idx="11">
                  <c:v>18.5</c:v>
                </c:pt>
                <c:pt idx="12">
                  <c:v>20.5</c:v>
                </c:pt>
                <c:pt idx="13">
                  <c:v>24.5</c:v>
                </c:pt>
                <c:pt idx="14">
                  <c:v>28.5</c:v>
                </c:pt>
                <c:pt idx="15">
                  <c:v>32.5</c:v>
                </c:pt>
                <c:pt idx="16">
                  <c:v>36.5</c:v>
                </c:pt>
                <c:pt idx="17">
                  <c:v>40.5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6448"/>
        <c:axId val="91377024"/>
      </c:scatterChart>
      <c:valAx>
        <c:axId val="9137644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Bq/kg</a:t>
                </a:r>
              </a:p>
            </c:rich>
          </c:tx>
          <c:layout>
            <c:manualLayout>
              <c:xMode val="edge"/>
              <c:yMode val="edge"/>
              <c:x val="0.46578374868089945"/>
              <c:y val="2.9621191213458541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1377024"/>
        <c:crosses val="autoZero"/>
        <c:crossBetween val="midCat"/>
      </c:valAx>
      <c:valAx>
        <c:axId val="91377024"/>
        <c:scaling>
          <c:orientation val="maxMin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depth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376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38328327515766"/>
          <c:y val="0.14931918151744847"/>
          <c:w val="0.24927037181576794"/>
          <c:h val="0.221105931191665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38100</xdr:rowOff>
    </xdr:from>
    <xdr:to>
      <xdr:col>17</xdr:col>
      <xdr:colOff>142875</xdr:colOff>
      <xdr:row>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25</xdr:row>
      <xdr:rowOff>133350</xdr:rowOff>
    </xdr:from>
    <xdr:to>
      <xdr:col>8</xdr:col>
      <xdr:colOff>676275</xdr:colOff>
      <xdr:row>50</xdr:row>
      <xdr:rowOff>47625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8725" y="4895850"/>
          <a:ext cx="6235700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11</xdr:row>
      <xdr:rowOff>9525</xdr:rowOff>
    </xdr:from>
    <xdr:to>
      <xdr:col>4</xdr:col>
      <xdr:colOff>542925</xdr:colOff>
      <xdr:row>29</xdr:row>
      <xdr:rowOff>142875</xdr:rowOff>
    </xdr:to>
    <xdr:pic>
      <xdr:nvPicPr>
        <xdr:cNvPr id="3" name="Picture 2" descr="DSPec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2124075"/>
          <a:ext cx="239077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ortec.info@ametek.com" TargetMode="External"/><Relationship Id="rId2" Type="http://schemas.openxmlformats.org/officeDocument/2006/relationships/hyperlink" Target="http://www.ortec-online.com/" TargetMode="External"/><Relationship Id="rId1" Type="http://schemas.openxmlformats.org/officeDocument/2006/relationships/hyperlink" Target="mailto:lkimpe@uottawa.ca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mailto:Michael.Scheer@ScienTissiM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K18" sqref="K18"/>
    </sheetView>
  </sheetViews>
  <sheetFormatPr defaultRowHeight="15" x14ac:dyDescent="0.25"/>
  <cols>
    <col min="1" max="1" width="13.28515625" bestFit="1" customWidth="1"/>
    <col min="257" max="257" width="13.28515625" bestFit="1" customWidth="1"/>
    <col min="513" max="513" width="13.28515625" bestFit="1" customWidth="1"/>
    <col min="769" max="769" width="13.28515625" bestFit="1" customWidth="1"/>
    <col min="1025" max="1025" width="13.28515625" bestFit="1" customWidth="1"/>
    <col min="1281" max="1281" width="13.28515625" bestFit="1" customWidth="1"/>
    <col min="1537" max="1537" width="13.28515625" bestFit="1" customWidth="1"/>
    <col min="1793" max="1793" width="13.28515625" bestFit="1" customWidth="1"/>
    <col min="2049" max="2049" width="13.28515625" bestFit="1" customWidth="1"/>
    <col min="2305" max="2305" width="13.28515625" bestFit="1" customWidth="1"/>
    <col min="2561" max="2561" width="13.28515625" bestFit="1" customWidth="1"/>
    <col min="2817" max="2817" width="13.28515625" bestFit="1" customWidth="1"/>
    <col min="3073" max="3073" width="13.28515625" bestFit="1" customWidth="1"/>
    <col min="3329" max="3329" width="13.28515625" bestFit="1" customWidth="1"/>
    <col min="3585" max="3585" width="13.28515625" bestFit="1" customWidth="1"/>
    <col min="3841" max="3841" width="13.28515625" bestFit="1" customWidth="1"/>
    <col min="4097" max="4097" width="13.28515625" bestFit="1" customWidth="1"/>
    <col min="4353" max="4353" width="13.28515625" bestFit="1" customWidth="1"/>
    <col min="4609" max="4609" width="13.28515625" bestFit="1" customWidth="1"/>
    <col min="4865" max="4865" width="13.28515625" bestFit="1" customWidth="1"/>
    <col min="5121" max="5121" width="13.28515625" bestFit="1" customWidth="1"/>
    <col min="5377" max="5377" width="13.28515625" bestFit="1" customWidth="1"/>
    <col min="5633" max="5633" width="13.28515625" bestFit="1" customWidth="1"/>
    <col min="5889" max="5889" width="13.28515625" bestFit="1" customWidth="1"/>
    <col min="6145" max="6145" width="13.28515625" bestFit="1" customWidth="1"/>
    <col min="6401" max="6401" width="13.28515625" bestFit="1" customWidth="1"/>
    <col min="6657" max="6657" width="13.28515625" bestFit="1" customWidth="1"/>
    <col min="6913" max="6913" width="13.28515625" bestFit="1" customWidth="1"/>
    <col min="7169" max="7169" width="13.28515625" bestFit="1" customWidth="1"/>
    <col min="7425" max="7425" width="13.28515625" bestFit="1" customWidth="1"/>
    <col min="7681" max="7681" width="13.28515625" bestFit="1" customWidth="1"/>
    <col min="7937" max="7937" width="13.28515625" bestFit="1" customWidth="1"/>
    <col min="8193" max="8193" width="13.28515625" bestFit="1" customWidth="1"/>
    <col min="8449" max="8449" width="13.28515625" bestFit="1" customWidth="1"/>
    <col min="8705" max="8705" width="13.28515625" bestFit="1" customWidth="1"/>
    <col min="8961" max="8961" width="13.28515625" bestFit="1" customWidth="1"/>
    <col min="9217" max="9217" width="13.28515625" bestFit="1" customWidth="1"/>
    <col min="9473" max="9473" width="13.28515625" bestFit="1" customWidth="1"/>
    <col min="9729" max="9729" width="13.28515625" bestFit="1" customWidth="1"/>
    <col min="9985" max="9985" width="13.28515625" bestFit="1" customWidth="1"/>
    <col min="10241" max="10241" width="13.28515625" bestFit="1" customWidth="1"/>
    <col min="10497" max="10497" width="13.28515625" bestFit="1" customWidth="1"/>
    <col min="10753" max="10753" width="13.28515625" bestFit="1" customWidth="1"/>
    <col min="11009" max="11009" width="13.28515625" bestFit="1" customWidth="1"/>
    <col min="11265" max="11265" width="13.28515625" bestFit="1" customWidth="1"/>
    <col min="11521" max="11521" width="13.28515625" bestFit="1" customWidth="1"/>
    <col min="11777" max="11777" width="13.28515625" bestFit="1" customWidth="1"/>
    <col min="12033" max="12033" width="13.28515625" bestFit="1" customWidth="1"/>
    <col min="12289" max="12289" width="13.28515625" bestFit="1" customWidth="1"/>
    <col min="12545" max="12545" width="13.28515625" bestFit="1" customWidth="1"/>
    <col min="12801" max="12801" width="13.28515625" bestFit="1" customWidth="1"/>
    <col min="13057" max="13057" width="13.28515625" bestFit="1" customWidth="1"/>
    <col min="13313" max="13313" width="13.28515625" bestFit="1" customWidth="1"/>
    <col min="13569" max="13569" width="13.28515625" bestFit="1" customWidth="1"/>
    <col min="13825" max="13825" width="13.28515625" bestFit="1" customWidth="1"/>
    <col min="14081" max="14081" width="13.28515625" bestFit="1" customWidth="1"/>
    <col min="14337" max="14337" width="13.28515625" bestFit="1" customWidth="1"/>
    <col min="14593" max="14593" width="13.28515625" bestFit="1" customWidth="1"/>
    <col min="14849" max="14849" width="13.28515625" bestFit="1" customWidth="1"/>
    <col min="15105" max="15105" width="13.28515625" bestFit="1" customWidth="1"/>
    <col min="15361" max="15361" width="13.28515625" bestFit="1" customWidth="1"/>
    <col min="15617" max="15617" width="13.28515625" bestFit="1" customWidth="1"/>
    <col min="15873" max="15873" width="13.28515625" bestFit="1" customWidth="1"/>
    <col min="16129" max="16129" width="13.28515625" bestFit="1" customWidth="1"/>
  </cols>
  <sheetData>
    <row r="1" spans="1:7" x14ac:dyDescent="0.25">
      <c r="A1" t="s">
        <v>47</v>
      </c>
    </row>
    <row r="2" spans="1:7" x14ac:dyDescent="0.25">
      <c r="A2" t="s">
        <v>210</v>
      </c>
      <c r="B2" t="s">
        <v>209</v>
      </c>
    </row>
    <row r="3" spans="1:7" x14ac:dyDescent="0.25">
      <c r="A3" t="s">
        <v>48</v>
      </c>
      <c r="B3" t="s">
        <v>160</v>
      </c>
    </row>
    <row r="4" spans="1:7" x14ac:dyDescent="0.25">
      <c r="A4" t="s">
        <v>49</v>
      </c>
      <c r="B4">
        <v>1</v>
      </c>
    </row>
    <row r="5" spans="1:7" x14ac:dyDescent="0.25">
      <c r="A5" t="s">
        <v>50</v>
      </c>
      <c r="B5" t="s">
        <v>161</v>
      </c>
    </row>
    <row r="6" spans="1:7" x14ac:dyDescent="0.25">
      <c r="A6" t="s">
        <v>51</v>
      </c>
      <c r="B6" t="s">
        <v>52</v>
      </c>
    </row>
    <row r="8" spans="1:7" x14ac:dyDescent="0.25">
      <c r="A8" t="s">
        <v>53</v>
      </c>
    </row>
    <row r="9" spans="1:7" x14ac:dyDescent="0.25">
      <c r="A9" t="s">
        <v>54</v>
      </c>
      <c r="B9" t="s">
        <v>111</v>
      </c>
      <c r="C9" t="s">
        <v>112</v>
      </c>
      <c r="D9" t="s">
        <v>113</v>
      </c>
      <c r="E9" t="s">
        <v>55</v>
      </c>
      <c r="F9" t="s">
        <v>156</v>
      </c>
      <c r="G9" t="s">
        <v>157</v>
      </c>
    </row>
    <row r="10" spans="1:7" x14ac:dyDescent="0.25">
      <c r="A10" t="s">
        <v>162</v>
      </c>
      <c r="B10">
        <v>0.5</v>
      </c>
      <c r="C10">
        <v>0.90510000000000002</v>
      </c>
      <c r="D10">
        <v>2.0760000000000001</v>
      </c>
      <c r="E10">
        <v>85.8</v>
      </c>
      <c r="F10">
        <v>2.0178183999999999</v>
      </c>
      <c r="G10">
        <v>0.4485537449752664</v>
      </c>
    </row>
    <row r="11" spans="1:7" x14ac:dyDescent="0.25">
      <c r="A11" t="s">
        <v>163</v>
      </c>
      <c r="B11">
        <v>1.5</v>
      </c>
      <c r="C11">
        <v>1.1324999999999998</v>
      </c>
      <c r="D11">
        <v>2.4460000000000002</v>
      </c>
      <c r="E11">
        <v>82.76</v>
      </c>
      <c r="F11">
        <v>2.4020264</v>
      </c>
      <c r="G11">
        <v>0.47147691632365069</v>
      </c>
    </row>
    <row r="12" spans="1:7" x14ac:dyDescent="0.25">
      <c r="A12" t="s">
        <v>164</v>
      </c>
      <c r="B12">
        <v>2.5</v>
      </c>
      <c r="C12">
        <v>1.0144999999999995</v>
      </c>
      <c r="D12">
        <v>2.2229999999999999</v>
      </c>
      <c r="E12">
        <v>84.46</v>
      </c>
      <c r="F12">
        <v>2.1704631999999995</v>
      </c>
      <c r="G12">
        <v>0.4674117487916864</v>
      </c>
    </row>
    <row r="13" spans="1:7" x14ac:dyDescent="0.25">
      <c r="A13" t="s">
        <v>165</v>
      </c>
      <c r="B13">
        <v>3.5</v>
      </c>
      <c r="C13">
        <v>1.1468000000000003</v>
      </c>
      <c r="D13">
        <v>2.3980000000000001</v>
      </c>
      <c r="E13">
        <v>78.36</v>
      </c>
      <c r="F13">
        <v>2.3521831999999998</v>
      </c>
      <c r="G13">
        <v>0.48754705840939616</v>
      </c>
    </row>
    <row r="14" spans="1:7" x14ac:dyDescent="0.25">
      <c r="A14" t="s">
        <v>166</v>
      </c>
      <c r="B14">
        <v>4.5</v>
      </c>
      <c r="C14">
        <v>0.96839999999999993</v>
      </c>
      <c r="D14">
        <v>1.964</v>
      </c>
      <c r="E14">
        <v>73.56</v>
      </c>
      <c r="F14">
        <v>1.9015176000000003</v>
      </c>
      <c r="G14">
        <v>0.50927743187862151</v>
      </c>
    </row>
    <row r="15" spans="1:7" x14ac:dyDescent="0.25">
      <c r="A15" t="s">
        <v>167</v>
      </c>
      <c r="B15">
        <v>6.5</v>
      </c>
      <c r="C15">
        <v>0.78079999999999972</v>
      </c>
      <c r="D15">
        <v>1.6960000000000002</v>
      </c>
      <c r="E15">
        <v>70.290000000000006</v>
      </c>
      <c r="F15">
        <v>1.6232264000000003</v>
      </c>
      <c r="G15">
        <v>0.48101731218762805</v>
      </c>
    </row>
    <row r="16" spans="1:7" x14ac:dyDescent="0.25">
      <c r="A16" t="s">
        <v>168</v>
      </c>
      <c r="B16">
        <v>8.5</v>
      </c>
      <c r="C16">
        <v>0.86890000000000045</v>
      </c>
      <c r="D16">
        <v>1.829</v>
      </c>
      <c r="E16">
        <v>67.73</v>
      </c>
      <c r="F16">
        <v>1.7613335999999999</v>
      </c>
      <c r="G16">
        <v>0.49331938026958688</v>
      </c>
    </row>
    <row r="17" spans="1:7" x14ac:dyDescent="0.25">
      <c r="A17" t="s">
        <v>169</v>
      </c>
      <c r="B17">
        <v>10.5</v>
      </c>
      <c r="C17">
        <v>1.3731</v>
      </c>
      <c r="D17">
        <v>2.5270000000000001</v>
      </c>
      <c r="E17">
        <v>64.41</v>
      </c>
      <c r="F17">
        <v>2.4861368000000001</v>
      </c>
      <c r="G17">
        <v>0.55230267296634683</v>
      </c>
    </row>
    <row r="18" spans="1:7" x14ac:dyDescent="0.25">
      <c r="A18" t="s">
        <v>170</v>
      </c>
      <c r="B18">
        <v>12.5</v>
      </c>
      <c r="C18">
        <v>1.3058000000000001</v>
      </c>
      <c r="D18">
        <v>2.5949999999999998</v>
      </c>
      <c r="E18">
        <v>65.010000000000005</v>
      </c>
      <c r="F18">
        <v>2.5567479999999998</v>
      </c>
      <c r="G18">
        <v>0.51072690777503305</v>
      </c>
    </row>
    <row r="19" spans="1:7" x14ac:dyDescent="0.25">
      <c r="A19" t="s">
        <v>171</v>
      </c>
      <c r="B19">
        <v>14.5</v>
      </c>
      <c r="C19">
        <v>1.0758000000000001</v>
      </c>
      <c r="D19">
        <v>2.19</v>
      </c>
      <c r="E19">
        <v>64.44</v>
      </c>
      <c r="F19">
        <v>2.136196</v>
      </c>
      <c r="G19">
        <v>0.50360547440403414</v>
      </c>
    </row>
    <row r="20" spans="1:7" x14ac:dyDescent="0.25">
      <c r="A20" t="s">
        <v>172</v>
      </c>
      <c r="B20">
        <v>16.5</v>
      </c>
      <c r="C20">
        <v>1.3191999999999999</v>
      </c>
      <c r="D20">
        <v>2.5569999999999999</v>
      </c>
      <c r="E20">
        <v>64</v>
      </c>
      <c r="F20">
        <v>2.5172887999999998</v>
      </c>
      <c r="G20">
        <v>0.52405588107331991</v>
      </c>
    </row>
    <row r="21" spans="1:7" x14ac:dyDescent="0.25">
      <c r="A21" t="s">
        <v>173</v>
      </c>
      <c r="B21">
        <v>18.5</v>
      </c>
      <c r="C21">
        <v>1.2872000000000003</v>
      </c>
      <c r="D21">
        <v>2.4039999999999999</v>
      </c>
      <c r="E21">
        <v>62.93</v>
      </c>
      <c r="F21">
        <v>2.3584135999999996</v>
      </c>
      <c r="G21">
        <v>0.54579061111248706</v>
      </c>
    </row>
    <row r="22" spans="1:7" x14ac:dyDescent="0.25">
      <c r="A22" t="s">
        <v>174</v>
      </c>
      <c r="B22">
        <v>20.5</v>
      </c>
      <c r="C22">
        <v>1.0621</v>
      </c>
      <c r="D22">
        <v>2.105</v>
      </c>
      <c r="E22">
        <v>62.94</v>
      </c>
      <c r="F22">
        <v>2.0479319999999999</v>
      </c>
      <c r="G22">
        <v>0.51862073545410692</v>
      </c>
    </row>
    <row r="23" spans="1:7" x14ac:dyDescent="0.25">
      <c r="A23" t="s">
        <v>175</v>
      </c>
      <c r="B23">
        <v>24.5</v>
      </c>
      <c r="C23">
        <v>1.0823999999999998</v>
      </c>
      <c r="D23">
        <v>2.141</v>
      </c>
      <c r="E23">
        <v>64.209999999999994</v>
      </c>
      <c r="F23">
        <v>2.0853143999999997</v>
      </c>
      <c r="G23">
        <v>0.51905842111865719</v>
      </c>
    </row>
    <row r="24" spans="1:7" x14ac:dyDescent="0.25">
      <c r="A24" t="s">
        <v>176</v>
      </c>
      <c r="B24">
        <v>28.5</v>
      </c>
      <c r="C24">
        <v>0.99460000000000015</v>
      </c>
      <c r="D24">
        <v>2.1280000000000001</v>
      </c>
      <c r="E24">
        <v>68.010000000000005</v>
      </c>
      <c r="F24">
        <v>2.0718152000000001</v>
      </c>
      <c r="G24">
        <v>0.48006212137067056</v>
      </c>
    </row>
    <row r="25" spans="1:7" x14ac:dyDescent="0.25">
      <c r="A25" t="s">
        <v>177</v>
      </c>
      <c r="B25">
        <v>32.5</v>
      </c>
      <c r="C25">
        <v>0.87420000000000009</v>
      </c>
      <c r="D25">
        <v>2.0510000000000002</v>
      </c>
      <c r="E25">
        <v>73.23</v>
      </c>
      <c r="F25">
        <v>1.9918584000000001</v>
      </c>
      <c r="G25">
        <v>0.43888661965127646</v>
      </c>
    </row>
    <row r="26" spans="1:7" x14ac:dyDescent="0.25">
      <c r="A26" t="s">
        <v>178</v>
      </c>
      <c r="B26">
        <v>36.5</v>
      </c>
      <c r="C26">
        <v>1.1195999999999997</v>
      </c>
      <c r="D26">
        <v>2.294</v>
      </c>
      <c r="E26">
        <v>66.53</v>
      </c>
      <c r="F26">
        <v>2.2441895999999999</v>
      </c>
      <c r="G26">
        <v>0.49888832922138121</v>
      </c>
    </row>
    <row r="27" spans="1:7" x14ac:dyDescent="0.25">
      <c r="A27" t="s">
        <v>179</v>
      </c>
      <c r="B27">
        <v>40.5</v>
      </c>
      <c r="C27">
        <v>0.83170000000000011</v>
      </c>
      <c r="D27">
        <v>1.9510000000000001</v>
      </c>
      <c r="E27">
        <v>70.84</v>
      </c>
      <c r="F27">
        <v>1.8880184000000002</v>
      </c>
      <c r="G27">
        <v>0.4405147746441454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B13" sqref="B13"/>
    </sheetView>
  </sheetViews>
  <sheetFormatPr defaultRowHeight="15" x14ac:dyDescent="0.25"/>
  <cols>
    <col min="1" max="1" width="16.28515625" style="25" bestFit="1" customWidth="1"/>
    <col min="2" max="2" width="20.85546875" style="25" bestFit="1" customWidth="1"/>
    <col min="3" max="3" width="14.140625" style="25" bestFit="1" customWidth="1"/>
    <col min="4" max="4" width="13.28515625" style="25" bestFit="1" customWidth="1"/>
    <col min="5" max="5" width="14.85546875" style="25" bestFit="1" customWidth="1"/>
    <col min="6" max="6" width="15.5703125" style="25" bestFit="1" customWidth="1"/>
    <col min="7" max="7" width="15" style="25" bestFit="1" customWidth="1"/>
    <col min="8" max="8" width="17.5703125" style="25" bestFit="1" customWidth="1"/>
    <col min="9" max="9" width="15.140625" style="25" bestFit="1" customWidth="1"/>
    <col min="10" max="10" width="14.85546875" style="25" bestFit="1" customWidth="1"/>
    <col min="11" max="11" width="16.140625" style="25" bestFit="1" customWidth="1"/>
    <col min="12" max="12" width="15.140625" style="25" bestFit="1" customWidth="1"/>
    <col min="13" max="13" width="19.28515625" style="25" bestFit="1" customWidth="1"/>
    <col min="14" max="14" width="9.7109375" style="25" bestFit="1" customWidth="1"/>
    <col min="15" max="15" width="16" style="25" bestFit="1" customWidth="1"/>
    <col min="16" max="16" width="14.28515625" style="25" bestFit="1" customWidth="1"/>
    <col min="17" max="17" width="16.85546875" style="25" bestFit="1" customWidth="1"/>
    <col min="18" max="18" width="16.140625" style="25" bestFit="1" customWidth="1"/>
    <col min="19" max="19" width="16" style="25" bestFit="1" customWidth="1"/>
    <col min="21" max="21" width="16" bestFit="1" customWidth="1"/>
    <col min="22" max="22" width="14.28515625" bestFit="1" customWidth="1"/>
    <col min="23" max="23" width="16.85546875" bestFit="1" customWidth="1"/>
    <col min="24" max="24" width="16.140625" bestFit="1" customWidth="1"/>
    <col min="25" max="25" width="16" bestFit="1" customWidth="1"/>
    <col min="26" max="26" width="7" bestFit="1" customWidth="1"/>
  </cols>
  <sheetData>
    <row r="1" spans="1:26" x14ac:dyDescent="0.25">
      <c r="A1" s="25" t="str">
        <f>Summary!A2</f>
        <v>Sitename</v>
      </c>
      <c r="B1" s="3" t="str">
        <f>Summary!B2</f>
        <v>Harjavalta River 20160512</v>
      </c>
    </row>
    <row r="2" spans="1:26" x14ac:dyDescent="0.25">
      <c r="A2" s="25" t="str">
        <f>Summary!A5</f>
        <v>coredate</v>
      </c>
      <c r="B2" s="25" t="str">
        <f>Summary!B5</f>
        <v>17-05-16'</v>
      </c>
    </row>
    <row r="4" spans="1:26" x14ac:dyDescent="0.25">
      <c r="A4" t="s">
        <v>114</v>
      </c>
      <c r="B4" t="s">
        <v>141</v>
      </c>
      <c r="C4" t="s">
        <v>115</v>
      </c>
      <c r="D4" t="s">
        <v>116</v>
      </c>
      <c r="E4" t="s">
        <v>117</v>
      </c>
      <c r="F4" t="s">
        <v>118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142</v>
      </c>
      <c r="M4" t="s">
        <v>124</v>
      </c>
      <c r="N4" t="s">
        <v>143</v>
      </c>
      <c r="O4" t="s">
        <v>144</v>
      </c>
      <c r="P4" t="s">
        <v>145</v>
      </c>
      <c r="Q4" t="s">
        <v>125</v>
      </c>
      <c r="R4" t="s">
        <v>126</v>
      </c>
      <c r="S4" t="s">
        <v>127</v>
      </c>
      <c r="T4" t="s">
        <v>146</v>
      </c>
      <c r="U4" t="s">
        <v>155</v>
      </c>
      <c r="V4" t="s">
        <v>128</v>
      </c>
      <c r="W4" t="s">
        <v>129</v>
      </c>
      <c r="X4" t="s">
        <v>130</v>
      </c>
      <c r="Y4" t="s">
        <v>131</v>
      </c>
      <c r="Z4" t="s">
        <v>132</v>
      </c>
    </row>
    <row r="5" spans="1:26" x14ac:dyDescent="0.25">
      <c r="A5" t="s">
        <v>56</v>
      </c>
      <c r="B5" t="s">
        <v>56</v>
      </c>
      <c r="C5" t="s">
        <v>56</v>
      </c>
      <c r="D5" t="s">
        <v>56</v>
      </c>
      <c r="E5" t="s">
        <v>56</v>
      </c>
      <c r="F5" t="s">
        <v>56</v>
      </c>
      <c r="G5" t="s">
        <v>57</v>
      </c>
      <c r="H5" t="s">
        <v>1</v>
      </c>
      <c r="I5" t="s">
        <v>1</v>
      </c>
      <c r="J5" t="s">
        <v>58</v>
      </c>
      <c r="K5" t="s">
        <v>59</v>
      </c>
      <c r="L5" t="s">
        <v>1</v>
      </c>
      <c r="M5" t="s">
        <v>1</v>
      </c>
      <c r="N5" t="s">
        <v>1</v>
      </c>
      <c r="O5" t="s">
        <v>57</v>
      </c>
      <c r="P5" t="s">
        <v>57</v>
      </c>
      <c r="Q5" t="s">
        <v>60</v>
      </c>
      <c r="R5" t="s">
        <v>60</v>
      </c>
      <c r="S5" t="s">
        <v>60</v>
      </c>
      <c r="T5" t="s">
        <v>60</v>
      </c>
      <c r="U5" t="s">
        <v>59</v>
      </c>
      <c r="V5" t="s">
        <v>59</v>
      </c>
      <c r="W5" t="s">
        <v>59</v>
      </c>
      <c r="X5" t="s">
        <v>59</v>
      </c>
      <c r="Y5" t="s">
        <v>59</v>
      </c>
      <c r="Z5" t="s">
        <v>0</v>
      </c>
    </row>
    <row r="6" spans="1:26" x14ac:dyDescent="0.25">
      <c r="A6" t="s">
        <v>180</v>
      </c>
      <c r="B6" t="s">
        <v>181</v>
      </c>
      <c r="C6" t="s">
        <v>182</v>
      </c>
      <c r="D6" t="s">
        <v>183</v>
      </c>
      <c r="E6" t="s">
        <v>184</v>
      </c>
      <c r="F6" t="s">
        <v>185</v>
      </c>
      <c r="G6" t="s">
        <v>186</v>
      </c>
      <c r="H6" t="s">
        <v>187</v>
      </c>
      <c r="I6" t="s">
        <v>188</v>
      </c>
      <c r="J6" t="s">
        <v>189</v>
      </c>
      <c r="K6" t="s">
        <v>190</v>
      </c>
      <c r="L6" t="s">
        <v>191</v>
      </c>
      <c r="M6" t="s">
        <v>192</v>
      </c>
      <c r="N6" t="s">
        <v>193</v>
      </c>
      <c r="O6" t="s">
        <v>194</v>
      </c>
      <c r="P6" t="s">
        <v>195</v>
      </c>
      <c r="Q6" t="s">
        <v>196</v>
      </c>
      <c r="R6" t="s">
        <v>197</v>
      </c>
      <c r="S6" t="s">
        <v>198</v>
      </c>
      <c r="T6" t="s">
        <v>199</v>
      </c>
      <c r="U6" t="s">
        <v>200</v>
      </c>
      <c r="V6" t="s">
        <v>201</v>
      </c>
      <c r="W6" t="s">
        <v>202</v>
      </c>
      <c r="X6" t="s">
        <v>203</v>
      </c>
      <c r="Y6" t="s">
        <v>204</v>
      </c>
      <c r="Z6" t="s">
        <v>205</v>
      </c>
    </row>
    <row r="7" spans="1:26" x14ac:dyDescent="0.25">
      <c r="A7" t="s">
        <v>162</v>
      </c>
      <c r="B7" t="s">
        <v>147</v>
      </c>
      <c r="C7" t="s">
        <v>133</v>
      </c>
      <c r="D7" t="s">
        <v>206</v>
      </c>
      <c r="E7" s="52">
        <v>42507</v>
      </c>
      <c r="F7" t="s">
        <v>52</v>
      </c>
      <c r="G7">
        <v>0.90510000000000002</v>
      </c>
      <c r="H7">
        <v>2.0760000000000001</v>
      </c>
      <c r="I7">
        <v>1.1000000000000001</v>
      </c>
      <c r="J7">
        <v>2.0177999999999998</v>
      </c>
      <c r="K7">
        <v>0.4486</v>
      </c>
      <c r="L7"/>
      <c r="M7">
        <v>0.5</v>
      </c>
      <c r="N7"/>
      <c r="O7"/>
      <c r="P7"/>
      <c r="Q7">
        <v>0.85799999999999998</v>
      </c>
      <c r="R7">
        <v>0.14199999999999999</v>
      </c>
      <c r="S7">
        <v>0.94020000000000004</v>
      </c>
      <c r="U7">
        <v>1</v>
      </c>
      <c r="V7">
        <v>2.6</v>
      </c>
      <c r="W7">
        <v>2.6</v>
      </c>
      <c r="X7">
        <v>1.0958000000000001</v>
      </c>
      <c r="Y7">
        <v>0.15559999999999999</v>
      </c>
      <c r="Z7">
        <v>7.7799999999999994E-2</v>
      </c>
    </row>
    <row r="8" spans="1:26" x14ac:dyDescent="0.25">
      <c r="A8" t="s">
        <v>163</v>
      </c>
      <c r="B8" t="s">
        <v>147</v>
      </c>
      <c r="C8" t="s">
        <v>133</v>
      </c>
      <c r="D8" t="s">
        <v>206</v>
      </c>
      <c r="E8" s="52">
        <v>42507</v>
      </c>
      <c r="F8" t="s">
        <v>52</v>
      </c>
      <c r="G8">
        <v>1.1325000000000001</v>
      </c>
      <c r="H8">
        <v>2.4460000000000002</v>
      </c>
      <c r="I8">
        <v>1.1000000000000001</v>
      </c>
      <c r="J8">
        <v>2.4020000000000001</v>
      </c>
      <c r="K8">
        <v>0.47149999999999997</v>
      </c>
      <c r="L8"/>
      <c r="M8">
        <v>1.5</v>
      </c>
      <c r="N8"/>
      <c r="O8"/>
      <c r="P8"/>
      <c r="Q8">
        <v>0.8276</v>
      </c>
      <c r="R8">
        <v>0.1724</v>
      </c>
      <c r="S8">
        <v>0.92579999999999996</v>
      </c>
      <c r="U8">
        <v>1</v>
      </c>
      <c r="V8">
        <v>2.6</v>
      </c>
      <c r="W8">
        <v>2.6</v>
      </c>
      <c r="X8">
        <v>1.1187</v>
      </c>
      <c r="Y8">
        <v>0.19289999999999999</v>
      </c>
      <c r="Z8">
        <v>0.252</v>
      </c>
    </row>
    <row r="9" spans="1:26" x14ac:dyDescent="0.25">
      <c r="A9" t="s">
        <v>164</v>
      </c>
      <c r="B9" t="s">
        <v>147</v>
      </c>
      <c r="C9" t="s">
        <v>133</v>
      </c>
      <c r="D9" t="s">
        <v>206</v>
      </c>
      <c r="E9" s="52">
        <v>42507</v>
      </c>
      <c r="F9" t="s">
        <v>52</v>
      </c>
      <c r="G9">
        <v>1.0145</v>
      </c>
      <c r="H9">
        <v>2.2229999999999999</v>
      </c>
      <c r="I9">
        <v>1.1000000000000001</v>
      </c>
      <c r="J9">
        <v>2.1705000000000001</v>
      </c>
      <c r="K9">
        <v>0.46739999999999998</v>
      </c>
      <c r="L9"/>
      <c r="M9">
        <v>2.5</v>
      </c>
      <c r="N9"/>
      <c r="O9"/>
      <c r="P9"/>
      <c r="Q9">
        <v>0.84460000000000002</v>
      </c>
      <c r="R9">
        <v>0.15540000000000001</v>
      </c>
      <c r="S9">
        <v>0.93389999999999995</v>
      </c>
      <c r="U9">
        <v>1</v>
      </c>
      <c r="V9">
        <v>2.6</v>
      </c>
      <c r="W9">
        <v>2.6</v>
      </c>
      <c r="X9">
        <v>1.1056999999999999</v>
      </c>
      <c r="Y9">
        <v>0.17180000000000001</v>
      </c>
      <c r="Z9">
        <v>0.43440000000000001</v>
      </c>
    </row>
    <row r="10" spans="1:26" x14ac:dyDescent="0.25">
      <c r="A10" t="s">
        <v>165</v>
      </c>
      <c r="B10" t="s">
        <v>147</v>
      </c>
      <c r="C10" t="s">
        <v>133</v>
      </c>
      <c r="D10" t="s">
        <v>206</v>
      </c>
      <c r="E10" s="52">
        <v>42507</v>
      </c>
      <c r="F10" t="s">
        <v>52</v>
      </c>
      <c r="G10">
        <v>1.1468</v>
      </c>
      <c r="H10">
        <v>2.3980000000000001</v>
      </c>
      <c r="I10">
        <v>1.1000000000000001</v>
      </c>
      <c r="J10">
        <v>2.3521999999999998</v>
      </c>
      <c r="K10">
        <v>0.48749999999999999</v>
      </c>
      <c r="L10"/>
      <c r="M10">
        <v>3.5</v>
      </c>
      <c r="N10"/>
      <c r="O10"/>
      <c r="P10"/>
      <c r="Q10">
        <v>0.78359999999999996</v>
      </c>
      <c r="R10">
        <v>0.21640000000000001</v>
      </c>
      <c r="S10">
        <v>0.90400000000000003</v>
      </c>
      <c r="U10">
        <v>1</v>
      </c>
      <c r="V10">
        <v>2.6</v>
      </c>
      <c r="W10">
        <v>2.6</v>
      </c>
      <c r="X10">
        <v>1.1536</v>
      </c>
      <c r="Y10">
        <v>0.24959999999999999</v>
      </c>
      <c r="Z10">
        <v>0.64510000000000001</v>
      </c>
    </row>
    <row r="11" spans="1:26" x14ac:dyDescent="0.25">
      <c r="A11" t="s">
        <v>166</v>
      </c>
      <c r="B11" t="s">
        <v>147</v>
      </c>
      <c r="C11" t="s">
        <v>133</v>
      </c>
      <c r="D11" t="s">
        <v>206</v>
      </c>
      <c r="E11" s="52">
        <v>42507</v>
      </c>
      <c r="F11" t="s">
        <v>52</v>
      </c>
      <c r="G11">
        <v>0.96840000000000004</v>
      </c>
      <c r="H11">
        <v>1.964</v>
      </c>
      <c r="I11">
        <v>1.1000000000000001</v>
      </c>
      <c r="J11">
        <v>1.9015</v>
      </c>
      <c r="K11">
        <v>0.50929999999999997</v>
      </c>
      <c r="L11"/>
      <c r="M11">
        <v>4.5</v>
      </c>
      <c r="N11"/>
      <c r="O11"/>
      <c r="P11"/>
      <c r="Q11">
        <v>0.73560000000000003</v>
      </c>
      <c r="R11">
        <v>0.26440000000000002</v>
      </c>
      <c r="S11">
        <v>0.87849999999999995</v>
      </c>
      <c r="U11">
        <v>1</v>
      </c>
      <c r="V11">
        <v>2.6</v>
      </c>
      <c r="W11">
        <v>2.6</v>
      </c>
      <c r="X11">
        <v>1.1942999999999999</v>
      </c>
      <c r="Y11">
        <v>0.31580000000000003</v>
      </c>
      <c r="Z11">
        <v>0.92779999999999996</v>
      </c>
    </row>
    <row r="12" spans="1:26" x14ac:dyDescent="0.25">
      <c r="A12" t="s">
        <v>167</v>
      </c>
      <c r="B12" t="s">
        <v>147</v>
      </c>
      <c r="C12" t="s">
        <v>133</v>
      </c>
      <c r="D12" t="s">
        <v>206</v>
      </c>
      <c r="E12" s="52">
        <v>42507</v>
      </c>
      <c r="F12" t="s">
        <v>52</v>
      </c>
      <c r="G12">
        <v>0.78080000000000005</v>
      </c>
      <c r="H12">
        <v>1.696</v>
      </c>
      <c r="I12">
        <v>1.1000000000000001</v>
      </c>
      <c r="J12">
        <v>1.6232</v>
      </c>
      <c r="K12">
        <v>0.48099999999999998</v>
      </c>
      <c r="L12"/>
      <c r="M12">
        <v>6.5</v>
      </c>
      <c r="N12"/>
      <c r="O12"/>
      <c r="P12"/>
      <c r="Q12">
        <v>0.70289999999999997</v>
      </c>
      <c r="R12">
        <v>0.29709999999999998</v>
      </c>
      <c r="S12">
        <v>0.86019999999999996</v>
      </c>
      <c r="U12">
        <v>1</v>
      </c>
      <c r="V12">
        <v>2.6</v>
      </c>
      <c r="W12">
        <v>2.6</v>
      </c>
      <c r="X12">
        <v>1.2237</v>
      </c>
      <c r="Y12">
        <v>0.36359999999999998</v>
      </c>
      <c r="Z12">
        <v>1.6072</v>
      </c>
    </row>
    <row r="13" spans="1:26" x14ac:dyDescent="0.25">
      <c r="A13" t="s">
        <v>168</v>
      </c>
      <c r="B13" t="s">
        <v>147</v>
      </c>
      <c r="C13" t="s">
        <v>133</v>
      </c>
      <c r="D13" t="s">
        <v>206</v>
      </c>
      <c r="E13" s="52">
        <v>42507</v>
      </c>
      <c r="F13" t="s">
        <v>52</v>
      </c>
      <c r="G13">
        <v>0.86890000000000001</v>
      </c>
      <c r="H13">
        <v>1.829</v>
      </c>
      <c r="I13">
        <v>1.1000000000000001</v>
      </c>
      <c r="J13">
        <v>1.7613000000000001</v>
      </c>
      <c r="K13">
        <v>0.49330000000000002</v>
      </c>
      <c r="L13"/>
      <c r="M13">
        <v>8.5</v>
      </c>
      <c r="N13"/>
      <c r="O13"/>
      <c r="P13"/>
      <c r="Q13">
        <v>0.67730000000000001</v>
      </c>
      <c r="R13">
        <v>0.32269999999999999</v>
      </c>
      <c r="S13">
        <v>0.84509999999999996</v>
      </c>
      <c r="U13">
        <v>1</v>
      </c>
      <c r="V13">
        <v>2.6</v>
      </c>
      <c r="W13">
        <v>2.6</v>
      </c>
      <c r="X13">
        <v>1.2478</v>
      </c>
      <c r="Y13">
        <v>0.4027</v>
      </c>
      <c r="Z13">
        <v>2.3734000000000002</v>
      </c>
    </row>
    <row r="14" spans="1:26" x14ac:dyDescent="0.25">
      <c r="A14" t="s">
        <v>169</v>
      </c>
      <c r="B14" t="s">
        <v>147</v>
      </c>
      <c r="C14" t="s">
        <v>133</v>
      </c>
      <c r="D14" t="s">
        <v>206</v>
      </c>
      <c r="E14" s="52">
        <v>42507</v>
      </c>
      <c r="F14" t="s">
        <v>52</v>
      </c>
      <c r="G14">
        <v>1.3731</v>
      </c>
      <c r="H14">
        <v>2.5270000000000001</v>
      </c>
      <c r="I14">
        <v>1.1000000000000001</v>
      </c>
      <c r="J14">
        <v>2.4861</v>
      </c>
      <c r="K14">
        <v>0.55230000000000001</v>
      </c>
      <c r="L14"/>
      <c r="M14">
        <v>10.5</v>
      </c>
      <c r="N14"/>
      <c r="O14"/>
      <c r="P14"/>
      <c r="Q14">
        <v>0.64410000000000001</v>
      </c>
      <c r="R14">
        <v>0.35589999999999999</v>
      </c>
      <c r="S14">
        <v>0.82469999999999999</v>
      </c>
      <c r="U14">
        <v>1</v>
      </c>
      <c r="V14">
        <v>2.6</v>
      </c>
      <c r="W14">
        <v>2.6</v>
      </c>
      <c r="X14">
        <v>1.2804</v>
      </c>
      <c r="Y14">
        <v>0.45569999999999999</v>
      </c>
      <c r="Z14">
        <v>3.2317999999999998</v>
      </c>
    </row>
    <row r="15" spans="1:26" x14ac:dyDescent="0.25">
      <c r="A15" t="s">
        <v>170</v>
      </c>
      <c r="B15" t="s">
        <v>147</v>
      </c>
      <c r="C15" t="s">
        <v>133</v>
      </c>
      <c r="D15" t="s">
        <v>206</v>
      </c>
      <c r="E15" s="52">
        <v>42507</v>
      </c>
      <c r="F15" t="s">
        <v>52</v>
      </c>
      <c r="G15">
        <v>1.3058000000000001</v>
      </c>
      <c r="H15">
        <v>2.5950000000000002</v>
      </c>
      <c r="I15">
        <v>1.1000000000000001</v>
      </c>
      <c r="J15">
        <v>2.5567000000000002</v>
      </c>
      <c r="K15">
        <v>0.51070000000000004</v>
      </c>
      <c r="L15"/>
      <c r="M15">
        <v>12.5</v>
      </c>
      <c r="N15"/>
      <c r="O15"/>
      <c r="P15"/>
      <c r="Q15">
        <v>0.65010000000000001</v>
      </c>
      <c r="R15">
        <v>0.34989999999999999</v>
      </c>
      <c r="S15">
        <v>0.82850000000000001</v>
      </c>
      <c r="U15">
        <v>1</v>
      </c>
      <c r="V15">
        <v>2.6</v>
      </c>
      <c r="W15">
        <v>2.6</v>
      </c>
      <c r="X15">
        <v>1.2744</v>
      </c>
      <c r="Y15">
        <v>0.44590000000000002</v>
      </c>
      <c r="Z15">
        <v>4.1334</v>
      </c>
    </row>
    <row r="16" spans="1:26" x14ac:dyDescent="0.25">
      <c r="A16" t="s">
        <v>171</v>
      </c>
      <c r="B16" t="s">
        <v>147</v>
      </c>
      <c r="C16" t="s">
        <v>133</v>
      </c>
      <c r="D16" t="s">
        <v>206</v>
      </c>
      <c r="E16" s="52">
        <v>42507</v>
      </c>
      <c r="F16" t="s">
        <v>52</v>
      </c>
      <c r="G16">
        <v>1.0758000000000001</v>
      </c>
      <c r="H16">
        <v>2.19</v>
      </c>
      <c r="I16">
        <v>1.1000000000000001</v>
      </c>
      <c r="J16">
        <v>2.1362000000000001</v>
      </c>
      <c r="K16">
        <v>0.50360000000000005</v>
      </c>
      <c r="L16"/>
      <c r="M16">
        <v>14.5</v>
      </c>
      <c r="N16"/>
      <c r="O16"/>
      <c r="P16"/>
      <c r="Q16">
        <v>0.64439999999999997</v>
      </c>
      <c r="R16">
        <v>0.35560000000000003</v>
      </c>
      <c r="S16">
        <v>0.82489999999999997</v>
      </c>
      <c r="U16">
        <v>1</v>
      </c>
      <c r="V16">
        <v>2.6</v>
      </c>
      <c r="W16">
        <v>2.6</v>
      </c>
      <c r="X16">
        <v>1.2801</v>
      </c>
      <c r="Y16">
        <v>0.45519999999999999</v>
      </c>
      <c r="Z16">
        <v>5.0345000000000004</v>
      </c>
    </row>
    <row r="17" spans="1:26" x14ac:dyDescent="0.25">
      <c r="A17" t="s">
        <v>172</v>
      </c>
      <c r="B17" t="s">
        <v>147</v>
      </c>
      <c r="C17" t="s">
        <v>133</v>
      </c>
      <c r="D17" t="s">
        <v>206</v>
      </c>
      <c r="E17" s="52">
        <v>42507</v>
      </c>
      <c r="F17" t="s">
        <v>52</v>
      </c>
      <c r="G17">
        <v>1.3191999999999999</v>
      </c>
      <c r="H17">
        <v>2.5569999999999999</v>
      </c>
      <c r="I17">
        <v>1.1000000000000001</v>
      </c>
      <c r="J17">
        <v>2.5173000000000001</v>
      </c>
      <c r="K17">
        <v>0.52410000000000001</v>
      </c>
      <c r="L17"/>
      <c r="M17">
        <v>16.5</v>
      </c>
      <c r="N17"/>
      <c r="O17"/>
      <c r="P17"/>
      <c r="Q17">
        <v>0.64</v>
      </c>
      <c r="R17">
        <v>0.36</v>
      </c>
      <c r="S17">
        <v>0.82210000000000005</v>
      </c>
      <c r="U17">
        <v>1</v>
      </c>
      <c r="V17">
        <v>2.6</v>
      </c>
      <c r="W17">
        <v>2.6</v>
      </c>
      <c r="X17">
        <v>1.2846</v>
      </c>
      <c r="Y17">
        <v>0.46250000000000002</v>
      </c>
      <c r="Z17">
        <v>5.9522000000000004</v>
      </c>
    </row>
    <row r="18" spans="1:26" x14ac:dyDescent="0.25">
      <c r="A18" t="s">
        <v>173</v>
      </c>
      <c r="B18" t="s">
        <v>147</v>
      </c>
      <c r="C18" t="s">
        <v>133</v>
      </c>
      <c r="D18" t="s">
        <v>206</v>
      </c>
      <c r="E18" s="52">
        <v>42507</v>
      </c>
      <c r="F18" t="s">
        <v>52</v>
      </c>
      <c r="G18">
        <v>1.2871999999999999</v>
      </c>
      <c r="H18">
        <v>2.4039999999999999</v>
      </c>
      <c r="I18">
        <v>1.1000000000000001</v>
      </c>
      <c r="J18">
        <v>2.3584000000000001</v>
      </c>
      <c r="K18">
        <v>0.54579999999999995</v>
      </c>
      <c r="L18"/>
      <c r="M18">
        <v>18.5</v>
      </c>
      <c r="N18"/>
      <c r="O18"/>
      <c r="P18"/>
      <c r="Q18">
        <v>0.62929999999999997</v>
      </c>
      <c r="R18">
        <v>0.37069999999999997</v>
      </c>
      <c r="S18">
        <v>0.81530000000000002</v>
      </c>
      <c r="U18">
        <v>1</v>
      </c>
      <c r="V18">
        <v>2.6</v>
      </c>
      <c r="W18">
        <v>2.6</v>
      </c>
      <c r="X18">
        <v>1.2955000000000001</v>
      </c>
      <c r="Y18">
        <v>0.4803</v>
      </c>
      <c r="Z18">
        <v>6.8948999999999998</v>
      </c>
    </row>
    <row r="19" spans="1:26" x14ac:dyDescent="0.25">
      <c r="A19" t="s">
        <v>174</v>
      </c>
      <c r="B19" t="s">
        <v>147</v>
      </c>
      <c r="C19" t="s">
        <v>133</v>
      </c>
      <c r="D19" t="s">
        <v>206</v>
      </c>
      <c r="E19" s="52">
        <v>42507</v>
      </c>
      <c r="F19" t="s">
        <v>52</v>
      </c>
      <c r="G19">
        <v>1.0621</v>
      </c>
      <c r="H19">
        <v>2.105</v>
      </c>
      <c r="I19">
        <v>1.1000000000000001</v>
      </c>
      <c r="J19">
        <v>2.0478999999999998</v>
      </c>
      <c r="K19">
        <v>0.51859999999999995</v>
      </c>
      <c r="L19"/>
      <c r="M19">
        <v>20.5</v>
      </c>
      <c r="N19"/>
      <c r="O19"/>
      <c r="P19"/>
      <c r="Q19">
        <v>0.62939999999999996</v>
      </c>
      <c r="R19">
        <v>0.37059999999999998</v>
      </c>
      <c r="S19">
        <v>0.81530000000000002</v>
      </c>
      <c r="U19">
        <v>1</v>
      </c>
      <c r="V19">
        <v>2.6</v>
      </c>
      <c r="W19">
        <v>2.6</v>
      </c>
      <c r="X19">
        <v>1.2954000000000001</v>
      </c>
      <c r="Y19">
        <v>0.48010000000000003</v>
      </c>
      <c r="Z19">
        <v>7.8552999999999997</v>
      </c>
    </row>
    <row r="20" spans="1:26" x14ac:dyDescent="0.25">
      <c r="A20" t="s">
        <v>175</v>
      </c>
      <c r="B20" t="s">
        <v>147</v>
      </c>
      <c r="C20" t="s">
        <v>133</v>
      </c>
      <c r="D20" t="s">
        <v>206</v>
      </c>
      <c r="E20" s="52">
        <v>42507</v>
      </c>
      <c r="F20" t="s">
        <v>52</v>
      </c>
      <c r="G20">
        <v>1.0824</v>
      </c>
      <c r="H20">
        <v>2.141</v>
      </c>
      <c r="I20">
        <v>1.1000000000000001</v>
      </c>
      <c r="J20">
        <v>2.0853000000000002</v>
      </c>
      <c r="K20">
        <v>0.51910000000000001</v>
      </c>
      <c r="L20"/>
      <c r="M20">
        <v>24.5</v>
      </c>
      <c r="N20"/>
      <c r="O20"/>
      <c r="P20"/>
      <c r="Q20">
        <v>0.6421</v>
      </c>
      <c r="R20">
        <v>0.3579</v>
      </c>
      <c r="S20">
        <v>0.82350000000000001</v>
      </c>
      <c r="U20">
        <v>1</v>
      </c>
      <c r="V20">
        <v>2.6</v>
      </c>
      <c r="W20">
        <v>2.6</v>
      </c>
      <c r="X20">
        <v>1.2825</v>
      </c>
      <c r="Y20">
        <v>0.45900000000000002</v>
      </c>
      <c r="Z20">
        <v>9.7333999999999996</v>
      </c>
    </row>
    <row r="21" spans="1:26" x14ac:dyDescent="0.25">
      <c r="A21" t="s">
        <v>176</v>
      </c>
      <c r="B21" t="s">
        <v>147</v>
      </c>
      <c r="C21" t="s">
        <v>133</v>
      </c>
      <c r="D21" t="s">
        <v>206</v>
      </c>
      <c r="E21" s="52">
        <v>42507</v>
      </c>
      <c r="F21" t="s">
        <v>52</v>
      </c>
      <c r="G21">
        <v>0.99460000000000004</v>
      </c>
      <c r="H21">
        <v>2.1280000000000001</v>
      </c>
      <c r="I21">
        <v>1.1000000000000001</v>
      </c>
      <c r="J21">
        <v>2.0718000000000001</v>
      </c>
      <c r="K21">
        <v>0.48010000000000003</v>
      </c>
      <c r="L21"/>
      <c r="M21">
        <v>28.5</v>
      </c>
      <c r="N21"/>
      <c r="O21"/>
      <c r="P21"/>
      <c r="Q21">
        <v>0.68010000000000004</v>
      </c>
      <c r="R21">
        <v>0.31990000000000002</v>
      </c>
      <c r="S21">
        <v>0.8468</v>
      </c>
      <c r="U21">
        <v>1</v>
      </c>
      <c r="V21">
        <v>2.6</v>
      </c>
      <c r="W21">
        <v>2.6</v>
      </c>
      <c r="X21">
        <v>1.2451000000000001</v>
      </c>
      <c r="Y21">
        <v>0.39829999999999999</v>
      </c>
      <c r="Z21">
        <v>11.448</v>
      </c>
    </row>
    <row r="22" spans="1:26" x14ac:dyDescent="0.25">
      <c r="A22" t="s">
        <v>177</v>
      </c>
      <c r="B22" t="s">
        <v>147</v>
      </c>
      <c r="C22" t="s">
        <v>133</v>
      </c>
      <c r="D22" t="s">
        <v>206</v>
      </c>
      <c r="E22" s="52">
        <v>42507</v>
      </c>
      <c r="F22" t="s">
        <v>52</v>
      </c>
      <c r="G22">
        <v>0.87419999999999998</v>
      </c>
      <c r="H22">
        <v>2.0510000000000002</v>
      </c>
      <c r="I22">
        <v>1.1000000000000001</v>
      </c>
      <c r="J22">
        <v>1.9919</v>
      </c>
      <c r="K22">
        <v>0.43890000000000001</v>
      </c>
      <c r="L22"/>
      <c r="M22">
        <v>32.5</v>
      </c>
      <c r="N22"/>
      <c r="O22"/>
      <c r="P22"/>
      <c r="Q22">
        <v>0.73229999999999995</v>
      </c>
      <c r="R22">
        <v>0.26769999999999999</v>
      </c>
      <c r="S22">
        <v>0.87670000000000003</v>
      </c>
      <c r="U22">
        <v>1</v>
      </c>
      <c r="V22">
        <v>2.6</v>
      </c>
      <c r="W22">
        <v>2.6</v>
      </c>
      <c r="X22">
        <v>1.1972</v>
      </c>
      <c r="Y22">
        <v>0.32050000000000001</v>
      </c>
      <c r="Z22">
        <v>12.8856</v>
      </c>
    </row>
    <row r="23" spans="1:26" x14ac:dyDescent="0.25">
      <c r="A23" t="s">
        <v>178</v>
      </c>
      <c r="B23" t="s">
        <v>147</v>
      </c>
      <c r="C23" t="s">
        <v>133</v>
      </c>
      <c r="D23" t="s">
        <v>206</v>
      </c>
      <c r="E23" s="52">
        <v>42507</v>
      </c>
      <c r="F23" t="s">
        <v>52</v>
      </c>
      <c r="G23">
        <v>1.1195999999999999</v>
      </c>
      <c r="H23">
        <v>2.294</v>
      </c>
      <c r="I23">
        <v>1.1000000000000001</v>
      </c>
      <c r="J23">
        <v>2.2442000000000002</v>
      </c>
      <c r="K23">
        <v>0.49890000000000001</v>
      </c>
      <c r="L23"/>
      <c r="M23">
        <v>36.5</v>
      </c>
      <c r="N23"/>
      <c r="O23"/>
      <c r="P23"/>
      <c r="Q23">
        <v>0.6653</v>
      </c>
      <c r="R23">
        <v>0.3347</v>
      </c>
      <c r="S23">
        <v>0.83789999999999998</v>
      </c>
      <c r="U23">
        <v>1</v>
      </c>
      <c r="V23">
        <v>2.6</v>
      </c>
      <c r="W23">
        <v>2.6</v>
      </c>
      <c r="X23">
        <v>1.2594000000000001</v>
      </c>
      <c r="Y23">
        <v>0.42149999999999999</v>
      </c>
      <c r="Z23">
        <v>14.3697</v>
      </c>
    </row>
    <row r="24" spans="1:26" x14ac:dyDescent="0.25">
      <c r="A24" t="s">
        <v>179</v>
      </c>
      <c r="B24" t="s">
        <v>147</v>
      </c>
      <c r="C24" t="s">
        <v>133</v>
      </c>
      <c r="D24" t="s">
        <v>206</v>
      </c>
      <c r="E24" s="52">
        <v>42507</v>
      </c>
      <c r="F24" t="s">
        <v>52</v>
      </c>
      <c r="G24">
        <v>0.83169999999999999</v>
      </c>
      <c r="H24">
        <v>1.9510000000000001</v>
      </c>
      <c r="I24">
        <v>1.1000000000000001</v>
      </c>
      <c r="J24">
        <v>1.8879999999999999</v>
      </c>
      <c r="K24">
        <v>0.4405</v>
      </c>
      <c r="L24"/>
      <c r="M24">
        <v>40.5</v>
      </c>
      <c r="N24"/>
      <c r="O24"/>
      <c r="P24"/>
      <c r="Q24">
        <v>0.70840000000000003</v>
      </c>
      <c r="R24">
        <v>0.29160000000000003</v>
      </c>
      <c r="S24">
        <v>0.86329999999999996</v>
      </c>
      <c r="U24">
        <v>1</v>
      </c>
      <c r="V24">
        <v>2.6</v>
      </c>
      <c r="W24">
        <v>2.6</v>
      </c>
      <c r="X24">
        <v>1.2186999999999999</v>
      </c>
      <c r="Y24">
        <v>0.35539999999999999</v>
      </c>
      <c r="Z24">
        <v>15.923500000000001</v>
      </c>
    </row>
    <row r="25" spans="1:26" x14ac:dyDescent="0.25">
      <c r="A25"/>
      <c r="B25"/>
      <c r="C25"/>
      <c r="D25"/>
      <c r="E25" s="52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26" x14ac:dyDescent="0.25">
      <c r="A26"/>
      <c r="B26"/>
      <c r="C26"/>
      <c r="D26"/>
      <c r="E26" s="52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H26" sqref="H26"/>
    </sheetView>
  </sheetViews>
  <sheetFormatPr defaultRowHeight="15" x14ac:dyDescent="0.25"/>
  <cols>
    <col min="1" max="2" width="15.28515625" style="1" bestFit="1" customWidth="1"/>
    <col min="3" max="3" width="8" style="1" bestFit="1" customWidth="1"/>
    <col min="4" max="4" width="13.42578125" style="1" bestFit="1" customWidth="1"/>
    <col min="5" max="5" width="7.5703125" style="1" bestFit="1" customWidth="1"/>
    <col min="6" max="6" width="13.42578125" style="1" bestFit="1" customWidth="1"/>
    <col min="7" max="7" width="7.5703125" style="1" bestFit="1" customWidth="1"/>
    <col min="8" max="8" width="13.140625" style="1" bestFit="1" customWidth="1"/>
    <col min="9" max="9" width="7.7109375" style="1" bestFit="1" customWidth="1"/>
    <col min="10" max="10" width="14.140625" style="1" bestFit="1" customWidth="1"/>
  </cols>
  <sheetData>
    <row r="1" spans="1:11" x14ac:dyDescent="0.25">
      <c r="A1" s="25" t="str">
        <f>Summary!A2</f>
        <v>Sitename</v>
      </c>
      <c r="B1" s="25" t="str">
        <f>Summary!B2</f>
        <v>Harjavalta River 20160512</v>
      </c>
    </row>
    <row r="2" spans="1:11" x14ac:dyDescent="0.25">
      <c r="A2" s="25" t="str">
        <f>Summary!A5</f>
        <v>coredate</v>
      </c>
      <c r="B2" s="25" t="str">
        <f>Summary!B5</f>
        <v>17-05-16'</v>
      </c>
    </row>
    <row r="4" spans="1:11" x14ac:dyDescent="0.25">
      <c r="A4" s="4" t="s">
        <v>30</v>
      </c>
      <c r="B4" s="4" t="s">
        <v>3</v>
      </c>
      <c r="C4" s="4" t="s">
        <v>31</v>
      </c>
      <c r="D4" s="4" t="s">
        <v>32</v>
      </c>
      <c r="E4" s="4" t="s">
        <v>33</v>
      </c>
      <c r="F4" s="4" t="s">
        <v>34</v>
      </c>
      <c r="G4" s="4" t="s">
        <v>134</v>
      </c>
      <c r="H4" s="4" t="s">
        <v>135</v>
      </c>
      <c r="I4" s="48" t="s">
        <v>35</v>
      </c>
      <c r="J4" s="4" t="s">
        <v>36</v>
      </c>
    </row>
    <row r="5" spans="1:11" x14ac:dyDescent="0.25">
      <c r="A5" s="5" t="s">
        <v>1</v>
      </c>
      <c r="B5" s="5" t="s">
        <v>0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 t="s">
        <v>2</v>
      </c>
      <c r="K5" s="51"/>
    </row>
    <row r="6" spans="1:11" x14ac:dyDescent="0.25">
      <c r="A6">
        <v>0.5</v>
      </c>
      <c r="B6">
        <v>7.7799999999999994E-2</v>
      </c>
      <c r="C6">
        <v>150.53</v>
      </c>
      <c r="D6">
        <v>26.77</v>
      </c>
      <c r="E6">
        <v>72.66</v>
      </c>
      <c r="F6">
        <v>5.37</v>
      </c>
      <c r="G6">
        <v>79.14</v>
      </c>
      <c r="H6">
        <v>12.01</v>
      </c>
      <c r="I6">
        <v>366.62</v>
      </c>
      <c r="J6">
        <v>29.38</v>
      </c>
    </row>
    <row r="7" spans="1:11" x14ac:dyDescent="0.25">
      <c r="A7">
        <v>1.5</v>
      </c>
      <c r="B7">
        <v>0.252</v>
      </c>
      <c r="C7">
        <v>125.66</v>
      </c>
      <c r="D7">
        <v>25</v>
      </c>
      <c r="E7">
        <v>74.510000000000005</v>
      </c>
      <c r="F7">
        <v>4.7</v>
      </c>
      <c r="G7">
        <v>78.680000000000007</v>
      </c>
      <c r="H7">
        <v>9.8800000000000008</v>
      </c>
      <c r="I7">
        <v>368.11</v>
      </c>
      <c r="J7">
        <v>28.79</v>
      </c>
    </row>
    <row r="8" spans="1:11" x14ac:dyDescent="0.25">
      <c r="A8">
        <v>2.5</v>
      </c>
      <c r="B8">
        <v>0.43440000000000001</v>
      </c>
      <c r="C8">
        <v>200.06</v>
      </c>
      <c r="D8">
        <v>26.58</v>
      </c>
      <c r="E8">
        <v>75.7</v>
      </c>
      <c r="F8">
        <v>5.04</v>
      </c>
      <c r="G8">
        <v>73.790000000000006</v>
      </c>
      <c r="H8">
        <v>10.48</v>
      </c>
      <c r="I8">
        <v>375.63</v>
      </c>
      <c r="J8">
        <v>29.75</v>
      </c>
    </row>
    <row r="9" spans="1:11" x14ac:dyDescent="0.25">
      <c r="A9">
        <v>3.5</v>
      </c>
      <c r="B9">
        <v>0.64510000000000001</v>
      </c>
      <c r="C9">
        <v>192.12</v>
      </c>
      <c r="D9">
        <v>25.4</v>
      </c>
      <c r="E9">
        <v>67.69</v>
      </c>
      <c r="F9">
        <v>4.54</v>
      </c>
      <c r="G9">
        <v>81.53</v>
      </c>
      <c r="H9">
        <v>8.83</v>
      </c>
      <c r="I9">
        <v>367.57</v>
      </c>
      <c r="J9">
        <v>28.82</v>
      </c>
    </row>
    <row r="10" spans="1:11" x14ac:dyDescent="0.25">
      <c r="A10">
        <v>4.5</v>
      </c>
      <c r="B10">
        <v>0.92779999999999996</v>
      </c>
      <c r="C10">
        <v>151.83000000000001</v>
      </c>
      <c r="D10">
        <v>26.23</v>
      </c>
      <c r="E10">
        <v>67.959999999999994</v>
      </c>
      <c r="F10">
        <v>5.07</v>
      </c>
      <c r="G10">
        <v>64.08</v>
      </c>
      <c r="H10">
        <v>10.76</v>
      </c>
      <c r="I10">
        <v>356.86</v>
      </c>
      <c r="J10">
        <v>29.27</v>
      </c>
    </row>
    <row r="11" spans="1:11" x14ac:dyDescent="0.25">
      <c r="A11">
        <v>6.5</v>
      </c>
      <c r="B11">
        <v>1.6072</v>
      </c>
      <c r="C11">
        <v>191.73</v>
      </c>
      <c r="D11">
        <v>33.520000000000003</v>
      </c>
      <c r="E11">
        <v>59</v>
      </c>
      <c r="F11">
        <v>5.56</v>
      </c>
      <c r="G11">
        <v>55.61</v>
      </c>
      <c r="H11">
        <v>12.67</v>
      </c>
      <c r="I11">
        <v>363.55</v>
      </c>
      <c r="J11">
        <v>34.71</v>
      </c>
    </row>
    <row r="12" spans="1:11" x14ac:dyDescent="0.25">
      <c r="A12">
        <v>8.5</v>
      </c>
      <c r="B12">
        <v>2.3734000000000002</v>
      </c>
      <c r="C12">
        <v>111.21</v>
      </c>
      <c r="D12">
        <v>33.200000000000003</v>
      </c>
      <c r="E12">
        <v>67.11</v>
      </c>
      <c r="F12">
        <v>6.45</v>
      </c>
      <c r="G12">
        <v>70.709999999999994</v>
      </c>
      <c r="H12">
        <v>17.399999999999999</v>
      </c>
      <c r="I12">
        <v>349.26</v>
      </c>
      <c r="J12">
        <v>31.55</v>
      </c>
    </row>
    <row r="13" spans="1:11" x14ac:dyDescent="0.25">
      <c r="A13">
        <v>10.5</v>
      </c>
      <c r="B13">
        <v>3.2317999999999998</v>
      </c>
      <c r="C13">
        <v>133.82</v>
      </c>
      <c r="D13">
        <v>22.1</v>
      </c>
      <c r="E13">
        <v>73.58</v>
      </c>
      <c r="F13">
        <v>4.1900000000000004</v>
      </c>
      <c r="G13">
        <v>87.44</v>
      </c>
      <c r="H13">
        <v>8.14</v>
      </c>
      <c r="I13">
        <v>349.82</v>
      </c>
      <c r="J13">
        <v>27.15</v>
      </c>
    </row>
    <row r="14" spans="1:11" x14ac:dyDescent="0.25">
      <c r="A14">
        <v>12.5</v>
      </c>
      <c r="B14">
        <v>4.1334</v>
      </c>
      <c r="C14">
        <v>173.86</v>
      </c>
      <c r="D14">
        <v>24.56</v>
      </c>
      <c r="E14">
        <v>70.2</v>
      </c>
      <c r="F14">
        <v>4.3099999999999996</v>
      </c>
      <c r="G14">
        <v>69.790000000000006</v>
      </c>
      <c r="H14">
        <v>8.61</v>
      </c>
      <c r="I14">
        <v>432.11</v>
      </c>
      <c r="J14">
        <v>33.270000000000003</v>
      </c>
    </row>
    <row r="15" spans="1:11" x14ac:dyDescent="0.25">
      <c r="A15">
        <v>14.5</v>
      </c>
      <c r="B15">
        <v>5.0345000000000004</v>
      </c>
      <c r="C15">
        <v>143.09</v>
      </c>
      <c r="D15">
        <v>25.19</v>
      </c>
      <c r="E15">
        <v>65.540000000000006</v>
      </c>
      <c r="F15">
        <v>4.6100000000000003</v>
      </c>
      <c r="G15">
        <v>74.06</v>
      </c>
      <c r="H15">
        <v>10.23</v>
      </c>
      <c r="I15">
        <v>432.89</v>
      </c>
      <c r="J15">
        <v>34.159999999999997</v>
      </c>
    </row>
    <row r="16" spans="1:11" x14ac:dyDescent="0.25">
      <c r="A16">
        <v>16.5</v>
      </c>
      <c r="B16">
        <v>5.9522000000000004</v>
      </c>
      <c r="C16">
        <v>187.01</v>
      </c>
      <c r="D16">
        <v>23.3</v>
      </c>
      <c r="E16">
        <v>69.89</v>
      </c>
      <c r="F16">
        <v>4.1500000000000004</v>
      </c>
      <c r="G16">
        <v>75.64</v>
      </c>
      <c r="H16">
        <v>7.8</v>
      </c>
      <c r="I16">
        <v>453.63</v>
      </c>
      <c r="J16">
        <v>34.96</v>
      </c>
    </row>
    <row r="17" spans="1:21" x14ac:dyDescent="0.25">
      <c r="A17">
        <v>18.5</v>
      </c>
      <c r="B17">
        <v>6.8948999999999998</v>
      </c>
      <c r="C17">
        <v>193.47</v>
      </c>
      <c r="D17">
        <v>24.25</v>
      </c>
      <c r="E17">
        <v>69.48</v>
      </c>
      <c r="F17">
        <v>4.22</v>
      </c>
      <c r="G17">
        <v>68.33</v>
      </c>
      <c r="H17">
        <v>7.78</v>
      </c>
      <c r="I17">
        <v>417.34</v>
      </c>
      <c r="J17">
        <v>32.5</v>
      </c>
    </row>
    <row r="18" spans="1:21" x14ac:dyDescent="0.25">
      <c r="A18">
        <v>20.5</v>
      </c>
      <c r="B18">
        <v>7.8552999999999997</v>
      </c>
      <c r="C18">
        <v>130.88999999999999</v>
      </c>
      <c r="D18">
        <v>23.9</v>
      </c>
      <c r="E18">
        <v>69.150000000000006</v>
      </c>
      <c r="F18">
        <v>4.71</v>
      </c>
      <c r="G18">
        <v>60.78</v>
      </c>
      <c r="H18">
        <v>9.86</v>
      </c>
      <c r="I18">
        <v>380.79</v>
      </c>
      <c r="J18">
        <v>30.28</v>
      </c>
      <c r="Q18" s="24"/>
      <c r="R18" s="10"/>
      <c r="S18" s="10"/>
      <c r="T18" s="10"/>
      <c r="U18" s="10"/>
    </row>
    <row r="19" spans="1:21" x14ac:dyDescent="0.25">
      <c r="A19">
        <v>24.5</v>
      </c>
      <c r="B19">
        <v>9.7333999999999996</v>
      </c>
      <c r="C19">
        <v>155.35</v>
      </c>
      <c r="D19">
        <v>25.71</v>
      </c>
      <c r="E19">
        <v>72.55</v>
      </c>
      <c r="F19">
        <v>4.75</v>
      </c>
      <c r="G19">
        <v>84.26</v>
      </c>
      <c r="H19">
        <v>9.1199999999999992</v>
      </c>
      <c r="I19">
        <v>428.27</v>
      </c>
      <c r="J19">
        <v>33.869999999999997</v>
      </c>
      <c r="Q19" s="24"/>
      <c r="R19" s="10"/>
      <c r="S19" s="10"/>
      <c r="T19" s="10"/>
      <c r="U19" s="10"/>
    </row>
    <row r="20" spans="1:21" x14ac:dyDescent="0.25">
      <c r="A20">
        <v>28.5</v>
      </c>
      <c r="B20">
        <v>11.448</v>
      </c>
      <c r="C20">
        <v>81.94</v>
      </c>
      <c r="D20">
        <v>24.46</v>
      </c>
      <c r="E20">
        <v>67.28</v>
      </c>
      <c r="F20">
        <v>5.05</v>
      </c>
      <c r="G20">
        <v>76.349999999999994</v>
      </c>
      <c r="H20">
        <v>11.05</v>
      </c>
      <c r="I20">
        <v>513.66</v>
      </c>
      <c r="J20">
        <v>40.65</v>
      </c>
      <c r="Q20" s="24"/>
      <c r="R20" s="10"/>
      <c r="S20" s="10"/>
      <c r="T20" s="10"/>
      <c r="U20" s="10"/>
    </row>
    <row r="21" spans="1:21" x14ac:dyDescent="0.25">
      <c r="A21">
        <v>32.5</v>
      </c>
      <c r="B21">
        <v>12.8856</v>
      </c>
      <c r="C21">
        <v>84.82</v>
      </c>
      <c r="D21">
        <v>26.57</v>
      </c>
      <c r="E21">
        <v>68.260000000000005</v>
      </c>
      <c r="F21">
        <v>5.46</v>
      </c>
      <c r="G21">
        <v>91.15</v>
      </c>
      <c r="H21">
        <v>12.56</v>
      </c>
      <c r="I21">
        <v>497.96</v>
      </c>
      <c r="J21">
        <v>39.61</v>
      </c>
      <c r="Q21" s="24"/>
      <c r="R21" s="10"/>
      <c r="S21" s="10"/>
      <c r="T21" s="10"/>
      <c r="U21" s="10"/>
    </row>
    <row r="22" spans="1:21" x14ac:dyDescent="0.25">
      <c r="A22">
        <v>36.5</v>
      </c>
      <c r="B22">
        <v>14.3697</v>
      </c>
      <c r="C22">
        <v>156.09</v>
      </c>
      <c r="D22">
        <v>23.81</v>
      </c>
      <c r="E22">
        <v>70.959999999999994</v>
      </c>
      <c r="F22">
        <v>4.6399999999999997</v>
      </c>
      <c r="G22">
        <v>77.489999999999995</v>
      </c>
      <c r="H22">
        <v>9.94</v>
      </c>
      <c r="I22">
        <v>489.64</v>
      </c>
      <c r="J22">
        <v>38.32</v>
      </c>
      <c r="Q22" s="24"/>
      <c r="R22" s="10"/>
      <c r="S22" s="10"/>
      <c r="T22" s="10"/>
      <c r="U22" s="10"/>
    </row>
    <row r="23" spans="1:21" x14ac:dyDescent="0.25">
      <c r="A23">
        <v>40.5</v>
      </c>
      <c r="B23">
        <v>15.923500000000001</v>
      </c>
      <c r="C23">
        <v>154.96</v>
      </c>
      <c r="D23">
        <v>27.07</v>
      </c>
      <c r="E23">
        <v>69.989999999999995</v>
      </c>
      <c r="F23">
        <v>5.64</v>
      </c>
      <c r="G23">
        <v>98.86</v>
      </c>
      <c r="H23">
        <v>11.88</v>
      </c>
      <c r="I23">
        <v>493.88</v>
      </c>
      <c r="J23">
        <v>40.630000000000003</v>
      </c>
    </row>
    <row r="24" spans="1:21" x14ac:dyDescent="0.25">
      <c r="A24"/>
      <c r="C24"/>
      <c r="D24"/>
      <c r="E24"/>
      <c r="F24"/>
      <c r="G24"/>
      <c r="H24"/>
      <c r="I24"/>
      <c r="J24"/>
    </row>
    <row r="27" spans="1:21" x14ac:dyDescent="0.25">
      <c r="A27" s="4" t="s">
        <v>21</v>
      </c>
      <c r="C27" s="4">
        <f>SUM(C6:C26)</f>
        <v>2718.4400000000005</v>
      </c>
      <c r="D27" s="4"/>
      <c r="E27" s="4">
        <f>SUM(E6:E26)</f>
        <v>1251.51</v>
      </c>
      <c r="F27" s="4"/>
      <c r="G27" s="4">
        <f>SUM(G6:G26)</f>
        <v>1367.6899999999998</v>
      </c>
      <c r="H27" s="4"/>
      <c r="I27" s="4">
        <f>SUM(I6:I26)</f>
        <v>7437.5900000000011</v>
      </c>
      <c r="Q27" s="3"/>
    </row>
    <row r="28" spans="1:21" x14ac:dyDescent="0.25">
      <c r="A28" s="4" t="s">
        <v>46</v>
      </c>
      <c r="E28" s="2"/>
    </row>
    <row r="30" spans="1:21" x14ac:dyDescent="0.25">
      <c r="A30"/>
      <c r="B30"/>
      <c r="C30"/>
      <c r="D30"/>
      <c r="E30"/>
      <c r="F30"/>
      <c r="G30"/>
      <c r="H30"/>
      <c r="I30"/>
      <c r="J30"/>
    </row>
    <row r="31" spans="1:21" x14ac:dyDescent="0.25">
      <c r="A31"/>
      <c r="B31"/>
      <c r="C31"/>
      <c r="D31"/>
      <c r="E31"/>
      <c r="F31"/>
      <c r="G31"/>
      <c r="H31"/>
      <c r="I31"/>
      <c r="J31"/>
    </row>
    <row r="32" spans="1:21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2" sqref="F22"/>
    </sheetView>
  </sheetViews>
  <sheetFormatPr defaultRowHeight="15" x14ac:dyDescent="0.25"/>
  <cols>
    <col min="1" max="2" width="15.28515625" style="1" bestFit="1" customWidth="1"/>
    <col min="3" max="3" width="15.5703125" style="1" bestFit="1" customWidth="1"/>
    <col min="4" max="4" width="12.42578125" style="1" bestFit="1" customWidth="1"/>
    <col min="5" max="5" width="14.5703125" style="1" bestFit="1" customWidth="1"/>
    <col min="6" max="6" width="12" style="1" bestFit="1" customWidth="1"/>
    <col min="7" max="7" width="14.140625" style="1" bestFit="1" customWidth="1"/>
    <col min="8" max="8" width="12" style="1" bestFit="1" customWidth="1"/>
    <col min="9" max="9" width="16.42578125" bestFit="1" customWidth="1"/>
    <col min="10" max="10" width="12.140625" bestFit="1" customWidth="1"/>
  </cols>
  <sheetData>
    <row r="1" spans="1:10" x14ac:dyDescent="0.25">
      <c r="A1" s="25" t="str">
        <f>Summary!A2</f>
        <v>Sitename</v>
      </c>
      <c r="B1" s="25" t="str">
        <f>Summary!B2</f>
        <v>Harjavalta River 20160512</v>
      </c>
    </row>
    <row r="2" spans="1:10" x14ac:dyDescent="0.25">
      <c r="A2" s="25" t="str">
        <f>Summary!A5</f>
        <v>coredate</v>
      </c>
      <c r="B2" s="25" t="str">
        <f>Summary!B5</f>
        <v>17-05-16'</v>
      </c>
    </row>
    <row r="4" spans="1:10" s="20" customFormat="1" x14ac:dyDescent="0.25">
      <c r="A4" s="4" t="s">
        <v>30</v>
      </c>
      <c r="B4" s="4" t="s">
        <v>3</v>
      </c>
      <c r="C4" s="15" t="s">
        <v>44</v>
      </c>
      <c r="D4" s="15" t="s">
        <v>9</v>
      </c>
      <c r="E4" s="17" t="s">
        <v>43</v>
      </c>
      <c r="F4" s="17" t="s">
        <v>12</v>
      </c>
      <c r="G4" s="19" t="s">
        <v>42</v>
      </c>
      <c r="H4" s="19" t="s">
        <v>15</v>
      </c>
      <c r="I4" s="49" t="s">
        <v>153</v>
      </c>
      <c r="J4" s="49" t="s">
        <v>154</v>
      </c>
    </row>
    <row r="5" spans="1:10" s="20" customFormat="1" x14ac:dyDescent="0.25">
      <c r="A5" s="5" t="s">
        <v>41</v>
      </c>
      <c r="B5" s="5" t="s">
        <v>16</v>
      </c>
      <c r="C5" s="21" t="s">
        <v>40</v>
      </c>
      <c r="D5" s="21" t="s">
        <v>39</v>
      </c>
      <c r="E5" s="22" t="s">
        <v>38</v>
      </c>
      <c r="F5" s="22" t="s">
        <v>37</v>
      </c>
      <c r="G5" s="23" t="s">
        <v>38</v>
      </c>
      <c r="H5" s="23" t="s">
        <v>37</v>
      </c>
      <c r="I5" s="50" t="s">
        <v>38</v>
      </c>
      <c r="J5" s="50" t="s">
        <v>37</v>
      </c>
    </row>
    <row r="6" spans="1:10" x14ac:dyDescent="0.25">
      <c r="A6">
        <v>0</v>
      </c>
      <c r="B6">
        <v>0</v>
      </c>
      <c r="C6">
        <v>2.1629</v>
      </c>
      <c r="D6">
        <v>77.163799999999995</v>
      </c>
      <c r="E6">
        <v>0.38190000000000002</v>
      </c>
      <c r="F6">
        <v>33.159700000000001</v>
      </c>
      <c r="G6">
        <v>1.18E-2</v>
      </c>
      <c r="H6">
        <v>4.99</v>
      </c>
    </row>
    <row r="7" spans="1:10" x14ac:dyDescent="0.25">
      <c r="A7">
        <v>0.5</v>
      </c>
      <c r="B7">
        <v>7.7799999999999994E-2</v>
      </c>
      <c r="C7">
        <v>2.1629</v>
      </c>
      <c r="D7">
        <v>77.163799999999995</v>
      </c>
      <c r="E7">
        <v>0.46629999999999999</v>
      </c>
      <c r="F7">
        <v>0.1701</v>
      </c>
      <c r="G7">
        <v>1.29E-2</v>
      </c>
      <c r="H7">
        <v>1.8700000000000001E-2</v>
      </c>
    </row>
    <row r="8" spans="1:10" x14ac:dyDescent="0.25">
      <c r="A8">
        <v>1.5</v>
      </c>
      <c r="B8">
        <v>0.252</v>
      </c>
      <c r="C8">
        <v>2.1629</v>
      </c>
      <c r="D8">
        <v>77.163799999999995</v>
      </c>
      <c r="E8">
        <v>0.70299999999999996</v>
      </c>
      <c r="F8">
        <v>0.3569</v>
      </c>
      <c r="G8">
        <v>-6.4000000000000003E-3</v>
      </c>
      <c r="H8">
        <v>3.8999999999999998E-3</v>
      </c>
    </row>
    <row r="9" spans="1:10" x14ac:dyDescent="0.25">
      <c r="A9">
        <v>2.5</v>
      </c>
      <c r="B9">
        <v>0.43440000000000001</v>
      </c>
      <c r="C9">
        <v>2.1629</v>
      </c>
      <c r="D9">
        <v>77.163799999999995</v>
      </c>
      <c r="E9">
        <v>0.28510000000000002</v>
      </c>
      <c r="F9">
        <v>6.8599999999999994E-2</v>
      </c>
      <c r="G9">
        <v>-11.538399999999999</v>
      </c>
      <c r="H9">
        <v>6097.7689</v>
      </c>
    </row>
    <row r="10" spans="1:10" x14ac:dyDescent="0.25">
      <c r="A10">
        <v>3.5</v>
      </c>
      <c r="B10">
        <v>0.64510000000000001</v>
      </c>
      <c r="C10">
        <v>2.1629</v>
      </c>
      <c r="D10">
        <v>77.163799999999995</v>
      </c>
      <c r="E10">
        <v>0.27839999999999998</v>
      </c>
      <c r="F10">
        <v>6.4699999999999994E-2</v>
      </c>
      <c r="G10">
        <v>2.23E-2</v>
      </c>
      <c r="H10">
        <v>2.1499999999999998E-2</v>
      </c>
    </row>
    <row r="11" spans="1:10" x14ac:dyDescent="0.25">
      <c r="A11">
        <v>4.5</v>
      </c>
      <c r="B11">
        <v>0.92779999999999996</v>
      </c>
      <c r="C11">
        <v>2.1629</v>
      </c>
      <c r="D11">
        <v>77.163799999999995</v>
      </c>
      <c r="E11">
        <v>0.40210000000000001</v>
      </c>
      <c r="F11">
        <v>0.13519999999999999</v>
      </c>
      <c r="G11">
        <v>-4.6100000000000002E-2</v>
      </c>
      <c r="H11">
        <v>4.1000000000000002E-2</v>
      </c>
    </row>
    <row r="12" spans="1:10" x14ac:dyDescent="0.25">
      <c r="A12">
        <v>6.5</v>
      </c>
      <c r="B12">
        <v>1.6072</v>
      </c>
      <c r="C12">
        <v>2.1629</v>
      </c>
      <c r="D12">
        <v>77.163799999999995</v>
      </c>
      <c r="E12">
        <v>0.23680000000000001</v>
      </c>
      <c r="F12">
        <v>6.6299999999999998E-2</v>
      </c>
      <c r="G12">
        <v>2.1700000000000001E-2</v>
      </c>
      <c r="H12">
        <v>1.5900000000000001E-2</v>
      </c>
    </row>
    <row r="13" spans="1:10" x14ac:dyDescent="0.25">
      <c r="A13">
        <v>8.5</v>
      </c>
      <c r="B13">
        <v>2.3734000000000002</v>
      </c>
      <c r="C13">
        <v>2.1629</v>
      </c>
      <c r="D13">
        <v>77.163799999999995</v>
      </c>
      <c r="E13">
        <v>0.66510000000000002</v>
      </c>
      <c r="F13">
        <v>0.51619999999999999</v>
      </c>
      <c r="G13">
        <v>-8.5699999999999998E-2</v>
      </c>
      <c r="H13">
        <v>0.23419999999999999</v>
      </c>
    </row>
    <row r="14" spans="1:10" x14ac:dyDescent="0.25">
      <c r="A14">
        <v>10.5</v>
      </c>
      <c r="B14">
        <v>3.2317999999999998</v>
      </c>
      <c r="C14">
        <v>2.1629</v>
      </c>
      <c r="D14">
        <v>77.163799999999995</v>
      </c>
      <c r="E14">
        <v>0.4637</v>
      </c>
      <c r="F14">
        <v>0.1822</v>
      </c>
      <c r="G14">
        <v>-5.1700000000000003E-2</v>
      </c>
      <c r="H14">
        <v>4.2299999999999997E-2</v>
      </c>
    </row>
    <row r="15" spans="1:10" x14ac:dyDescent="0.25">
      <c r="A15">
        <v>12.5</v>
      </c>
      <c r="B15">
        <v>4.1334</v>
      </c>
      <c r="C15">
        <v>2.1629</v>
      </c>
      <c r="D15">
        <v>77.163799999999995</v>
      </c>
      <c r="E15">
        <v>0.24729999999999999</v>
      </c>
      <c r="F15">
        <v>6.7599999999999993E-2</v>
      </c>
      <c r="G15">
        <v>9.6699999999999994E-2</v>
      </c>
      <c r="H15">
        <v>0.13619999999999999</v>
      </c>
    </row>
    <row r="16" spans="1:10" x14ac:dyDescent="0.25">
      <c r="A16">
        <v>14.5</v>
      </c>
      <c r="B16">
        <v>5.0345000000000004</v>
      </c>
      <c r="C16">
        <v>2.1629</v>
      </c>
      <c r="D16">
        <v>77.163799999999995</v>
      </c>
      <c r="E16">
        <v>0.29770000000000002</v>
      </c>
      <c r="F16">
        <v>0.1069</v>
      </c>
      <c r="G16">
        <v>-6.93E-2</v>
      </c>
      <c r="H16">
        <v>6.5100000000000005E-2</v>
      </c>
    </row>
    <row r="17" spans="1:8" x14ac:dyDescent="0.25">
      <c r="A17">
        <v>16.5</v>
      </c>
      <c r="B17">
        <v>5.9522000000000004</v>
      </c>
      <c r="C17">
        <v>2.1629</v>
      </c>
      <c r="D17">
        <v>77.163799999999995</v>
      </c>
      <c r="E17">
        <v>0.1734</v>
      </c>
      <c r="F17">
        <v>4.4299999999999999E-2</v>
      </c>
      <c r="G17">
        <v>-0.51490000000000002</v>
      </c>
      <c r="H17">
        <v>2.5585</v>
      </c>
    </row>
    <row r="18" spans="1:8" x14ac:dyDescent="0.25">
      <c r="A18">
        <v>18.5</v>
      </c>
      <c r="B18">
        <v>6.8948999999999998</v>
      </c>
      <c r="C18">
        <v>2.1629</v>
      </c>
      <c r="D18">
        <v>77.163799999999995</v>
      </c>
      <c r="E18">
        <v>0.1353</v>
      </c>
      <c r="F18">
        <v>3.6600000000000001E-2</v>
      </c>
      <c r="G18">
        <v>4.2900000000000001E-2</v>
      </c>
      <c r="H18">
        <v>2.7199999999999998E-2</v>
      </c>
    </row>
    <row r="19" spans="1:8" x14ac:dyDescent="0.25">
      <c r="A19">
        <v>20.5</v>
      </c>
      <c r="B19">
        <v>7.8552999999999997</v>
      </c>
      <c r="C19">
        <v>2.1629</v>
      </c>
      <c r="D19">
        <v>77.163799999999995</v>
      </c>
      <c r="E19">
        <v>0.2266</v>
      </c>
      <c r="F19">
        <v>0.1016</v>
      </c>
      <c r="G19">
        <v>-0.19939999999999999</v>
      </c>
      <c r="H19">
        <v>0.34339999999999998</v>
      </c>
    </row>
    <row r="20" spans="1:8" x14ac:dyDescent="0.25">
      <c r="A20">
        <v>24.5</v>
      </c>
      <c r="B20">
        <v>9.7333999999999996</v>
      </c>
      <c r="C20">
        <v>2.1629</v>
      </c>
      <c r="D20">
        <v>77.163799999999995</v>
      </c>
      <c r="E20">
        <v>0.1179</v>
      </c>
      <c r="F20">
        <v>4.8300000000000003E-2</v>
      </c>
      <c r="G20">
        <v>3.0800000000000001E-2</v>
      </c>
      <c r="H20">
        <v>3.09E-2</v>
      </c>
    </row>
    <row r="21" spans="1:8" x14ac:dyDescent="0.25">
      <c r="A21">
        <v>28.5</v>
      </c>
      <c r="B21">
        <v>11.448</v>
      </c>
      <c r="C21">
        <v>2.1629</v>
      </c>
      <c r="D21">
        <v>77.163799999999995</v>
      </c>
      <c r="E21">
        <v>0.4889</v>
      </c>
      <c r="F21">
        <v>0.84640000000000004</v>
      </c>
      <c r="G21">
        <v>-0.36599999999999999</v>
      </c>
      <c r="H21">
        <v>7.0731000000000002</v>
      </c>
    </row>
    <row r="22" spans="1:8" x14ac:dyDescent="0.25">
      <c r="A22">
        <v>32.5</v>
      </c>
      <c r="B22">
        <v>12.8856</v>
      </c>
      <c r="C22">
        <v>2.1629</v>
      </c>
      <c r="D22">
        <v>77.163799999999995</v>
      </c>
      <c r="E22">
        <v>0.39040000000000002</v>
      </c>
      <c r="F22">
        <v>0.64859999999999995</v>
      </c>
      <c r="G22">
        <v>-2.8199999999999999E-2</v>
      </c>
      <c r="H22">
        <v>2.87E-2</v>
      </c>
    </row>
    <row r="23" spans="1:8" x14ac:dyDescent="0.25">
      <c r="A23">
        <v>36.5</v>
      </c>
      <c r="B23">
        <v>14.3697</v>
      </c>
      <c r="C23">
        <v>2.1629</v>
      </c>
      <c r="D23">
        <v>77.163799999999995</v>
      </c>
      <c r="E23">
        <v>4.8300000000000003E-2</v>
      </c>
      <c r="F23">
        <v>2.12E-2</v>
      </c>
      <c r="G23"/>
      <c r="H23"/>
    </row>
    <row r="24" spans="1:8" x14ac:dyDescent="0.25">
      <c r="A24">
        <v>40.5</v>
      </c>
      <c r="B24">
        <v>15.923500000000001</v>
      </c>
      <c r="C24">
        <v>2.1629</v>
      </c>
      <c r="D24">
        <v>77.163799999999995</v>
      </c>
      <c r="E24"/>
      <c r="F24"/>
      <c r="G24"/>
      <c r="H24"/>
    </row>
    <row r="26" spans="1:8" x14ac:dyDescent="0.25">
      <c r="B26"/>
      <c r="C26"/>
      <c r="D26"/>
      <c r="E26"/>
      <c r="F26"/>
      <c r="G26"/>
      <c r="H26"/>
    </row>
    <row r="27" spans="1:8" x14ac:dyDescent="0.25">
      <c r="B27"/>
      <c r="C27"/>
      <c r="D27"/>
      <c r="E27"/>
      <c r="F27"/>
      <c r="G27"/>
      <c r="H27"/>
    </row>
    <row r="28" spans="1:8" x14ac:dyDescent="0.25">
      <c r="B28"/>
      <c r="C28"/>
      <c r="D28"/>
      <c r="E28"/>
      <c r="F28"/>
      <c r="G28"/>
      <c r="H28"/>
    </row>
    <row r="29" spans="1:8" x14ac:dyDescent="0.25">
      <c r="B29"/>
      <c r="C29"/>
      <c r="D29"/>
      <c r="E29"/>
      <c r="F29"/>
      <c r="G29"/>
      <c r="H29"/>
    </row>
    <row r="30" spans="1:8" x14ac:dyDescent="0.25">
      <c r="B30"/>
      <c r="C30"/>
      <c r="D30"/>
      <c r="E30"/>
      <c r="F30"/>
      <c r="G30"/>
      <c r="H30"/>
    </row>
    <row r="31" spans="1:8" x14ac:dyDescent="0.25">
      <c r="B31"/>
      <c r="C31"/>
      <c r="D31"/>
      <c r="E31"/>
      <c r="F31"/>
      <c r="G31"/>
      <c r="H31"/>
    </row>
    <row r="32" spans="1:8" x14ac:dyDescent="0.25">
      <c r="B32"/>
      <c r="C32"/>
      <c r="D32"/>
      <c r="E32"/>
      <c r="F32"/>
      <c r="G32"/>
      <c r="H32"/>
    </row>
    <row r="33" spans="2:8" x14ac:dyDescent="0.25">
      <c r="B33"/>
      <c r="C33"/>
      <c r="D33"/>
      <c r="E33"/>
      <c r="F33"/>
      <c r="G33"/>
      <c r="H33"/>
    </row>
    <row r="34" spans="2:8" x14ac:dyDescent="0.25">
      <c r="B34"/>
      <c r="C34"/>
      <c r="D34"/>
      <c r="E34"/>
      <c r="F34"/>
      <c r="G34"/>
      <c r="H34"/>
    </row>
    <row r="35" spans="2:8" x14ac:dyDescent="0.25">
      <c r="B35"/>
      <c r="C35"/>
      <c r="D35"/>
      <c r="E35"/>
      <c r="F35"/>
      <c r="G35"/>
      <c r="H35"/>
    </row>
    <row r="36" spans="2:8" x14ac:dyDescent="0.25">
      <c r="B36"/>
      <c r="C36"/>
      <c r="D36"/>
      <c r="E36"/>
      <c r="F36"/>
      <c r="G36"/>
      <c r="H36"/>
    </row>
    <row r="37" spans="2:8" x14ac:dyDescent="0.25">
      <c r="B37"/>
      <c r="C37"/>
      <c r="D37"/>
      <c r="E37"/>
      <c r="F37"/>
      <c r="G37"/>
      <c r="H37"/>
    </row>
    <row r="38" spans="2:8" x14ac:dyDescent="0.25">
      <c r="B38"/>
      <c r="C38"/>
      <c r="D38"/>
      <c r="E38"/>
      <c r="F38"/>
      <c r="G38"/>
      <c r="H38"/>
    </row>
    <row r="39" spans="2:8" x14ac:dyDescent="0.25">
      <c r="B39"/>
      <c r="C39"/>
      <c r="D39"/>
      <c r="E39"/>
      <c r="F39"/>
      <c r="G39"/>
      <c r="H39"/>
    </row>
    <row r="40" spans="2:8" x14ac:dyDescent="0.25">
      <c r="B40"/>
      <c r="C40"/>
      <c r="D40"/>
      <c r="E40"/>
      <c r="F40"/>
      <c r="G40"/>
      <c r="H40"/>
    </row>
    <row r="41" spans="2:8" x14ac:dyDescent="0.25">
      <c r="B41"/>
      <c r="C41"/>
      <c r="D41"/>
      <c r="E41"/>
      <c r="F41"/>
      <c r="G41"/>
      <c r="H41"/>
    </row>
    <row r="42" spans="2:8" x14ac:dyDescent="0.25">
      <c r="B42"/>
      <c r="C42"/>
      <c r="D42"/>
      <c r="E42"/>
      <c r="F42"/>
      <c r="G42"/>
      <c r="H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pane xSplit="1" ySplit="5" topLeftCell="B16" activePane="bottomRight" state="frozen"/>
      <selection pane="topRight" activeCell="B1" sqref="B1"/>
      <selection pane="bottomLeft" activeCell="A3" sqref="A3"/>
      <selection pane="bottomRight" activeCell="G24" sqref="G24"/>
    </sheetView>
  </sheetViews>
  <sheetFormatPr defaultRowHeight="15" x14ac:dyDescent="0.25"/>
  <cols>
    <col min="1" max="1" width="16.85546875" style="1" bestFit="1" customWidth="1"/>
    <col min="2" max="2" width="15.28515625" style="1" bestFit="1" customWidth="1"/>
    <col min="3" max="3" width="12.140625" style="1" bestFit="1" customWidth="1"/>
    <col min="4" max="4" width="15.7109375" style="1" bestFit="1" customWidth="1"/>
    <col min="5" max="5" width="13.28515625" style="1" customWidth="1"/>
    <col min="6" max="6" width="15.85546875" style="1" bestFit="1" customWidth="1"/>
    <col min="7" max="9" width="15.85546875" style="1" customWidth="1"/>
    <col min="10" max="10" width="13" style="1" customWidth="1"/>
    <col min="11" max="11" width="12.7109375" style="1" bestFit="1" customWidth="1"/>
    <col min="12" max="12" width="14.28515625" style="1" customWidth="1"/>
    <col min="13" max="13" width="11.28515625" style="1" bestFit="1" customWidth="1"/>
    <col min="14" max="14" width="11.7109375" style="1" bestFit="1" customWidth="1"/>
    <col min="15" max="15" width="12.140625" style="1" bestFit="1" customWidth="1"/>
    <col min="16" max="16" width="10.85546875" style="1" bestFit="1" customWidth="1"/>
    <col min="17" max="17" width="11.28515625" style="1" bestFit="1" customWidth="1"/>
    <col min="18" max="18" width="11.7109375" style="1" bestFit="1" customWidth="1"/>
  </cols>
  <sheetData>
    <row r="1" spans="1:21" x14ac:dyDescent="0.25">
      <c r="A1" s="25" t="str">
        <f>Summary!A2</f>
        <v>Sitename</v>
      </c>
      <c r="B1" s="3" t="str">
        <f>Summary!B2</f>
        <v>Harjavalta River 20160512</v>
      </c>
    </row>
    <row r="2" spans="1:21" x14ac:dyDescent="0.25">
      <c r="A2" s="25" t="str">
        <f>Summary!A5</f>
        <v>coredate</v>
      </c>
      <c r="B2" s="25" t="str">
        <f>Summary!B5</f>
        <v>17-05-16'</v>
      </c>
      <c r="J2" s="3" t="s">
        <v>207</v>
      </c>
      <c r="S2" t="s">
        <v>208</v>
      </c>
    </row>
    <row r="3" spans="1:21" x14ac:dyDescent="0.25">
      <c r="B3" s="26"/>
      <c r="J3" s="14" t="s">
        <v>45</v>
      </c>
      <c r="K3" s="15"/>
      <c r="L3" s="15"/>
      <c r="M3" s="16" t="s">
        <v>97</v>
      </c>
      <c r="N3" s="17"/>
      <c r="O3" s="17"/>
      <c r="P3" s="18" t="s">
        <v>98</v>
      </c>
      <c r="Q3" s="19"/>
      <c r="R3" s="19"/>
      <c r="S3" s="44" t="s">
        <v>148</v>
      </c>
      <c r="T3" s="45"/>
      <c r="U3" s="46"/>
    </row>
    <row r="4" spans="1:21" s="20" customFormat="1" x14ac:dyDescent="0.25">
      <c r="A4" s="4" t="s">
        <v>30</v>
      </c>
      <c r="B4" s="4" t="s">
        <v>3</v>
      </c>
      <c r="C4" s="4" t="s">
        <v>136</v>
      </c>
      <c r="D4" s="4" t="s">
        <v>4</v>
      </c>
      <c r="E4" s="4" t="s">
        <v>137</v>
      </c>
      <c r="F4" s="4" t="s">
        <v>138</v>
      </c>
      <c r="G4" s="4" t="s">
        <v>139</v>
      </c>
      <c r="H4" s="4" t="s">
        <v>5</v>
      </c>
      <c r="I4" s="4" t="s">
        <v>6</v>
      </c>
      <c r="J4" s="15" t="s">
        <v>7</v>
      </c>
      <c r="K4" s="15" t="s">
        <v>8</v>
      </c>
      <c r="L4" s="15" t="s">
        <v>9</v>
      </c>
      <c r="M4" s="17" t="s">
        <v>10</v>
      </c>
      <c r="N4" s="17" t="s">
        <v>11</v>
      </c>
      <c r="O4" s="17" t="s">
        <v>12</v>
      </c>
      <c r="P4" s="19" t="s">
        <v>13</v>
      </c>
      <c r="Q4" s="19" t="s">
        <v>14</v>
      </c>
      <c r="R4" s="19" t="s">
        <v>15</v>
      </c>
      <c r="S4" s="45" t="s">
        <v>149</v>
      </c>
      <c r="T4" s="47" t="s">
        <v>150</v>
      </c>
      <c r="U4" s="45" t="s">
        <v>151</v>
      </c>
    </row>
    <row r="5" spans="1:21" s="20" customFormat="1" x14ac:dyDescent="0.25">
      <c r="A5" s="4" t="s">
        <v>1</v>
      </c>
      <c r="B5" s="4" t="s">
        <v>0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140</v>
      </c>
      <c r="I5" s="4" t="s">
        <v>140</v>
      </c>
      <c r="J5" s="15" t="s">
        <v>17</v>
      </c>
      <c r="K5" s="15" t="s">
        <v>18</v>
      </c>
      <c r="L5" s="15" t="s">
        <v>19</v>
      </c>
      <c r="M5" s="17" t="s">
        <v>20</v>
      </c>
      <c r="N5" s="17" t="s">
        <v>17</v>
      </c>
      <c r="O5" s="17" t="s">
        <v>18</v>
      </c>
      <c r="P5" s="19" t="s">
        <v>20</v>
      </c>
      <c r="Q5" s="19" t="s">
        <v>17</v>
      </c>
      <c r="R5" s="19" t="s">
        <v>18</v>
      </c>
      <c r="S5" s="45" t="s">
        <v>152</v>
      </c>
      <c r="T5" s="45" t="s">
        <v>20</v>
      </c>
      <c r="U5" s="45" t="s">
        <v>17</v>
      </c>
    </row>
    <row r="6" spans="1:21" x14ac:dyDescent="0.25">
      <c r="A6">
        <v>0</v>
      </c>
      <c r="B6">
        <v>0</v>
      </c>
      <c r="C6">
        <v>95.619100000000003</v>
      </c>
      <c r="D6">
        <v>8301.8845999999994</v>
      </c>
      <c r="E6"/>
      <c r="F6"/>
      <c r="G6"/>
      <c r="H6">
        <v>11727.488799999999</v>
      </c>
      <c r="I6">
        <v>1173.8282999999999</v>
      </c>
      <c r="J6">
        <v>0</v>
      </c>
      <c r="K6">
        <v>2016.38</v>
      </c>
      <c r="L6">
        <v>0</v>
      </c>
      <c r="M6">
        <v>0</v>
      </c>
      <c r="N6">
        <v>2016.38</v>
      </c>
      <c r="O6">
        <v>0</v>
      </c>
      <c r="P6">
        <v>0</v>
      </c>
      <c r="Q6">
        <v>2016.38</v>
      </c>
      <c r="R6">
        <v>3943.0142000000001</v>
      </c>
    </row>
    <row r="7" spans="1:21" x14ac:dyDescent="0.25">
      <c r="A7">
        <v>0.5</v>
      </c>
      <c r="B7">
        <v>7.7799999999999994E-2</v>
      </c>
      <c r="C7">
        <v>77.871600000000001</v>
      </c>
      <c r="D7">
        <v>27.305299999999999</v>
      </c>
      <c r="E7">
        <v>72.656899999999993</v>
      </c>
      <c r="F7">
        <v>5.3730000000000002</v>
      </c>
      <c r="G7"/>
      <c r="H7">
        <v>11660.0023</v>
      </c>
      <c r="I7">
        <v>1173.6284000000001</v>
      </c>
      <c r="J7">
        <v>3.5999999999999997E-2</v>
      </c>
      <c r="K7">
        <v>2016.34</v>
      </c>
      <c r="L7">
        <v>1.2833000000000001</v>
      </c>
      <c r="M7">
        <v>0.18529999999999999</v>
      </c>
      <c r="N7">
        <v>2016.19</v>
      </c>
      <c r="O7">
        <v>6.2199999999999998E-2</v>
      </c>
      <c r="P7">
        <v>6.5932000000000004</v>
      </c>
      <c r="Q7">
        <v>2009.78</v>
      </c>
      <c r="R7">
        <v>2788.1547999999998</v>
      </c>
    </row>
    <row r="8" spans="1:21" x14ac:dyDescent="0.25">
      <c r="A8">
        <v>1.5</v>
      </c>
      <c r="B8">
        <v>0.252</v>
      </c>
      <c r="C8">
        <v>51.149099999999997</v>
      </c>
      <c r="D8">
        <v>25.438600000000001</v>
      </c>
      <c r="E8">
        <v>74.512799999999999</v>
      </c>
      <c r="F8">
        <v>4.7034000000000002</v>
      </c>
      <c r="G8"/>
      <c r="H8">
        <v>11547.606599999999</v>
      </c>
      <c r="I8">
        <v>1172.7746</v>
      </c>
      <c r="J8">
        <v>0.11650000000000001</v>
      </c>
      <c r="K8">
        <v>2016.26</v>
      </c>
      <c r="L8">
        <v>4.1570999999999998</v>
      </c>
      <c r="M8">
        <v>0.49640000000000001</v>
      </c>
      <c r="N8">
        <v>2015.88</v>
      </c>
      <c r="O8">
        <v>0.14510000000000001</v>
      </c>
      <c r="P8">
        <v>20.090800000000002</v>
      </c>
      <c r="Q8">
        <v>1996.28</v>
      </c>
      <c r="R8">
        <v>2788.1777999999999</v>
      </c>
    </row>
    <row r="9" spans="1:21" x14ac:dyDescent="0.25">
      <c r="A9">
        <v>2.5</v>
      </c>
      <c r="B9">
        <v>0.43440000000000001</v>
      </c>
      <c r="C9">
        <v>124.35939999999999</v>
      </c>
      <c r="D9">
        <v>27.0532</v>
      </c>
      <c r="E9">
        <v>75.702500000000001</v>
      </c>
      <c r="F9">
        <v>5.0419</v>
      </c>
      <c r="G9"/>
      <c r="H9">
        <v>11387.589599999999</v>
      </c>
      <c r="I9">
        <v>1171.6291000000001</v>
      </c>
      <c r="J9">
        <v>0.20080000000000001</v>
      </c>
      <c r="K9">
        <v>2016.17</v>
      </c>
      <c r="L9">
        <v>7.1649000000000003</v>
      </c>
      <c r="M9">
        <v>0.94450000000000001</v>
      </c>
      <c r="N9">
        <v>2015.43</v>
      </c>
      <c r="O9">
        <v>0.21870000000000001</v>
      </c>
      <c r="P9">
        <v>-8.4393999999999991</v>
      </c>
      <c r="Q9">
        <v>2024.81</v>
      </c>
      <c r="R9">
        <v>2788.1408000000001</v>
      </c>
    </row>
    <row r="10" spans="1:21" x14ac:dyDescent="0.25">
      <c r="A10">
        <v>3.5</v>
      </c>
      <c r="B10">
        <v>0.64510000000000001</v>
      </c>
      <c r="C10">
        <v>124.4302</v>
      </c>
      <c r="D10">
        <v>25.807700000000001</v>
      </c>
      <c r="E10">
        <v>67.690100000000001</v>
      </c>
      <c r="F10">
        <v>4.5435999999999996</v>
      </c>
      <c r="G10"/>
      <c r="H10">
        <v>11125.441500000001</v>
      </c>
      <c r="I10">
        <v>1170.2221999999999</v>
      </c>
      <c r="J10">
        <v>0.29830000000000001</v>
      </c>
      <c r="K10">
        <v>2016.08</v>
      </c>
      <c r="L10">
        <v>10.6409</v>
      </c>
      <c r="M10">
        <v>1.6923999999999999</v>
      </c>
      <c r="N10">
        <v>2014.68</v>
      </c>
      <c r="O10">
        <v>0.30570000000000003</v>
      </c>
      <c r="P10">
        <v>-8.4577000000000009</v>
      </c>
      <c r="Q10">
        <v>2024.83</v>
      </c>
      <c r="R10">
        <v>2788.14</v>
      </c>
    </row>
    <row r="11" spans="1:21" x14ac:dyDescent="0.25">
      <c r="A11">
        <v>4.5</v>
      </c>
      <c r="B11">
        <v>0.92779999999999996</v>
      </c>
      <c r="C11">
        <v>83.875200000000007</v>
      </c>
      <c r="D11">
        <v>26.713899999999999</v>
      </c>
      <c r="E11">
        <v>67.958399999999997</v>
      </c>
      <c r="F11">
        <v>5.0698999999999996</v>
      </c>
      <c r="G11"/>
      <c r="H11">
        <v>10830.988799999999</v>
      </c>
      <c r="I11">
        <v>1167.6646000000001</v>
      </c>
      <c r="J11">
        <v>0.42899999999999999</v>
      </c>
      <c r="K11">
        <v>2015.95</v>
      </c>
      <c r="L11">
        <v>15.3042</v>
      </c>
      <c r="M11">
        <v>2.5537999999999998</v>
      </c>
      <c r="N11">
        <v>2013.82</v>
      </c>
      <c r="O11">
        <v>0.42220000000000002</v>
      </c>
      <c r="P11">
        <v>4.2081999999999997</v>
      </c>
      <c r="Q11">
        <v>2012.17</v>
      </c>
      <c r="R11">
        <v>2788.1507999999999</v>
      </c>
    </row>
    <row r="12" spans="1:21" x14ac:dyDescent="0.25">
      <c r="A12">
        <v>6.5</v>
      </c>
      <c r="B12">
        <v>1.6072</v>
      </c>
      <c r="C12">
        <v>132.73060000000001</v>
      </c>
      <c r="D12">
        <v>33.977400000000003</v>
      </c>
      <c r="E12">
        <v>59.003999999999998</v>
      </c>
      <c r="F12">
        <v>5.5549999999999997</v>
      </c>
      <c r="G12"/>
      <c r="H12">
        <v>10095.2307</v>
      </c>
      <c r="I12">
        <v>1142.8805</v>
      </c>
      <c r="J12">
        <v>0.74309999999999998</v>
      </c>
      <c r="K12">
        <v>2015.63</v>
      </c>
      <c r="L12">
        <v>26.509899999999998</v>
      </c>
      <c r="M12">
        <v>4.8129</v>
      </c>
      <c r="N12">
        <v>2011.56</v>
      </c>
      <c r="O12">
        <v>0.89090000000000003</v>
      </c>
      <c r="P12">
        <v>-10.5314</v>
      </c>
      <c r="Q12">
        <v>2026.91</v>
      </c>
      <c r="R12">
        <v>2788.1442000000002</v>
      </c>
    </row>
    <row r="13" spans="1:21" x14ac:dyDescent="0.25">
      <c r="A13">
        <v>8.5</v>
      </c>
      <c r="B13">
        <v>2.3734000000000002</v>
      </c>
      <c r="C13">
        <v>44.0944</v>
      </c>
      <c r="D13">
        <v>33.825499999999998</v>
      </c>
      <c r="E13">
        <v>67.113500000000002</v>
      </c>
      <c r="F13">
        <v>6.4520999999999997</v>
      </c>
      <c r="G13"/>
      <c r="H13">
        <v>9417.7832999999991</v>
      </c>
      <c r="I13">
        <v>1112.8525999999999</v>
      </c>
      <c r="J13">
        <v>1.0972999999999999</v>
      </c>
      <c r="K13">
        <v>2015.28</v>
      </c>
      <c r="L13">
        <v>39.148699999999998</v>
      </c>
      <c r="M13">
        <v>7.0434999999999999</v>
      </c>
      <c r="N13">
        <v>2009.33</v>
      </c>
      <c r="O13">
        <v>1.2665</v>
      </c>
      <c r="P13">
        <v>24.8568</v>
      </c>
      <c r="Q13">
        <v>1991.52</v>
      </c>
      <c r="R13">
        <v>2788.2408999999998</v>
      </c>
    </row>
    <row r="14" spans="1:21" x14ac:dyDescent="0.25">
      <c r="A14">
        <v>10.5</v>
      </c>
      <c r="B14">
        <v>3.2317999999999998</v>
      </c>
      <c r="C14">
        <v>60.242199999999997</v>
      </c>
      <c r="D14">
        <v>22.494800000000001</v>
      </c>
      <c r="E14">
        <v>73.576599999999999</v>
      </c>
      <c r="F14">
        <v>4.1921999999999997</v>
      </c>
      <c r="G14"/>
      <c r="H14">
        <v>8969.9868000000006</v>
      </c>
      <c r="I14">
        <v>1095.3755000000001</v>
      </c>
      <c r="J14">
        <v>1.4942</v>
      </c>
      <c r="K14">
        <v>2014.88</v>
      </c>
      <c r="L14">
        <v>53.307299999999998</v>
      </c>
      <c r="M14">
        <v>8.6079000000000008</v>
      </c>
      <c r="N14">
        <v>2007.77</v>
      </c>
      <c r="O14">
        <v>1.4782</v>
      </c>
      <c r="P14">
        <v>14.8362</v>
      </c>
      <c r="Q14">
        <v>2001.54</v>
      </c>
      <c r="R14">
        <v>2788.1578</v>
      </c>
    </row>
    <row r="15" spans="1:21" x14ac:dyDescent="0.25">
      <c r="A15">
        <v>12.5</v>
      </c>
      <c r="B15">
        <v>4.1334</v>
      </c>
      <c r="C15">
        <v>103.6533</v>
      </c>
      <c r="D15">
        <v>24.937200000000001</v>
      </c>
      <c r="E15">
        <v>70.202699999999993</v>
      </c>
      <c r="F15">
        <v>4.3082000000000003</v>
      </c>
      <c r="G15"/>
      <c r="H15">
        <v>8231.1270999999997</v>
      </c>
      <c r="I15">
        <v>1070.0537999999999</v>
      </c>
      <c r="J15">
        <v>1.9111</v>
      </c>
      <c r="K15">
        <v>2014.46</v>
      </c>
      <c r="L15">
        <v>68.179299999999998</v>
      </c>
      <c r="M15">
        <v>11.368399999999999</v>
      </c>
      <c r="N15">
        <v>2005.01</v>
      </c>
      <c r="O15">
        <v>1.8151999999999999</v>
      </c>
      <c r="P15">
        <v>-2.5909</v>
      </c>
      <c r="Q15">
        <v>2018.97</v>
      </c>
      <c r="R15">
        <v>2788.1428000000001</v>
      </c>
    </row>
    <row r="16" spans="1:21" x14ac:dyDescent="0.25">
      <c r="A16">
        <v>14.5</v>
      </c>
      <c r="B16">
        <v>5.0345000000000004</v>
      </c>
      <c r="C16">
        <v>77.546999999999997</v>
      </c>
      <c r="D16">
        <v>25.604199999999999</v>
      </c>
      <c r="E16">
        <v>65.539000000000001</v>
      </c>
      <c r="F16">
        <v>4.6132999999999997</v>
      </c>
      <c r="G16"/>
      <c r="H16">
        <v>7414.7008999999998</v>
      </c>
      <c r="I16">
        <v>1043.7371000000001</v>
      </c>
      <c r="J16">
        <v>2.3277000000000001</v>
      </c>
      <c r="K16">
        <v>2014.05</v>
      </c>
      <c r="L16">
        <v>83.043199999999999</v>
      </c>
      <c r="M16">
        <v>14.722899999999999</v>
      </c>
      <c r="N16">
        <v>2001.65</v>
      </c>
      <c r="O16">
        <v>2.2195999999999998</v>
      </c>
      <c r="P16">
        <v>6.7272999999999996</v>
      </c>
      <c r="Q16">
        <v>2009.65</v>
      </c>
      <c r="R16">
        <v>2788.1522</v>
      </c>
    </row>
    <row r="17" spans="1:19" x14ac:dyDescent="0.25">
      <c r="A17">
        <v>16.5</v>
      </c>
      <c r="B17">
        <v>5.9522000000000004</v>
      </c>
      <c r="C17">
        <v>117.11239999999999</v>
      </c>
      <c r="D17">
        <v>23.663699999999999</v>
      </c>
      <c r="E17">
        <v>69.893799999999999</v>
      </c>
      <c r="F17">
        <v>4.1505999999999998</v>
      </c>
      <c r="G17"/>
      <c r="H17">
        <v>6521.5397999999996</v>
      </c>
      <c r="I17">
        <v>1018.1218</v>
      </c>
      <c r="J17">
        <v>2.7519999999999998</v>
      </c>
      <c r="K17">
        <v>2013.62</v>
      </c>
      <c r="L17">
        <v>98.1798</v>
      </c>
      <c r="M17">
        <v>18.8447</v>
      </c>
      <c r="N17">
        <v>1997.53</v>
      </c>
      <c r="O17">
        <v>2.7408000000000001</v>
      </c>
      <c r="P17">
        <v>-6.5113000000000003</v>
      </c>
      <c r="Q17">
        <v>2022.89</v>
      </c>
      <c r="R17">
        <v>2788.1396</v>
      </c>
    </row>
    <row r="18" spans="1:19" x14ac:dyDescent="0.25">
      <c r="A18">
        <v>18.5</v>
      </c>
      <c r="B18">
        <v>6.8948999999999998</v>
      </c>
      <c r="C18">
        <v>123.9832</v>
      </c>
      <c r="D18">
        <v>24.6173</v>
      </c>
      <c r="E18">
        <v>69.484300000000005</v>
      </c>
      <c r="F18">
        <v>4.2244999999999999</v>
      </c>
      <c r="G18"/>
      <c r="H18">
        <v>5385.1252999999997</v>
      </c>
      <c r="I18">
        <v>987.93830000000003</v>
      </c>
      <c r="J18">
        <v>3.1878000000000002</v>
      </c>
      <c r="K18">
        <v>2013.19</v>
      </c>
      <c r="L18">
        <v>113.7295</v>
      </c>
      <c r="M18">
        <v>24.993400000000001</v>
      </c>
      <c r="N18">
        <v>1991.38</v>
      </c>
      <c r="O18">
        <v>3.6282999999999999</v>
      </c>
      <c r="P18">
        <v>-8.3421000000000003</v>
      </c>
      <c r="Q18">
        <v>2024.72</v>
      </c>
      <c r="R18">
        <v>2788.1394</v>
      </c>
    </row>
    <row r="19" spans="1:19" x14ac:dyDescent="0.25">
      <c r="A19" s="55">
        <v>20.5</v>
      </c>
      <c r="B19">
        <v>7.8552999999999997</v>
      </c>
      <c r="C19">
        <v>61.7483</v>
      </c>
      <c r="D19">
        <v>24.3566</v>
      </c>
      <c r="E19">
        <v>69.145700000000005</v>
      </c>
      <c r="F19">
        <v>4.7134999999999998</v>
      </c>
      <c r="G19"/>
      <c r="H19">
        <v>4493.2909</v>
      </c>
      <c r="I19">
        <v>958.95039999999995</v>
      </c>
      <c r="J19">
        <v>3.6318000000000001</v>
      </c>
      <c r="K19">
        <v>2012.74</v>
      </c>
      <c r="L19">
        <v>129.5701</v>
      </c>
      <c r="M19">
        <v>30.807600000000001</v>
      </c>
      <c r="N19" s="55">
        <v>1985.57</v>
      </c>
      <c r="O19">
        <v>4.6162000000000001</v>
      </c>
      <c r="P19">
        <v>14.0433</v>
      </c>
      <c r="Q19">
        <v>2002.33</v>
      </c>
      <c r="R19">
        <v>2788.1608000000001</v>
      </c>
    </row>
    <row r="20" spans="1:19" x14ac:dyDescent="0.25">
      <c r="A20">
        <v>24.5</v>
      </c>
      <c r="B20">
        <v>9.7333999999999996</v>
      </c>
      <c r="C20">
        <v>82.799499999999995</v>
      </c>
      <c r="D20">
        <v>26.142600000000002</v>
      </c>
      <c r="E20">
        <v>72.551000000000002</v>
      </c>
      <c r="F20">
        <v>4.7539999999999996</v>
      </c>
      <c r="G20"/>
      <c r="H20">
        <v>3135.87</v>
      </c>
      <c r="I20">
        <v>816.48929999999996</v>
      </c>
      <c r="J20">
        <v>4.5002000000000004</v>
      </c>
      <c r="K20">
        <v>2011.87</v>
      </c>
      <c r="L20">
        <v>160.54990000000001</v>
      </c>
      <c r="M20">
        <v>42.357999999999997</v>
      </c>
      <c r="N20">
        <v>1974.02</v>
      </c>
      <c r="O20">
        <v>6.5464000000000002</v>
      </c>
      <c r="P20">
        <v>4.6227</v>
      </c>
      <c r="Q20">
        <v>2011.75</v>
      </c>
      <c r="R20">
        <v>2788.1505000000002</v>
      </c>
    </row>
    <row r="21" spans="1:19" x14ac:dyDescent="0.25">
      <c r="A21">
        <v>28.5</v>
      </c>
      <c r="B21">
        <v>11.448</v>
      </c>
      <c r="C21">
        <v>14.652900000000001</v>
      </c>
      <c r="D21">
        <v>24.979399999999998</v>
      </c>
      <c r="E21">
        <v>67.284199999999998</v>
      </c>
      <c r="F21">
        <v>5.0526999999999997</v>
      </c>
      <c r="G21"/>
      <c r="H21">
        <v>2300.4074000000001</v>
      </c>
      <c r="I21">
        <v>694.91409999999996</v>
      </c>
      <c r="J21">
        <v>5.2929000000000004</v>
      </c>
      <c r="K21">
        <v>2011.08</v>
      </c>
      <c r="L21">
        <v>188.83179999999999</v>
      </c>
      <c r="M21">
        <v>52.307299999999998</v>
      </c>
      <c r="N21">
        <v>1964.07</v>
      </c>
      <c r="O21">
        <v>8.2170000000000005</v>
      </c>
      <c r="P21">
        <v>60.235599999999998</v>
      </c>
      <c r="Q21">
        <v>1956.14</v>
      </c>
      <c r="R21">
        <v>2788.6695</v>
      </c>
    </row>
    <row r="22" spans="1:19" x14ac:dyDescent="0.25">
      <c r="A22" s="55">
        <v>32.5</v>
      </c>
      <c r="B22">
        <v>12.8856</v>
      </c>
      <c r="C22">
        <v>16.5595</v>
      </c>
      <c r="D22">
        <v>27.1267</v>
      </c>
      <c r="E22">
        <v>68.263099999999994</v>
      </c>
      <c r="F22">
        <v>5.4565999999999999</v>
      </c>
      <c r="G22"/>
      <c r="H22">
        <v>2076.0493999999999</v>
      </c>
      <c r="I22">
        <v>574.92949999999996</v>
      </c>
      <c r="J22">
        <v>5.9576000000000002</v>
      </c>
      <c r="K22">
        <v>2010.42</v>
      </c>
      <c r="L22">
        <v>212.54499999999999</v>
      </c>
      <c r="M22">
        <v>55.602699999999999</v>
      </c>
      <c r="N22" s="55">
        <v>1960.77</v>
      </c>
      <c r="O22">
        <v>7.8369999999999997</v>
      </c>
      <c r="P22">
        <v>56.307299999999998</v>
      </c>
      <c r="Q22">
        <v>1960.07</v>
      </c>
      <c r="R22">
        <v>2788.6282999999999</v>
      </c>
    </row>
    <row r="23" spans="1:19" x14ac:dyDescent="0.25">
      <c r="A23">
        <v>36.5</v>
      </c>
      <c r="B23">
        <v>14.3697</v>
      </c>
      <c r="C23">
        <v>85.129900000000006</v>
      </c>
      <c r="D23">
        <v>24.254999999999999</v>
      </c>
      <c r="E23">
        <v>70.959000000000003</v>
      </c>
      <c r="F23">
        <v>4.6356000000000002</v>
      </c>
      <c r="G23"/>
      <c r="H23">
        <v>1321.4952000000001</v>
      </c>
      <c r="I23">
        <v>439.49579999999997</v>
      </c>
      <c r="J23">
        <v>6.6436999999999999</v>
      </c>
      <c r="K23">
        <v>2009.73</v>
      </c>
      <c r="L23">
        <v>237.02369999999999</v>
      </c>
      <c r="M23">
        <v>70.1083</v>
      </c>
      <c r="N23">
        <v>1946.27</v>
      </c>
      <c r="O23">
        <v>9.9342000000000006</v>
      </c>
      <c r="P23">
        <v>3.7313999999999998</v>
      </c>
      <c r="Q23">
        <v>2012.64</v>
      </c>
      <c r="R23">
        <v>2788.1471000000001</v>
      </c>
    </row>
    <row r="24" spans="1:19" x14ac:dyDescent="0.25">
      <c r="A24">
        <v>40.5</v>
      </c>
      <c r="B24">
        <v>15.923500000000001</v>
      </c>
      <c r="C24">
        <v>84.970799999999997</v>
      </c>
      <c r="D24">
        <v>27.653099999999998</v>
      </c>
      <c r="E24">
        <v>69.985200000000006</v>
      </c>
      <c r="F24">
        <v>5.6402999999999999</v>
      </c>
      <c r="G24"/>
      <c r="H24"/>
      <c r="I24"/>
      <c r="J24">
        <v>7.3620999999999999</v>
      </c>
      <c r="K24">
        <v>2009.01</v>
      </c>
      <c r="L24">
        <v>262.65280000000001</v>
      </c>
      <c r="M24"/>
      <c r="N24"/>
      <c r="O24"/>
      <c r="P24"/>
      <c r="Q24"/>
      <c r="R24"/>
    </row>
    <row r="25" spans="1:19" x14ac:dyDescent="0.25">
      <c r="A25"/>
      <c r="C25"/>
      <c r="D25"/>
      <c r="E25"/>
      <c r="F25"/>
      <c r="G25"/>
      <c r="H25"/>
      <c r="I25"/>
      <c r="M25"/>
      <c r="N25"/>
      <c r="O25"/>
      <c r="P25"/>
      <c r="Q25"/>
      <c r="R25"/>
    </row>
    <row r="26" spans="1:19" x14ac:dyDescent="0.25">
      <c r="L26" s="13"/>
      <c r="M26" s="8"/>
      <c r="N26" s="9"/>
      <c r="O26" s="9"/>
      <c r="P26" s="9"/>
      <c r="Q26" s="9"/>
      <c r="R26" s="12"/>
      <c r="S26" s="10"/>
    </row>
    <row r="27" spans="1:19" x14ac:dyDescent="0.25">
      <c r="K27" s="53" t="s">
        <v>158</v>
      </c>
      <c r="L27" s="54">
        <f>H6*(E7/1000)</f>
        <v>852.08298099271985</v>
      </c>
      <c r="M27" s="3" t="s">
        <v>211</v>
      </c>
      <c r="N27" s="9"/>
      <c r="O27" s="9"/>
      <c r="P27" s="9"/>
      <c r="Q27" s="9"/>
      <c r="R27" s="12"/>
      <c r="S27" s="10"/>
    </row>
    <row r="28" spans="1:19" x14ac:dyDescent="0.25">
      <c r="K28" s="53" t="s">
        <v>159</v>
      </c>
      <c r="L28" s="54">
        <f>L27/62.5</f>
        <v>13.633327695883517</v>
      </c>
      <c r="M28" s="3" t="s">
        <v>212</v>
      </c>
      <c r="N28" s="9"/>
      <c r="O28" s="9"/>
      <c r="P28" s="9"/>
      <c r="Q28" s="10"/>
      <c r="R28" s="12"/>
      <c r="S28" s="10"/>
    </row>
    <row r="29" spans="1:19" x14ac:dyDescent="0.25">
      <c r="L29" s="42"/>
      <c r="M29" s="3" t="s">
        <v>213</v>
      </c>
      <c r="N29" s="9"/>
      <c r="O29" s="9"/>
      <c r="P29" s="9"/>
      <c r="Q29" s="10"/>
      <c r="R29" s="12"/>
      <c r="S29" s="10"/>
    </row>
    <row r="30" spans="1:19" x14ac:dyDescent="0.25">
      <c r="L30" s="13"/>
      <c r="M30" s="11"/>
      <c r="N30" s="12"/>
      <c r="O30" s="12"/>
      <c r="P30" s="12"/>
      <c r="Q30" s="9"/>
      <c r="R30" s="12"/>
      <c r="S30" s="10"/>
    </row>
    <row r="31" spans="1:19" x14ac:dyDescent="0.25">
      <c r="L31" s="13"/>
      <c r="M31" s="8"/>
      <c r="N31" s="9"/>
      <c r="O31" s="9"/>
      <c r="P31" s="9"/>
      <c r="Q31" s="9"/>
      <c r="R31" s="12"/>
      <c r="S31" s="10"/>
    </row>
    <row r="32" spans="1:19" x14ac:dyDescent="0.25">
      <c r="L32" s="13"/>
      <c r="M32" s="13"/>
      <c r="N32" s="9"/>
      <c r="O32" s="9"/>
      <c r="P32" s="9"/>
      <c r="Q32" s="9"/>
      <c r="R32" s="12"/>
      <c r="S32" s="10"/>
    </row>
    <row r="33" spans="12:19" x14ac:dyDescent="0.25">
      <c r="L33" s="13"/>
      <c r="M33" s="13"/>
      <c r="N33" s="9"/>
      <c r="O33" s="9"/>
      <c r="P33" s="9"/>
      <c r="Q33" s="9"/>
      <c r="R33" s="12"/>
      <c r="S33" s="10"/>
    </row>
    <row r="34" spans="12:19" x14ac:dyDescent="0.25">
      <c r="L34" s="11"/>
      <c r="M34" s="13"/>
      <c r="N34" s="9"/>
      <c r="O34" s="9"/>
      <c r="P34" s="9"/>
      <c r="Q34" s="9"/>
      <c r="R34" s="12"/>
      <c r="S34" s="10"/>
    </row>
    <row r="35" spans="12:19" x14ac:dyDescent="0.25">
      <c r="L35" s="43"/>
      <c r="M35" s="13"/>
      <c r="N35" s="9"/>
      <c r="O35" s="9"/>
      <c r="P35" s="9"/>
      <c r="Q35" s="9"/>
      <c r="R35" s="12"/>
      <c r="S35" s="10"/>
    </row>
    <row r="36" spans="12:19" x14ac:dyDescent="0.25">
      <c r="L36" s="43"/>
      <c r="M36" s="13"/>
      <c r="N36" s="9"/>
      <c r="O36" s="9"/>
      <c r="P36" s="9"/>
      <c r="Q36" s="9"/>
      <c r="R36" s="12"/>
      <c r="S36" s="10"/>
    </row>
    <row r="37" spans="12:19" x14ac:dyDescent="0.25">
      <c r="L37" s="9"/>
      <c r="M37" s="9"/>
      <c r="N37" s="9"/>
      <c r="O37" s="9"/>
      <c r="P37" s="9"/>
      <c r="Q37" s="9"/>
      <c r="R37" s="12"/>
      <c r="S37" s="10"/>
    </row>
    <row r="38" spans="12:19" x14ac:dyDescent="0.25">
      <c r="L38" s="6"/>
      <c r="M38" s="6"/>
      <c r="N38" s="6"/>
      <c r="O38" s="6"/>
      <c r="P38" s="6"/>
      <c r="Q38" s="6"/>
    </row>
    <row r="39" spans="12:19" x14ac:dyDescent="0.25">
      <c r="L39" s="6"/>
      <c r="M39" s="6"/>
      <c r="N39" s="6"/>
      <c r="O39" s="6"/>
      <c r="P39" s="6"/>
      <c r="Q39" s="6"/>
    </row>
    <row r="40" spans="12:19" x14ac:dyDescent="0.25">
      <c r="L40" s="6"/>
      <c r="M40" s="6"/>
      <c r="N40" s="6"/>
      <c r="O40" s="6"/>
      <c r="P40" s="6"/>
      <c r="Q40" s="6"/>
    </row>
    <row r="41" spans="12:19" x14ac:dyDescent="0.25">
      <c r="L41" s="6"/>
      <c r="M41" s="6"/>
      <c r="N41" s="6"/>
      <c r="O41" s="6"/>
      <c r="P41" s="6"/>
      <c r="Q41" s="6"/>
    </row>
    <row r="42" spans="12:19" x14ac:dyDescent="0.25">
      <c r="L42" s="6"/>
      <c r="M42" s="6"/>
      <c r="N42" s="6"/>
      <c r="O42" s="6"/>
      <c r="P42" s="6"/>
      <c r="Q42" s="6"/>
    </row>
    <row r="43" spans="12:19" x14ac:dyDescent="0.25">
      <c r="L43" s="6"/>
      <c r="M43" s="6"/>
      <c r="N43" s="6"/>
      <c r="O43" s="6"/>
      <c r="P43" s="6"/>
      <c r="Q43" s="6"/>
    </row>
    <row r="44" spans="12:19" x14ac:dyDescent="0.25">
      <c r="L44" s="6"/>
      <c r="M44" s="6"/>
      <c r="N44" s="6"/>
      <c r="O44" s="6"/>
      <c r="P44" s="6"/>
      <c r="Q44" s="6"/>
    </row>
    <row r="45" spans="12:19" x14ac:dyDescent="0.25">
      <c r="L45" s="6"/>
      <c r="M45" s="6"/>
      <c r="N45" s="6"/>
      <c r="O45" s="6"/>
      <c r="P45" s="6"/>
      <c r="Q45" s="6"/>
    </row>
    <row r="46" spans="12:19" x14ac:dyDescent="0.25">
      <c r="L46" s="6"/>
      <c r="M46" s="6"/>
      <c r="N46" s="6"/>
      <c r="O46" s="6"/>
      <c r="P46" s="6"/>
      <c r="Q46" s="6"/>
    </row>
    <row r="47" spans="12:19" x14ac:dyDescent="0.25">
      <c r="L47" s="6"/>
      <c r="M47" s="6"/>
      <c r="N47" s="6"/>
      <c r="O47" s="6"/>
      <c r="P47" s="6"/>
      <c r="Q47" s="6"/>
    </row>
    <row r="48" spans="12:19" x14ac:dyDescent="0.25">
      <c r="L48" s="7"/>
      <c r="M48" s="6"/>
      <c r="N48" s="6"/>
      <c r="O48" s="6"/>
      <c r="P48" s="6"/>
      <c r="Q48" s="6"/>
    </row>
    <row r="49" spans="13:17" x14ac:dyDescent="0.25">
      <c r="M49" s="6"/>
      <c r="N49" s="6"/>
      <c r="O49" s="6"/>
      <c r="P49" s="6"/>
      <c r="Q49" s="6"/>
    </row>
    <row r="50" spans="13:17" x14ac:dyDescent="0.25">
      <c r="M50" s="6"/>
      <c r="N50" s="6"/>
      <c r="O50" s="6"/>
      <c r="P50" s="6"/>
      <c r="Q50" s="6"/>
    </row>
    <row r="51" spans="13:17" x14ac:dyDescent="0.25">
      <c r="M51" s="6"/>
      <c r="N51" s="6"/>
      <c r="O51" s="6"/>
      <c r="P51" s="6"/>
      <c r="Q51" s="6"/>
    </row>
    <row r="52" spans="13:17" x14ac:dyDescent="0.25">
      <c r="M52" s="6"/>
      <c r="N52" s="6"/>
      <c r="O52" s="6"/>
      <c r="P52" s="6"/>
      <c r="Q52" s="6"/>
    </row>
    <row r="53" spans="13:17" x14ac:dyDescent="0.25">
      <c r="M53" s="6"/>
      <c r="N53" s="6"/>
      <c r="O53" s="6"/>
      <c r="P53" s="6"/>
      <c r="Q53" s="6"/>
    </row>
    <row r="54" spans="13:17" x14ac:dyDescent="0.25">
      <c r="M54" s="6"/>
      <c r="N54" s="6"/>
      <c r="O54" s="6"/>
      <c r="P54" s="6"/>
      <c r="Q54" s="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9" sqref="L29"/>
    </sheetView>
  </sheetViews>
  <sheetFormatPr defaultRowHeight="15" x14ac:dyDescent="0.25"/>
  <sheetData>
    <row r="1" spans="1:13" x14ac:dyDescent="0.25">
      <c r="A1" s="37" t="s">
        <v>99</v>
      </c>
      <c r="B1" s="27"/>
    </row>
    <row r="2" spans="1:13" x14ac:dyDescent="0.25">
      <c r="A2" s="27"/>
      <c r="B2" s="27"/>
    </row>
    <row r="3" spans="1:13" x14ac:dyDescent="0.25">
      <c r="A3" s="27" t="s">
        <v>22</v>
      </c>
      <c r="B3" s="27"/>
      <c r="G3" s="28" t="s">
        <v>61</v>
      </c>
      <c r="L3" s="29" t="s">
        <v>62</v>
      </c>
      <c r="M3" s="10"/>
    </row>
    <row r="4" spans="1:13" x14ac:dyDescent="0.25">
      <c r="A4" s="27" t="s">
        <v>23</v>
      </c>
      <c r="B4" s="27"/>
      <c r="G4" s="30"/>
    </row>
    <row r="5" spans="1:13" x14ac:dyDescent="0.25">
      <c r="A5" s="27" t="s">
        <v>24</v>
      </c>
      <c r="B5" s="27"/>
      <c r="G5" s="31" t="s">
        <v>63</v>
      </c>
      <c r="L5" s="20" t="s">
        <v>100</v>
      </c>
    </row>
    <row r="6" spans="1:13" x14ac:dyDescent="0.25">
      <c r="A6" s="27" t="s">
        <v>25</v>
      </c>
      <c r="B6" s="27"/>
      <c r="G6" s="30" t="s">
        <v>64</v>
      </c>
      <c r="L6" t="s">
        <v>65</v>
      </c>
    </row>
    <row r="7" spans="1:13" x14ac:dyDescent="0.25">
      <c r="A7" s="27" t="s">
        <v>26</v>
      </c>
      <c r="B7" s="27"/>
      <c r="G7" s="30" t="s">
        <v>66</v>
      </c>
    </row>
    <row r="8" spans="1:13" x14ac:dyDescent="0.25">
      <c r="A8" s="27" t="s">
        <v>27</v>
      </c>
      <c r="B8" s="1"/>
      <c r="G8" s="30" t="s">
        <v>67</v>
      </c>
      <c r="L8" s="20" t="s">
        <v>101</v>
      </c>
    </row>
    <row r="9" spans="1:13" x14ac:dyDescent="0.25">
      <c r="A9" s="27" t="s">
        <v>28</v>
      </c>
      <c r="B9" s="1"/>
      <c r="G9" s="30" t="s">
        <v>68</v>
      </c>
      <c r="L9" t="s">
        <v>69</v>
      </c>
    </row>
    <row r="10" spans="1:13" ht="15.75" x14ac:dyDescent="0.25">
      <c r="A10" s="33" t="s">
        <v>29</v>
      </c>
      <c r="B10" s="1"/>
      <c r="G10" s="30" t="s">
        <v>70</v>
      </c>
      <c r="L10" s="32" t="s">
        <v>73</v>
      </c>
    </row>
    <row r="11" spans="1:13" ht="15.75" x14ac:dyDescent="0.25">
      <c r="B11" s="1"/>
      <c r="G11" s="30" t="s">
        <v>71</v>
      </c>
      <c r="L11" s="32" t="s">
        <v>74</v>
      </c>
    </row>
    <row r="12" spans="1:13" ht="15.75" x14ac:dyDescent="0.25">
      <c r="G12" s="30" t="s">
        <v>72</v>
      </c>
      <c r="L12" s="32" t="s">
        <v>75</v>
      </c>
    </row>
    <row r="13" spans="1:13" ht="15.75" x14ac:dyDescent="0.25">
      <c r="G13" s="30"/>
      <c r="L13" s="32" t="s">
        <v>77</v>
      </c>
    </row>
    <row r="14" spans="1:13" ht="15.75" x14ac:dyDescent="0.25">
      <c r="G14" s="31" t="s">
        <v>102</v>
      </c>
      <c r="L14" s="32" t="s">
        <v>79</v>
      </c>
    </row>
    <row r="15" spans="1:13" x14ac:dyDescent="0.25">
      <c r="G15" s="30" t="s">
        <v>76</v>
      </c>
      <c r="L15" s="34" t="s">
        <v>81</v>
      </c>
    </row>
    <row r="16" spans="1:13" x14ac:dyDescent="0.25">
      <c r="G16" s="30" t="s">
        <v>78</v>
      </c>
    </row>
    <row r="17" spans="2:12" x14ac:dyDescent="0.25">
      <c r="G17" s="30" t="s">
        <v>80</v>
      </c>
      <c r="L17" s="38" t="s">
        <v>103</v>
      </c>
    </row>
    <row r="18" spans="2:12" x14ac:dyDescent="0.25">
      <c r="G18" s="30" t="s">
        <v>82</v>
      </c>
    </row>
    <row r="19" spans="2:12" x14ac:dyDescent="0.25">
      <c r="G19" s="30" t="s">
        <v>83</v>
      </c>
      <c r="L19" s="39" t="s">
        <v>104</v>
      </c>
    </row>
    <row r="20" spans="2:12" x14ac:dyDescent="0.25">
      <c r="G20" s="30"/>
    </row>
    <row r="21" spans="2:12" x14ac:dyDescent="0.25">
      <c r="G21" s="31" t="s">
        <v>84</v>
      </c>
      <c r="L21" s="40" t="s">
        <v>105</v>
      </c>
    </row>
    <row r="22" spans="2:12" x14ac:dyDescent="0.25">
      <c r="G22" s="30" t="s">
        <v>85</v>
      </c>
      <c r="L22" s="41" t="s">
        <v>110</v>
      </c>
    </row>
    <row r="23" spans="2:12" x14ac:dyDescent="0.25">
      <c r="G23" s="30" t="s">
        <v>86</v>
      </c>
      <c r="L23" t="s">
        <v>106</v>
      </c>
    </row>
    <row r="24" spans="2:12" x14ac:dyDescent="0.25">
      <c r="G24" s="30"/>
      <c r="L24" s="38"/>
    </row>
    <row r="25" spans="2:12" x14ac:dyDescent="0.25">
      <c r="G25" s="31" t="s">
        <v>87</v>
      </c>
      <c r="L25" s="39" t="s">
        <v>107</v>
      </c>
    </row>
    <row r="26" spans="2:12" x14ac:dyDescent="0.25">
      <c r="G26" s="30" t="s">
        <v>88</v>
      </c>
      <c r="L26" s="38"/>
    </row>
    <row r="27" spans="2:12" x14ac:dyDescent="0.25">
      <c r="G27" s="35" t="s">
        <v>89</v>
      </c>
      <c r="L27" s="40" t="s">
        <v>108</v>
      </c>
    </row>
    <row r="28" spans="2:12" x14ac:dyDescent="0.25">
      <c r="G28" s="36" t="s">
        <v>91</v>
      </c>
      <c r="L28" s="41" t="s">
        <v>110</v>
      </c>
    </row>
    <row r="29" spans="2:12" x14ac:dyDescent="0.25">
      <c r="G29" s="36" t="s">
        <v>92</v>
      </c>
      <c r="L29" t="s">
        <v>106</v>
      </c>
    </row>
    <row r="30" spans="2:12" x14ac:dyDescent="0.25">
      <c r="G30" s="36" t="s">
        <v>93</v>
      </c>
    </row>
    <row r="31" spans="2:12" x14ac:dyDescent="0.25">
      <c r="B31" s="20" t="s">
        <v>90</v>
      </c>
      <c r="G31" s="36" t="s">
        <v>94</v>
      </c>
    </row>
    <row r="32" spans="2:12" x14ac:dyDescent="0.25">
      <c r="G32" s="36" t="s">
        <v>109</v>
      </c>
    </row>
    <row r="33" spans="7:7" x14ac:dyDescent="0.25">
      <c r="G33" s="34" t="s">
        <v>95</v>
      </c>
    </row>
    <row r="34" spans="7:7" x14ac:dyDescent="0.25">
      <c r="G34" s="34" t="s">
        <v>96</v>
      </c>
    </row>
  </sheetData>
  <hyperlinks>
    <hyperlink ref="A10" r:id="rId1"/>
    <hyperlink ref="G33" r:id="rId2" display="http://www.ortec-online.com/"/>
    <hyperlink ref="G34" r:id="rId3" display="mailto:ortec.info@ametek.com"/>
    <hyperlink ref="L15" r:id="rId4" display="mailto:Michael.Scheer@ScienTissiME.com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Core</vt:lpstr>
      <vt:lpstr>Isotopes</vt:lpstr>
      <vt:lpstr>Sedimentation Rates</vt:lpstr>
      <vt:lpstr>Dating Models</vt:lpstr>
      <vt:lpstr>Instrument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Kimpe</dc:creator>
  <cp:lastModifiedBy>Linda Kimpe (uOttawa)</cp:lastModifiedBy>
  <dcterms:created xsi:type="dcterms:W3CDTF">2011-10-19T18:16:58Z</dcterms:created>
  <dcterms:modified xsi:type="dcterms:W3CDTF">2017-10-30T17:38:57Z</dcterms:modified>
</cp:coreProperties>
</file>