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325" yWindow="90" windowWidth="15675" windowHeight="10020" activeTab="4"/>
  </bookViews>
  <sheets>
    <sheet name="Summary" sheetId="5" r:id="rId1"/>
    <sheet name="Core" sheetId="6" r:id="rId2"/>
    <sheet name="Isotopes" sheetId="1" r:id="rId3"/>
    <sheet name="Sedimentation Rates" sheetId="4" r:id="rId4"/>
    <sheet name="Dating Models" sheetId="2" r:id="rId5"/>
    <sheet name="Instrument Details" sheetId="7" r:id="rId6"/>
  </sheets>
  <calcPr calcId="145621"/>
</workbook>
</file>

<file path=xl/calcChain.xml><?xml version="1.0" encoding="utf-8"?>
<calcChain xmlns="http://schemas.openxmlformats.org/spreadsheetml/2006/main">
  <c r="L27" i="2" l="1"/>
  <c r="L28" i="2"/>
  <c r="C27" i="1" l="1"/>
  <c r="B2" i="2" l="1"/>
  <c r="A2" i="2"/>
  <c r="B1" i="2"/>
  <c r="A1" i="2"/>
  <c r="B2" i="4"/>
  <c r="A2" i="4"/>
  <c r="B1" i="4"/>
  <c r="A1" i="4"/>
  <c r="B2" i="1"/>
  <c r="A2" i="1"/>
  <c r="B1" i="1"/>
  <c r="A1" i="1"/>
  <c r="B2" i="6"/>
  <c r="B1" i="6"/>
  <c r="A2" i="6"/>
  <c r="A1" i="6"/>
  <c r="I27" i="1" l="1"/>
  <c r="G27" i="1"/>
  <c r="E27" i="1"/>
</calcChain>
</file>

<file path=xl/comments1.xml><?xml version="1.0" encoding="utf-8"?>
<comments xmlns="http://schemas.openxmlformats.org/spreadsheetml/2006/main">
  <authors>
    <author>Linda Kimpe (uOttawa)</author>
  </authors>
  <commentList>
    <comment ref="N18" authorId="0">
      <text>
        <r>
          <rPr>
            <b/>
            <sz val="9"/>
            <color indexed="81"/>
            <rFont val="Tahoma"/>
            <family val="2"/>
          </rPr>
          <t>Linda Kimpe (uOttawa):</t>
        </r>
        <r>
          <rPr>
            <sz val="9"/>
            <color indexed="81"/>
            <rFont val="Tahoma"/>
            <family val="2"/>
          </rPr>
          <t xml:space="preserve">
Possibly Chernobyl?</t>
        </r>
      </text>
    </comment>
  </commentList>
</comments>
</file>

<file path=xl/sharedStrings.xml><?xml version="1.0" encoding="utf-8"?>
<sst xmlns="http://schemas.openxmlformats.org/spreadsheetml/2006/main" count="358" uniqueCount="215">
  <si>
    <t>[g/cm^2]</t>
  </si>
  <si>
    <t>[cm]</t>
  </si>
  <si>
    <t>[Bq/kg]</t>
  </si>
  <si>
    <t>Cumul. Drymass</t>
  </si>
  <si>
    <t>Error (Activity)</t>
  </si>
  <si>
    <t>Inventory</t>
  </si>
  <si>
    <t>Error (Inventory)</t>
  </si>
  <si>
    <t>Age (CFCS)</t>
  </si>
  <si>
    <t>Year (CFCS)</t>
  </si>
  <si>
    <t>Error (CFCS)</t>
  </si>
  <si>
    <t>Age (CRS)</t>
  </si>
  <si>
    <t>Year (CRS)</t>
  </si>
  <si>
    <t>Error (CRS)</t>
  </si>
  <si>
    <t>Age (CIC)</t>
  </si>
  <si>
    <t>Year (CIC)</t>
  </si>
  <si>
    <t>Error (CIC)</t>
  </si>
  <si>
    <t xml:space="preserve">        [g/cm^2]</t>
  </si>
  <si>
    <t xml:space="preserve">         [y]</t>
  </si>
  <si>
    <t xml:space="preserve">          [y]</t>
  </si>
  <si>
    <t xml:space="preserve">           [y]</t>
  </si>
  <si>
    <t xml:space="preserve">        [y]</t>
  </si>
  <si>
    <t>Total (Bq/Kg)</t>
  </si>
  <si>
    <t>Linda E. Kimpe</t>
  </si>
  <si>
    <t>Department of Biology</t>
  </si>
  <si>
    <t>University of Ottawa</t>
  </si>
  <si>
    <t>30 Marie Curie</t>
  </si>
  <si>
    <t>Ottawa, ON, Canada K1N 6N5</t>
  </si>
  <si>
    <t>Tel: 613-562-5800 ext 6668</t>
  </si>
  <si>
    <t>Fax: 613-562-5486</t>
  </si>
  <si>
    <t>lkimpe@uottawa.ca</t>
  </si>
  <si>
    <t>Midpoint Depth</t>
  </si>
  <si>
    <t>210-Pb</t>
  </si>
  <si>
    <t>210-Pb (error)</t>
  </si>
  <si>
    <t>214-Pb</t>
  </si>
  <si>
    <t>214-Pb (error)</t>
  </si>
  <si>
    <t>137-Cs</t>
  </si>
  <si>
    <t>137-Cs (error)</t>
  </si>
  <si>
    <t xml:space="preserve">   [g/cm^2/y]</t>
  </si>
  <si>
    <t xml:space="preserve">       [g/cm^2/y]</t>
  </si>
  <si>
    <t xml:space="preserve">    [g/cm^2/y]</t>
  </si>
  <si>
    <t xml:space="preserve">        [g/cm^2/y]</t>
  </si>
  <si>
    <t xml:space="preserve">            [cm]</t>
  </si>
  <si>
    <t>Sed. Rate (CIC)</t>
  </si>
  <si>
    <t>Sed. Rate (CRS)</t>
  </si>
  <si>
    <t>Sed. Rate (CFCS)</t>
  </si>
  <si>
    <t>Constant Flux &amp; Sedimentation Rate - Profile</t>
  </si>
  <si>
    <t>in core</t>
  </si>
  <si>
    <t>Parameters:</t>
  </si>
  <si>
    <t>corename</t>
  </si>
  <si>
    <t>corecode</t>
  </si>
  <si>
    <t>coredate</t>
  </si>
  <si>
    <t>samplematrix</t>
  </si>
  <si>
    <t>Standard</t>
  </si>
  <si>
    <t>Data:</t>
  </si>
  <si>
    <t>filename</t>
  </si>
  <si>
    <t>watercontent</t>
  </si>
  <si>
    <t>[]</t>
  </si>
  <si>
    <t>[g]</t>
  </si>
  <si>
    <t>[cm^3]</t>
  </si>
  <si>
    <t>[g/cm^3]</t>
  </si>
  <si>
    <t>[0-1]</t>
  </si>
  <si>
    <t>Gamma Spectrometer  -  Instrument Details</t>
  </si>
  <si>
    <t>Software Details</t>
  </si>
  <si>
    <t>Model &amp; Serial Numbers</t>
  </si>
  <si>
    <t>Model # GWL-120230</t>
  </si>
  <si>
    <t>Maestro -32 from Ortec</t>
  </si>
  <si>
    <t>Configuration: XLB-GWL-SV</t>
  </si>
  <si>
    <t>Preamplifier Model: 257P</t>
  </si>
  <si>
    <t>Preamplifier Serial Number: 823</t>
  </si>
  <si>
    <t>ScienTissiME</t>
  </si>
  <si>
    <t>H.V. Filter Model: 138</t>
  </si>
  <si>
    <t>H.V. Serial Number: 10450</t>
  </si>
  <si>
    <t>High Voltage Bias: 1500V Positive</t>
  </si>
  <si>
    <t>ScheerSoftwareSolutions</t>
  </si>
  <si>
    <t>6 Coghlan Lane, P.O. Box 86</t>
  </si>
  <si>
    <t>Barry's Bay, ON, K0J 1B0</t>
  </si>
  <si>
    <t>Germanium Crystal Diameter: 54.7 mm</t>
  </si>
  <si>
    <t>phone/fax: 613-756-0499</t>
  </si>
  <si>
    <t>Germanium Crystal Length: 66.2 mm</t>
  </si>
  <si>
    <t>cell: 613-314-0499</t>
  </si>
  <si>
    <t>Active Well Depth: 40 mm</t>
  </si>
  <si>
    <t>email: Michael.Scheer@ScienTissiME.com</t>
  </si>
  <si>
    <t>Well Inside Diameter: 15.5 mm</t>
  </si>
  <si>
    <t>Total Active Volume: 120 mm</t>
  </si>
  <si>
    <t>Absorbing Layers</t>
  </si>
  <si>
    <t>Aluminum: 1.27 mm</t>
  </si>
  <si>
    <t>Inactive Germanium: 0.3 um</t>
  </si>
  <si>
    <t xml:space="preserve">Instrument Manufacturer </t>
  </si>
  <si>
    <t>Ortec</t>
  </si>
  <si>
    <t>Advanced Measurement Technology, Inc</t>
  </si>
  <si>
    <t>Ortec Gamma Counter</t>
  </si>
  <si>
    <t>801 South Illinois Avenue</t>
  </si>
  <si>
    <t>Oak Ridge, Tennessee  37831-0895</t>
  </si>
  <si>
    <t>United States</t>
  </si>
  <si>
    <t>Phone: 865.482.4411</t>
  </si>
  <si>
    <t>Website: http://www.ortec-online.com</t>
  </si>
  <si>
    <t>Email: ortec.info@ametek.com</t>
  </si>
  <si>
    <t>Constant Rate of Supply - Fit</t>
  </si>
  <si>
    <t>Constant Initial Concentration - Fit</t>
  </si>
  <si>
    <t>This data has been generated on equipment  at the University of Ottawa.</t>
  </si>
  <si>
    <t>To acquire spectral data:</t>
  </si>
  <si>
    <t>To process spectral data:</t>
  </si>
  <si>
    <t>Dimensions</t>
  </si>
  <si>
    <t>Suggested method description for research publications:</t>
  </si>
  <si>
    <t>For 210Pb generated dates:</t>
  </si>
  <si>
    <t xml:space="preserve">"210Pb dating was completed using an Ortec High Purity Germanium Gamma Spectrometer (Oak Ridge, TN, USA) </t>
  </si>
  <si>
    <t xml:space="preserve"> used for efficiency corrections, and results were analyzed using ScienTissiME (Barry’s Bay, ON, Canada)”</t>
  </si>
  <si>
    <t>For 137Cs generated dates:</t>
  </si>
  <si>
    <t xml:space="preserve">"137Cs dating was completed using an Ortec High Purity Germanium Gamma Spectrometer (Oak Ridge, TN, USA) </t>
  </si>
  <si>
    <t>Phone: 800.251.9750</t>
  </si>
  <si>
    <t> Certified Reference Materials obtained from International Atomic Energy Association (Vienna, Austria) were</t>
  </si>
  <si>
    <t xml:space="preserve">depth </t>
  </si>
  <si>
    <t>weight</t>
  </si>
  <si>
    <t>height</t>
  </si>
  <si>
    <t>Input File Name*</t>
  </si>
  <si>
    <t>Specific Sample Type*</t>
  </si>
  <si>
    <t>Sample Source</t>
  </si>
  <si>
    <t>Sample Date*</t>
  </si>
  <si>
    <t>Sample Matrix*</t>
  </si>
  <si>
    <t>Sample Weight*</t>
  </si>
  <si>
    <t>Sample Height*</t>
  </si>
  <si>
    <t>Sample Diameter*</t>
  </si>
  <si>
    <t>Sample Volume</t>
  </si>
  <si>
    <t>Sample Density</t>
  </si>
  <si>
    <t>Midpoint Depth*</t>
  </si>
  <si>
    <t>Water Content*</t>
  </si>
  <si>
    <t>Dry-Weight-Fraction</t>
  </si>
  <si>
    <t>Porosity</t>
  </si>
  <si>
    <t>Mineral Density</t>
  </si>
  <si>
    <t>Solids Density</t>
  </si>
  <si>
    <t>Wet-Bulk-Density</t>
  </si>
  <si>
    <t>Dry-Bulk-Density</t>
  </si>
  <si>
    <t>Cumul. Dry-Mass</t>
  </si>
  <si>
    <t>sediment core sample</t>
  </si>
  <si>
    <t>214-Bi</t>
  </si>
  <si>
    <t>214-Bi (error)</t>
  </si>
  <si>
    <t>Uns. Activity</t>
  </si>
  <si>
    <t>Supp. Activity</t>
  </si>
  <si>
    <t>Error (Supp. Act.)</t>
  </si>
  <si>
    <t>Binford Rule</t>
  </si>
  <si>
    <t>[Bq/m^2]</t>
  </si>
  <si>
    <t>Output File Name</t>
  </si>
  <si>
    <t>Slice Thickness</t>
  </si>
  <si>
    <t>Slice Diameter</t>
  </si>
  <si>
    <t>Slice Wet-Weight</t>
  </si>
  <si>
    <t>Slice Dry-Weight</t>
  </si>
  <si>
    <t>LoI</t>
  </si>
  <si>
    <t xml:space="preserve"> </t>
  </si>
  <si>
    <t>Cesium 137 - Fit</t>
  </si>
  <si>
    <t>Age (Cs)</t>
  </si>
  <si>
    <t>Year (Cs)</t>
  </si>
  <si>
    <t>Error (Cs)</t>
  </si>
  <si>
    <t xml:space="preserve">       [y]</t>
  </si>
  <si>
    <t>Sed. Rate (137CS)</t>
  </si>
  <si>
    <t>Error (137Cs)</t>
  </si>
  <si>
    <t>Water Density</t>
  </si>
  <si>
    <t>volume</t>
  </si>
  <si>
    <t>density</t>
  </si>
  <si>
    <t>210Pb Flux [Bq/m^2/yr] =</t>
  </si>
  <si>
    <t>Focus Factor =</t>
  </si>
  <si>
    <t>(filename)</t>
  </si>
  <si>
    <t>(newname)</t>
  </si>
  <si>
    <t>(type)</t>
  </si>
  <si>
    <t>(source)</t>
  </si>
  <si>
    <t>(date)</t>
  </si>
  <si>
    <t>(matrix)</t>
  </si>
  <si>
    <t>(weight)</t>
  </si>
  <si>
    <t>(height)</t>
  </si>
  <si>
    <t>(diameter)</t>
  </si>
  <si>
    <t>(volume)</t>
  </si>
  <si>
    <t>(density)</t>
  </si>
  <si>
    <t>(slicethick)</t>
  </si>
  <si>
    <t>(depth)</t>
  </si>
  <si>
    <t>(slicediameter)</t>
  </si>
  <si>
    <t>(slicewetweight)</t>
  </si>
  <si>
    <t>(slicedryweight)</t>
  </si>
  <si>
    <t>(watercontent)</t>
  </si>
  <si>
    <t>(dryweightfraction)</t>
  </si>
  <si>
    <t>(porosity)</t>
  </si>
  <si>
    <t>(loi)</t>
  </si>
  <si>
    <t>(waterdensity)</t>
  </si>
  <si>
    <t>(mineraldensity)</t>
  </si>
  <si>
    <t>(solidsdensity)</t>
  </si>
  <si>
    <t>(wetbulkdensity)</t>
  </si>
  <si>
    <t>(drybulkdensity)</t>
  </si>
  <si>
    <t>(drymass)</t>
  </si>
  <si>
    <t>Activity Curve fit R^2=</t>
  </si>
  <si>
    <t>Sitename</t>
  </si>
  <si>
    <t>(inventory x supported 210Pb activity, both at surface)</t>
  </si>
  <si>
    <t>(210Pb flux / predicted atmospheric flux)</t>
  </si>
  <si>
    <t>(See Omelchencko et al 2005 for predicted flux value)</t>
  </si>
  <si>
    <t>Ojanjarvi 20160519</t>
  </si>
  <si>
    <t>OJA</t>
  </si>
  <si>
    <t>19-05-16'</t>
  </si>
  <si>
    <t>OJA_0-1</t>
  </si>
  <si>
    <t>OJA_1-2</t>
  </si>
  <si>
    <t>OJA_2-3</t>
  </si>
  <si>
    <t>OJA_3-4</t>
  </si>
  <si>
    <t>OJA_4-5</t>
  </si>
  <si>
    <t>OJA_6-7</t>
  </si>
  <si>
    <t>OJA_8-9</t>
  </si>
  <si>
    <t>OJA_10-11</t>
  </si>
  <si>
    <t>OJA_12-13</t>
  </si>
  <si>
    <t>OJA_14-15</t>
  </si>
  <si>
    <t>OJA_16-17</t>
  </si>
  <si>
    <t>OJA_18-19</t>
  </si>
  <si>
    <t>OJA_24-25</t>
  </si>
  <si>
    <t>OJA_28-29</t>
  </si>
  <si>
    <t>OJA_32-33</t>
  </si>
  <si>
    <t>OJA_36-37</t>
  </si>
  <si>
    <t>OJA_40-41</t>
  </si>
  <si>
    <t>OJA_48-49</t>
  </si>
  <si>
    <t>OJA1</t>
  </si>
  <si>
    <t>Activity Curve fit R^2= 0.950</t>
  </si>
  <si>
    <t>1985 Chernobyl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</si>
</sst>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4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9" fillId="0" borderId="0" xfId="42"/>
    <xf numFmtId="0" fontId="21" fillId="0" borderId="0" xfId="43" applyFont="1" applyAlignment="1" applyProtection="1"/>
    <xf numFmtId="0" fontId="19" fillId="0" borderId="0" xfId="42" applyFont="1" applyBorder="1" applyAlignment="1">
      <alignment horizontal="right"/>
    </xf>
    <xf numFmtId="0" fontId="19" fillId="0" borderId="0" xfId="42" applyBorder="1"/>
    <xf numFmtId="0" fontId="0" fillId="0" borderId="0" xfId="0" applyBorder="1"/>
    <xf numFmtId="0" fontId="2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42" applyFont="1" applyBorder="1"/>
    <xf numFmtId="0" fontId="16" fillId="33" borderId="0" xfId="0" applyFont="1" applyFill="1" applyAlignment="1">
      <alignment horizontal="left"/>
    </xf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left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left"/>
    </xf>
    <xf numFmtId="0" fontId="16" fillId="35" borderId="0" xfId="0" applyFont="1" applyFill="1" applyAlignment="1">
      <alignment horizontal="center"/>
    </xf>
    <xf numFmtId="0" fontId="16" fillId="0" borderId="0" xfId="0" applyFont="1"/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right"/>
    </xf>
    <xf numFmtId="0" fontId="16" fillId="0" borderId="0" xfId="0" applyFont="1" applyFill="1" applyAlignment="1">
      <alignment horizontal="center"/>
    </xf>
    <xf numFmtId="0" fontId="18" fillId="0" borderId="0" xfId="42" applyFont="1"/>
    <xf numFmtId="0" fontId="25" fillId="0" borderId="0" xfId="0" applyFont="1"/>
    <xf numFmtId="0" fontId="26" fillId="0" borderId="0" xfId="0" applyFont="1" applyBorder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43" applyFont="1" applyAlignment="1" applyProtection="1"/>
    <xf numFmtId="0" fontId="20" fillId="0" borderId="0" xfId="43" applyAlignment="1" applyProtection="1"/>
    <xf numFmtId="0" fontId="31" fillId="0" borderId="0" xfId="0" applyFont="1"/>
    <xf numFmtId="0" fontId="32" fillId="0" borderId="0" xfId="0" applyFont="1"/>
    <xf numFmtId="0" fontId="23" fillId="0" borderId="0" xfId="42" applyFont="1"/>
    <xf numFmtId="0" fontId="16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0" applyFont="1" applyBorder="1"/>
    <xf numFmtId="0" fontId="22" fillId="0" borderId="0" xfId="0" applyFont="1" applyBorder="1" applyAlignment="1">
      <alignment horizontal="left"/>
    </xf>
    <xf numFmtId="0" fontId="16" fillId="36" borderId="0" xfId="0" applyFont="1" applyFill="1" applyAlignment="1">
      <alignment horizontal="left"/>
    </xf>
    <xf numFmtId="0" fontId="16" fillId="36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23" fillId="36" borderId="0" xfId="6" applyFont="1" applyFill="1" applyAlignment="1">
      <alignment horizontal="center"/>
    </xf>
    <xf numFmtId="0" fontId="6" fillId="2" borderId="0" xfId="6" applyAlignment="1">
      <alignment horizontal="center"/>
    </xf>
    <xf numFmtId="0" fontId="23" fillId="24" borderId="0" xfId="33" applyFont="1" applyAlignment="1">
      <alignment horizontal="center"/>
    </xf>
    <xf numFmtId="0" fontId="23" fillId="24" borderId="10" xfId="33" applyFont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14" fontId="0" fillId="0" borderId="0" xfId="0" applyNumberFormat="1"/>
    <xf numFmtId="0" fontId="16" fillId="0" borderId="0" xfId="0" applyFont="1" applyBorder="1" applyAlignment="1">
      <alignment horizontal="right"/>
    </xf>
    <xf numFmtId="2" fontId="16" fillId="0" borderId="0" xfId="0" applyNumberFormat="1" applyFont="1" applyBorder="1" applyAlignment="1">
      <alignment horizontal="center"/>
    </xf>
    <xf numFmtId="0" fontId="6" fillId="2" borderId="0" xfId="6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33265994811867"/>
          <c:y val="0.13971253536281425"/>
          <c:w val="0.7966799048078177"/>
          <c:h val="0.83544963221948321"/>
        </c:manualLayout>
      </c:layout>
      <c:scatterChart>
        <c:scatterStyle val="smoothMarker"/>
        <c:varyColors val="0"/>
        <c:ser>
          <c:idx val="0"/>
          <c:order val="0"/>
          <c:tx>
            <c:v>210Pb</c:v>
          </c:tx>
          <c:xVal>
            <c:numRef>
              <c:f>Isotopes!$C$6:$C$26</c:f>
              <c:numCache>
                <c:formatCode>General</c:formatCode>
                <c:ptCount val="21"/>
                <c:pt idx="0">
                  <c:v>286.39</c:v>
                </c:pt>
                <c:pt idx="1">
                  <c:v>309.18</c:v>
                </c:pt>
                <c:pt idx="2">
                  <c:v>307.19</c:v>
                </c:pt>
                <c:pt idx="3">
                  <c:v>329.43</c:v>
                </c:pt>
                <c:pt idx="4">
                  <c:v>330.93</c:v>
                </c:pt>
                <c:pt idx="5">
                  <c:v>200.57</c:v>
                </c:pt>
                <c:pt idx="6">
                  <c:v>154.69</c:v>
                </c:pt>
                <c:pt idx="7">
                  <c:v>201.44</c:v>
                </c:pt>
                <c:pt idx="8">
                  <c:v>168.03</c:v>
                </c:pt>
                <c:pt idx="9">
                  <c:v>221.05</c:v>
                </c:pt>
                <c:pt idx="10">
                  <c:v>201.04</c:v>
                </c:pt>
                <c:pt idx="11">
                  <c:v>167.23</c:v>
                </c:pt>
                <c:pt idx="12">
                  <c:v>109.5</c:v>
                </c:pt>
                <c:pt idx="13">
                  <c:v>137.69999999999999</c:v>
                </c:pt>
                <c:pt idx="14">
                  <c:v>76.8</c:v>
                </c:pt>
                <c:pt idx="15">
                  <c:v>103.79</c:v>
                </c:pt>
                <c:pt idx="16">
                  <c:v>51.02</c:v>
                </c:pt>
                <c:pt idx="17">
                  <c:v>46.09</c:v>
                </c:pt>
              </c:numCache>
            </c:numRef>
          </c:xVal>
          <c:yVal>
            <c:numRef>
              <c:f>Isotopes!$A$6:$A$26</c:f>
              <c:numCache>
                <c:formatCode>General</c:formatCode>
                <c:ptCount val="2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6.5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14.5</c:v>
                </c:pt>
                <c:pt idx="10">
                  <c:v>16.5</c:v>
                </c:pt>
                <c:pt idx="11">
                  <c:v>18.5</c:v>
                </c:pt>
                <c:pt idx="12">
                  <c:v>24.5</c:v>
                </c:pt>
                <c:pt idx="13">
                  <c:v>28.5</c:v>
                </c:pt>
                <c:pt idx="14">
                  <c:v>32.5</c:v>
                </c:pt>
                <c:pt idx="15">
                  <c:v>36.5</c:v>
                </c:pt>
                <c:pt idx="16">
                  <c:v>40.5</c:v>
                </c:pt>
                <c:pt idx="17">
                  <c:v>48.5</c:v>
                </c:pt>
              </c:numCache>
            </c:numRef>
          </c:yVal>
          <c:smooth val="1"/>
        </c:ser>
        <c:ser>
          <c:idx val="1"/>
          <c:order val="1"/>
          <c:tx>
            <c:v>214Pb</c:v>
          </c:tx>
          <c:xVal>
            <c:numRef>
              <c:f>Isotopes!$E$6:$E$26</c:f>
              <c:numCache>
                <c:formatCode>General</c:formatCode>
                <c:ptCount val="21"/>
                <c:pt idx="0">
                  <c:v>47.97</c:v>
                </c:pt>
                <c:pt idx="1">
                  <c:v>42.9</c:v>
                </c:pt>
                <c:pt idx="2">
                  <c:v>38.74</c:v>
                </c:pt>
                <c:pt idx="3">
                  <c:v>47.37</c:v>
                </c:pt>
                <c:pt idx="4">
                  <c:v>40.85</c:v>
                </c:pt>
                <c:pt idx="5">
                  <c:v>36.75</c:v>
                </c:pt>
                <c:pt idx="6">
                  <c:v>34.049999999999997</c:v>
                </c:pt>
                <c:pt idx="7">
                  <c:v>31.32</c:v>
                </c:pt>
                <c:pt idx="8">
                  <c:v>32.14</c:v>
                </c:pt>
                <c:pt idx="9">
                  <c:v>33.770000000000003</c:v>
                </c:pt>
                <c:pt idx="10">
                  <c:v>29.24</c:v>
                </c:pt>
                <c:pt idx="11">
                  <c:v>44.82</c:v>
                </c:pt>
                <c:pt idx="12">
                  <c:v>46.87</c:v>
                </c:pt>
                <c:pt idx="13">
                  <c:v>47.08</c:v>
                </c:pt>
                <c:pt idx="14">
                  <c:v>42.28</c:v>
                </c:pt>
                <c:pt idx="15">
                  <c:v>43.54</c:v>
                </c:pt>
                <c:pt idx="16">
                  <c:v>41.76</c:v>
                </c:pt>
                <c:pt idx="17">
                  <c:v>40.61</c:v>
                </c:pt>
              </c:numCache>
            </c:numRef>
          </c:xVal>
          <c:yVal>
            <c:numRef>
              <c:f>Isotopes!$A$6:$A$26</c:f>
              <c:numCache>
                <c:formatCode>General</c:formatCode>
                <c:ptCount val="2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6.5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14.5</c:v>
                </c:pt>
                <c:pt idx="10">
                  <c:v>16.5</c:v>
                </c:pt>
                <c:pt idx="11">
                  <c:v>18.5</c:v>
                </c:pt>
                <c:pt idx="12">
                  <c:v>24.5</c:v>
                </c:pt>
                <c:pt idx="13">
                  <c:v>28.5</c:v>
                </c:pt>
                <c:pt idx="14">
                  <c:v>32.5</c:v>
                </c:pt>
                <c:pt idx="15">
                  <c:v>36.5</c:v>
                </c:pt>
                <c:pt idx="16">
                  <c:v>40.5</c:v>
                </c:pt>
                <c:pt idx="17">
                  <c:v>48.5</c:v>
                </c:pt>
              </c:numCache>
            </c:numRef>
          </c:yVal>
          <c:smooth val="1"/>
        </c:ser>
        <c:ser>
          <c:idx val="2"/>
          <c:order val="2"/>
          <c:tx>
            <c:v>214Bi</c:v>
          </c:tx>
          <c:xVal>
            <c:numRef>
              <c:f>Isotopes!$G$6:$G$26</c:f>
              <c:numCache>
                <c:formatCode>General</c:formatCode>
                <c:ptCount val="21"/>
                <c:pt idx="0">
                  <c:v>47.53</c:v>
                </c:pt>
                <c:pt idx="1">
                  <c:v>36.79</c:v>
                </c:pt>
                <c:pt idx="2">
                  <c:v>38.869999999999997</c:v>
                </c:pt>
                <c:pt idx="3">
                  <c:v>39.64</c:v>
                </c:pt>
                <c:pt idx="4">
                  <c:v>50.75</c:v>
                </c:pt>
                <c:pt idx="5">
                  <c:v>47.69</c:v>
                </c:pt>
                <c:pt idx="6">
                  <c:v>35.94</c:v>
                </c:pt>
                <c:pt idx="7">
                  <c:v>26.02</c:v>
                </c:pt>
                <c:pt idx="8">
                  <c:v>44.34</c:v>
                </c:pt>
                <c:pt idx="9">
                  <c:v>28.98</c:v>
                </c:pt>
                <c:pt idx="10">
                  <c:v>38.049999999999997</c:v>
                </c:pt>
                <c:pt idx="11">
                  <c:v>30.48</c:v>
                </c:pt>
                <c:pt idx="12">
                  <c:v>43.2</c:v>
                </c:pt>
                <c:pt idx="13">
                  <c:v>41.29</c:v>
                </c:pt>
                <c:pt idx="14">
                  <c:v>47.87</c:v>
                </c:pt>
                <c:pt idx="15">
                  <c:v>46.22</c:v>
                </c:pt>
                <c:pt idx="16">
                  <c:v>43.89</c:v>
                </c:pt>
                <c:pt idx="17">
                  <c:v>39.54</c:v>
                </c:pt>
              </c:numCache>
            </c:numRef>
          </c:xVal>
          <c:yVal>
            <c:numRef>
              <c:f>Isotopes!$A$6:$A$26</c:f>
              <c:numCache>
                <c:formatCode>General</c:formatCode>
                <c:ptCount val="2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6.5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14.5</c:v>
                </c:pt>
                <c:pt idx="10">
                  <c:v>16.5</c:v>
                </c:pt>
                <c:pt idx="11">
                  <c:v>18.5</c:v>
                </c:pt>
                <c:pt idx="12">
                  <c:v>24.5</c:v>
                </c:pt>
                <c:pt idx="13">
                  <c:v>28.5</c:v>
                </c:pt>
                <c:pt idx="14">
                  <c:v>32.5</c:v>
                </c:pt>
                <c:pt idx="15">
                  <c:v>36.5</c:v>
                </c:pt>
                <c:pt idx="16">
                  <c:v>40.5</c:v>
                </c:pt>
                <c:pt idx="17">
                  <c:v>48.5</c:v>
                </c:pt>
              </c:numCache>
            </c:numRef>
          </c:yVal>
          <c:smooth val="1"/>
        </c:ser>
        <c:ser>
          <c:idx val="3"/>
          <c:order val="3"/>
          <c:tx>
            <c:v>137Cs</c:v>
          </c:tx>
          <c:xVal>
            <c:numRef>
              <c:f>Isotopes!$I$6:$I$26</c:f>
              <c:numCache>
                <c:formatCode>General</c:formatCode>
                <c:ptCount val="21"/>
                <c:pt idx="0">
                  <c:v>392.33</c:v>
                </c:pt>
                <c:pt idx="1">
                  <c:v>391.63</c:v>
                </c:pt>
                <c:pt idx="2">
                  <c:v>422.54</c:v>
                </c:pt>
                <c:pt idx="3">
                  <c:v>420.23</c:v>
                </c:pt>
                <c:pt idx="4">
                  <c:v>452.72</c:v>
                </c:pt>
                <c:pt idx="5">
                  <c:v>611.85</c:v>
                </c:pt>
                <c:pt idx="6">
                  <c:v>712.74</c:v>
                </c:pt>
                <c:pt idx="7">
                  <c:v>872.63</c:v>
                </c:pt>
                <c:pt idx="8">
                  <c:v>1037.71</c:v>
                </c:pt>
                <c:pt idx="9">
                  <c:v>1212.32</c:v>
                </c:pt>
                <c:pt idx="10">
                  <c:v>1200.1199999999999</c:v>
                </c:pt>
                <c:pt idx="11">
                  <c:v>1247.8900000000001</c:v>
                </c:pt>
                <c:pt idx="12">
                  <c:v>158.65</c:v>
                </c:pt>
                <c:pt idx="13">
                  <c:v>46.01</c:v>
                </c:pt>
                <c:pt idx="14">
                  <c:v>29.08</c:v>
                </c:pt>
                <c:pt idx="15">
                  <c:v>5.21</c:v>
                </c:pt>
                <c:pt idx="16">
                  <c:v>0.94</c:v>
                </c:pt>
                <c:pt idx="17">
                  <c:v>0</c:v>
                </c:pt>
              </c:numCache>
            </c:numRef>
          </c:xVal>
          <c:yVal>
            <c:numRef>
              <c:f>Isotopes!$A$6:$A$26</c:f>
              <c:numCache>
                <c:formatCode>General</c:formatCode>
                <c:ptCount val="2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6.5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14.5</c:v>
                </c:pt>
                <c:pt idx="10">
                  <c:v>16.5</c:v>
                </c:pt>
                <c:pt idx="11">
                  <c:v>18.5</c:v>
                </c:pt>
                <c:pt idx="12">
                  <c:v>24.5</c:v>
                </c:pt>
                <c:pt idx="13">
                  <c:v>28.5</c:v>
                </c:pt>
                <c:pt idx="14">
                  <c:v>32.5</c:v>
                </c:pt>
                <c:pt idx="15">
                  <c:v>36.5</c:v>
                </c:pt>
                <c:pt idx="16">
                  <c:v>40.5</c:v>
                </c:pt>
                <c:pt idx="17">
                  <c:v>48.5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4144"/>
        <c:axId val="91374720"/>
      </c:scatterChart>
      <c:valAx>
        <c:axId val="91374144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Bq/kg</a:t>
                </a:r>
              </a:p>
            </c:rich>
          </c:tx>
          <c:layout>
            <c:manualLayout>
              <c:xMode val="edge"/>
              <c:yMode val="edge"/>
              <c:x val="0.46578374868089945"/>
              <c:y val="2.962119121345854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1374720"/>
        <c:crosses val="autoZero"/>
        <c:crossBetween val="midCat"/>
      </c:valAx>
      <c:valAx>
        <c:axId val="91374720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depth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374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507400492464224"/>
          <c:y val="0.75130934918113146"/>
          <c:w val="0.24927037181576794"/>
          <c:h val="0.2211059311916659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2</xdr:row>
      <xdr:rowOff>104775</xdr:rowOff>
    </xdr:from>
    <xdr:to>
      <xdr:col>18</xdr:col>
      <xdr:colOff>114300</xdr:colOff>
      <xdr:row>29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25</xdr:row>
      <xdr:rowOff>57150</xdr:rowOff>
    </xdr:from>
    <xdr:to>
      <xdr:col>7</xdr:col>
      <xdr:colOff>1025525</xdr:colOff>
      <xdr:row>50</xdr:row>
      <xdr:rowOff>57150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" y="4819650"/>
          <a:ext cx="6350000" cy="476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11</xdr:row>
      <xdr:rowOff>9525</xdr:rowOff>
    </xdr:from>
    <xdr:to>
      <xdr:col>4</xdr:col>
      <xdr:colOff>542925</xdr:colOff>
      <xdr:row>29</xdr:row>
      <xdr:rowOff>142875</xdr:rowOff>
    </xdr:to>
    <xdr:pic>
      <xdr:nvPicPr>
        <xdr:cNvPr id="3" name="Picture 2" descr="DSPec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124075"/>
          <a:ext cx="2390775" cy="3590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ortec.info@ametek.com" TargetMode="External"/><Relationship Id="rId2" Type="http://schemas.openxmlformats.org/officeDocument/2006/relationships/hyperlink" Target="http://www.ortec-online.com/" TargetMode="External"/><Relationship Id="rId1" Type="http://schemas.openxmlformats.org/officeDocument/2006/relationships/hyperlink" Target="mailto:lkimpe@uottawa.ca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mailto:Michael.Scheer@ScienTissiM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K11" sqref="K11"/>
    </sheetView>
  </sheetViews>
  <sheetFormatPr defaultRowHeight="15" x14ac:dyDescent="0.25"/>
  <cols>
    <col min="1" max="1" width="13.28515625" bestFit="1" customWidth="1"/>
    <col min="257" max="257" width="13.28515625" bestFit="1" customWidth="1"/>
    <col min="513" max="513" width="13.28515625" bestFit="1" customWidth="1"/>
    <col min="769" max="769" width="13.28515625" bestFit="1" customWidth="1"/>
    <col min="1025" max="1025" width="13.28515625" bestFit="1" customWidth="1"/>
    <col min="1281" max="1281" width="13.28515625" bestFit="1" customWidth="1"/>
    <col min="1537" max="1537" width="13.28515625" bestFit="1" customWidth="1"/>
    <col min="1793" max="1793" width="13.28515625" bestFit="1" customWidth="1"/>
    <col min="2049" max="2049" width="13.28515625" bestFit="1" customWidth="1"/>
    <col min="2305" max="2305" width="13.28515625" bestFit="1" customWidth="1"/>
    <col min="2561" max="2561" width="13.28515625" bestFit="1" customWidth="1"/>
    <col min="2817" max="2817" width="13.28515625" bestFit="1" customWidth="1"/>
    <col min="3073" max="3073" width="13.28515625" bestFit="1" customWidth="1"/>
    <col min="3329" max="3329" width="13.28515625" bestFit="1" customWidth="1"/>
    <col min="3585" max="3585" width="13.28515625" bestFit="1" customWidth="1"/>
    <col min="3841" max="3841" width="13.28515625" bestFit="1" customWidth="1"/>
    <col min="4097" max="4097" width="13.28515625" bestFit="1" customWidth="1"/>
    <col min="4353" max="4353" width="13.28515625" bestFit="1" customWidth="1"/>
    <col min="4609" max="4609" width="13.28515625" bestFit="1" customWidth="1"/>
    <col min="4865" max="4865" width="13.28515625" bestFit="1" customWidth="1"/>
    <col min="5121" max="5121" width="13.28515625" bestFit="1" customWidth="1"/>
    <col min="5377" max="5377" width="13.28515625" bestFit="1" customWidth="1"/>
    <col min="5633" max="5633" width="13.28515625" bestFit="1" customWidth="1"/>
    <col min="5889" max="5889" width="13.28515625" bestFit="1" customWidth="1"/>
    <col min="6145" max="6145" width="13.28515625" bestFit="1" customWidth="1"/>
    <col min="6401" max="6401" width="13.28515625" bestFit="1" customWidth="1"/>
    <col min="6657" max="6657" width="13.28515625" bestFit="1" customWidth="1"/>
    <col min="6913" max="6913" width="13.28515625" bestFit="1" customWidth="1"/>
    <col min="7169" max="7169" width="13.28515625" bestFit="1" customWidth="1"/>
    <col min="7425" max="7425" width="13.28515625" bestFit="1" customWidth="1"/>
    <col min="7681" max="7681" width="13.28515625" bestFit="1" customWidth="1"/>
    <col min="7937" max="7937" width="13.28515625" bestFit="1" customWidth="1"/>
    <col min="8193" max="8193" width="13.28515625" bestFit="1" customWidth="1"/>
    <col min="8449" max="8449" width="13.28515625" bestFit="1" customWidth="1"/>
    <col min="8705" max="8705" width="13.28515625" bestFit="1" customWidth="1"/>
    <col min="8961" max="8961" width="13.28515625" bestFit="1" customWidth="1"/>
    <col min="9217" max="9217" width="13.28515625" bestFit="1" customWidth="1"/>
    <col min="9473" max="9473" width="13.28515625" bestFit="1" customWidth="1"/>
    <col min="9729" max="9729" width="13.28515625" bestFit="1" customWidth="1"/>
    <col min="9985" max="9985" width="13.28515625" bestFit="1" customWidth="1"/>
    <col min="10241" max="10241" width="13.28515625" bestFit="1" customWidth="1"/>
    <col min="10497" max="10497" width="13.28515625" bestFit="1" customWidth="1"/>
    <col min="10753" max="10753" width="13.28515625" bestFit="1" customWidth="1"/>
    <col min="11009" max="11009" width="13.28515625" bestFit="1" customWidth="1"/>
    <col min="11265" max="11265" width="13.28515625" bestFit="1" customWidth="1"/>
    <col min="11521" max="11521" width="13.28515625" bestFit="1" customWidth="1"/>
    <col min="11777" max="11777" width="13.28515625" bestFit="1" customWidth="1"/>
    <col min="12033" max="12033" width="13.28515625" bestFit="1" customWidth="1"/>
    <col min="12289" max="12289" width="13.28515625" bestFit="1" customWidth="1"/>
    <col min="12545" max="12545" width="13.28515625" bestFit="1" customWidth="1"/>
    <col min="12801" max="12801" width="13.28515625" bestFit="1" customWidth="1"/>
    <col min="13057" max="13057" width="13.28515625" bestFit="1" customWidth="1"/>
    <col min="13313" max="13313" width="13.28515625" bestFit="1" customWidth="1"/>
    <col min="13569" max="13569" width="13.28515625" bestFit="1" customWidth="1"/>
    <col min="13825" max="13825" width="13.28515625" bestFit="1" customWidth="1"/>
    <col min="14081" max="14081" width="13.28515625" bestFit="1" customWidth="1"/>
    <col min="14337" max="14337" width="13.28515625" bestFit="1" customWidth="1"/>
    <col min="14593" max="14593" width="13.28515625" bestFit="1" customWidth="1"/>
    <col min="14849" max="14849" width="13.28515625" bestFit="1" customWidth="1"/>
    <col min="15105" max="15105" width="13.28515625" bestFit="1" customWidth="1"/>
    <col min="15361" max="15361" width="13.28515625" bestFit="1" customWidth="1"/>
    <col min="15617" max="15617" width="13.28515625" bestFit="1" customWidth="1"/>
    <col min="15873" max="15873" width="13.28515625" bestFit="1" customWidth="1"/>
    <col min="16129" max="16129" width="13.28515625" bestFit="1" customWidth="1"/>
  </cols>
  <sheetData>
    <row r="1" spans="1:7" x14ac:dyDescent="0.25">
      <c r="A1" t="s">
        <v>47</v>
      </c>
    </row>
    <row r="2" spans="1:7" x14ac:dyDescent="0.25">
      <c r="A2" t="s">
        <v>187</v>
      </c>
      <c r="B2" t="s">
        <v>191</v>
      </c>
    </row>
    <row r="3" spans="1:7" x14ac:dyDescent="0.25">
      <c r="A3" t="s">
        <v>48</v>
      </c>
      <c r="B3" t="s">
        <v>192</v>
      </c>
    </row>
    <row r="4" spans="1:7" x14ac:dyDescent="0.25">
      <c r="A4" t="s">
        <v>49</v>
      </c>
      <c r="B4">
        <v>1</v>
      </c>
    </row>
    <row r="5" spans="1:7" x14ac:dyDescent="0.25">
      <c r="A5" t="s">
        <v>50</v>
      </c>
      <c r="B5" t="s">
        <v>193</v>
      </c>
    </row>
    <row r="6" spans="1:7" x14ac:dyDescent="0.25">
      <c r="A6" t="s">
        <v>51</v>
      </c>
      <c r="B6" t="s">
        <v>52</v>
      </c>
    </row>
    <row r="8" spans="1:7" x14ac:dyDescent="0.25">
      <c r="A8" t="s">
        <v>53</v>
      </c>
    </row>
    <row r="9" spans="1:7" x14ac:dyDescent="0.25">
      <c r="A9" t="s">
        <v>54</v>
      </c>
      <c r="B9" t="s">
        <v>111</v>
      </c>
      <c r="C9" t="s">
        <v>112</v>
      </c>
      <c r="D9" t="s">
        <v>113</v>
      </c>
      <c r="E9" t="s">
        <v>55</v>
      </c>
      <c r="F9" t="s">
        <v>156</v>
      </c>
      <c r="G9" t="s">
        <v>157</v>
      </c>
    </row>
    <row r="10" spans="1:7" x14ac:dyDescent="0.25">
      <c r="A10" t="s">
        <v>194</v>
      </c>
      <c r="B10">
        <v>0.5</v>
      </c>
      <c r="C10">
        <v>0.62400000000000011</v>
      </c>
      <c r="D10">
        <v>1.8210000000000002</v>
      </c>
      <c r="E10">
        <v>90.2</v>
      </c>
      <c r="F10">
        <v>1.7530264000000002</v>
      </c>
      <c r="G10">
        <v>0.35595584869685937</v>
      </c>
    </row>
    <row r="11" spans="1:7" x14ac:dyDescent="0.25">
      <c r="A11" t="s">
        <v>195</v>
      </c>
      <c r="B11">
        <v>1.5</v>
      </c>
      <c r="C11">
        <v>0.73409999999999975</v>
      </c>
      <c r="D11">
        <v>2.214</v>
      </c>
      <c r="E11">
        <v>88.53</v>
      </c>
      <c r="F11">
        <v>2.1611175999999999</v>
      </c>
      <c r="G11">
        <v>0.33968535539204336</v>
      </c>
    </row>
    <row r="12" spans="1:7" x14ac:dyDescent="0.25">
      <c r="A12" t="s">
        <v>196</v>
      </c>
      <c r="B12">
        <v>2.5</v>
      </c>
      <c r="C12">
        <v>0.74490000000000034</v>
      </c>
      <c r="D12">
        <v>2.206</v>
      </c>
      <c r="E12">
        <v>88.47</v>
      </c>
      <c r="F12">
        <v>2.1528103999999999</v>
      </c>
      <c r="G12">
        <v>0.34601282119410071</v>
      </c>
    </row>
    <row r="13" spans="1:7" x14ac:dyDescent="0.25">
      <c r="A13" t="s">
        <v>197</v>
      </c>
      <c r="B13">
        <v>3.5</v>
      </c>
      <c r="C13">
        <v>0.68489999999999984</v>
      </c>
      <c r="D13">
        <v>1.9590000000000001</v>
      </c>
      <c r="E13">
        <v>89.49</v>
      </c>
      <c r="F13">
        <v>1.8963256000000002</v>
      </c>
      <c r="G13">
        <v>0.36117215313657097</v>
      </c>
    </row>
    <row r="14" spans="1:7" x14ac:dyDescent="0.25">
      <c r="A14" t="s">
        <v>198</v>
      </c>
      <c r="B14">
        <v>4.5</v>
      </c>
      <c r="C14">
        <v>0.66900000000000004</v>
      </c>
      <c r="D14">
        <v>1.9870000000000001</v>
      </c>
      <c r="E14">
        <v>89.64</v>
      </c>
      <c r="F14">
        <v>1.9254008</v>
      </c>
      <c r="G14">
        <v>0.34746012362724688</v>
      </c>
    </row>
    <row r="15" spans="1:7" x14ac:dyDescent="0.25">
      <c r="A15" t="s">
        <v>199</v>
      </c>
      <c r="B15">
        <v>6.5</v>
      </c>
      <c r="C15">
        <v>0.82529999999999948</v>
      </c>
      <c r="D15">
        <v>2.4899999999999998</v>
      </c>
      <c r="E15">
        <v>87.4</v>
      </c>
      <c r="F15">
        <v>2.4477159999999998</v>
      </c>
      <c r="G15">
        <v>0.3371714692390782</v>
      </c>
    </row>
    <row r="16" spans="1:7" x14ac:dyDescent="0.25">
      <c r="A16" t="s">
        <v>200</v>
      </c>
      <c r="B16">
        <v>8.5</v>
      </c>
      <c r="C16">
        <v>0.81199999999999939</v>
      </c>
      <c r="D16">
        <v>2.4790000000000001</v>
      </c>
      <c r="E16">
        <v>87.57</v>
      </c>
      <c r="F16">
        <v>2.4362935999999999</v>
      </c>
      <c r="G16">
        <v>0.33329316302435774</v>
      </c>
    </row>
    <row r="17" spans="1:7" x14ac:dyDescent="0.25">
      <c r="A17" t="s">
        <v>201</v>
      </c>
      <c r="B17">
        <v>10.5</v>
      </c>
      <c r="C17">
        <v>0.76469999999999994</v>
      </c>
      <c r="D17">
        <v>2.274</v>
      </c>
      <c r="E17">
        <v>88.29</v>
      </c>
      <c r="F17">
        <v>2.2234216</v>
      </c>
      <c r="G17">
        <v>0.34392937443802829</v>
      </c>
    </row>
    <row r="18" spans="1:7" x14ac:dyDescent="0.25">
      <c r="A18" t="s">
        <v>202</v>
      </c>
      <c r="B18">
        <v>12.5</v>
      </c>
      <c r="C18">
        <v>0.85499999999999998</v>
      </c>
      <c r="D18">
        <v>2.3660000000000001</v>
      </c>
      <c r="E18">
        <v>86.59</v>
      </c>
      <c r="F18">
        <v>2.3189544</v>
      </c>
      <c r="G18">
        <v>0.36870065232848043</v>
      </c>
    </row>
    <row r="19" spans="1:7" x14ac:dyDescent="0.25">
      <c r="A19" t="s">
        <v>203</v>
      </c>
      <c r="B19">
        <v>14.5</v>
      </c>
      <c r="C19">
        <v>0.94739999999999958</v>
      </c>
      <c r="D19">
        <v>2.786</v>
      </c>
      <c r="E19">
        <v>85.66</v>
      </c>
      <c r="F19">
        <v>2.7550824</v>
      </c>
      <c r="G19">
        <v>0.34387356254753015</v>
      </c>
    </row>
    <row r="20" spans="1:7" x14ac:dyDescent="0.25">
      <c r="A20" t="s">
        <v>204</v>
      </c>
      <c r="B20">
        <v>16.5</v>
      </c>
      <c r="C20">
        <v>0.73910000000000009</v>
      </c>
      <c r="D20">
        <v>2.113</v>
      </c>
      <c r="E20">
        <v>88.83</v>
      </c>
      <c r="F20">
        <v>2.0562391999999998</v>
      </c>
      <c r="G20">
        <v>0.35944261737642202</v>
      </c>
    </row>
    <row r="21" spans="1:7" x14ac:dyDescent="0.25">
      <c r="A21" t="s">
        <v>205</v>
      </c>
      <c r="B21">
        <v>18.5</v>
      </c>
      <c r="C21">
        <v>0.95060000000000011</v>
      </c>
      <c r="D21">
        <v>2.6190000000000002</v>
      </c>
      <c r="E21">
        <v>85.67</v>
      </c>
      <c r="F21">
        <v>2.5816696000000001</v>
      </c>
      <c r="G21">
        <v>0.36821133114787424</v>
      </c>
    </row>
    <row r="22" spans="1:7" x14ac:dyDescent="0.25">
      <c r="A22" t="s">
        <v>206</v>
      </c>
      <c r="B22">
        <v>24.5</v>
      </c>
      <c r="C22">
        <v>1.1356999999999999</v>
      </c>
      <c r="D22">
        <v>3.09</v>
      </c>
      <c r="E22">
        <v>82.77</v>
      </c>
      <c r="F22">
        <v>3.0707559999999998</v>
      </c>
      <c r="G22">
        <v>0.3698437778840129</v>
      </c>
    </row>
    <row r="23" spans="1:7" x14ac:dyDescent="0.25">
      <c r="A23" t="s">
        <v>207</v>
      </c>
      <c r="B23">
        <v>28.5</v>
      </c>
      <c r="C23">
        <v>1.4402000000000004</v>
      </c>
      <c r="D23">
        <v>3.1280000000000001</v>
      </c>
      <c r="E23">
        <v>77.900000000000006</v>
      </c>
      <c r="F23">
        <v>3.1102151999999998</v>
      </c>
      <c r="G23">
        <v>0.46305477511652582</v>
      </c>
    </row>
    <row r="24" spans="1:7" x14ac:dyDescent="0.25">
      <c r="A24" t="s">
        <v>208</v>
      </c>
      <c r="B24">
        <v>32.5</v>
      </c>
      <c r="C24">
        <v>1.3657999999999997</v>
      </c>
      <c r="D24">
        <v>3.0579999999999998</v>
      </c>
      <c r="E24">
        <v>79.510000000000005</v>
      </c>
      <c r="F24">
        <v>3.0375271999999995</v>
      </c>
      <c r="G24">
        <v>0.44964206411056989</v>
      </c>
    </row>
    <row r="25" spans="1:7" x14ac:dyDescent="0.25">
      <c r="A25" t="s">
        <v>209</v>
      </c>
      <c r="B25">
        <v>36.5</v>
      </c>
      <c r="C25">
        <v>1.6029999999999998</v>
      </c>
      <c r="D25">
        <v>3.1989999999999998</v>
      </c>
      <c r="E25">
        <v>75.510000000000005</v>
      </c>
      <c r="F25">
        <v>3.1839415999999998</v>
      </c>
      <c r="G25">
        <v>0.50346400825944793</v>
      </c>
    </row>
    <row r="26" spans="1:7" x14ac:dyDescent="0.25">
      <c r="A26" t="s">
        <v>210</v>
      </c>
      <c r="B26">
        <v>40.5</v>
      </c>
      <c r="C26">
        <v>1.3605000000000005</v>
      </c>
      <c r="D26">
        <v>2.694</v>
      </c>
      <c r="E26">
        <v>72.56</v>
      </c>
      <c r="F26">
        <v>2.6595495999999996</v>
      </c>
      <c r="G26">
        <v>0.51155278322314446</v>
      </c>
    </row>
    <row r="27" spans="1:7" x14ac:dyDescent="0.25">
      <c r="A27" t="s">
        <v>211</v>
      </c>
      <c r="B27">
        <v>48.5</v>
      </c>
      <c r="C27">
        <v>1.1376999999999997</v>
      </c>
      <c r="D27">
        <v>2.2770000000000001</v>
      </c>
      <c r="E27">
        <v>70.16</v>
      </c>
      <c r="F27">
        <v>2.2265367999999999</v>
      </c>
      <c r="G27">
        <v>0.51097291542632473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B26" sqref="B26"/>
    </sheetView>
  </sheetViews>
  <sheetFormatPr defaultRowHeight="15" x14ac:dyDescent="0.25"/>
  <cols>
    <col min="1" max="1" width="16.28515625" style="25" bestFit="1" customWidth="1"/>
    <col min="2" max="2" width="20.85546875" style="25" bestFit="1" customWidth="1"/>
    <col min="3" max="3" width="14.140625" style="25" bestFit="1" customWidth="1"/>
    <col min="4" max="4" width="13.28515625" style="25" bestFit="1" customWidth="1"/>
    <col min="5" max="5" width="14.85546875" style="25" bestFit="1" customWidth="1"/>
    <col min="6" max="6" width="15.5703125" style="25" bestFit="1" customWidth="1"/>
    <col min="7" max="7" width="15" style="25" bestFit="1" customWidth="1"/>
    <col min="8" max="8" width="17.5703125" style="25" bestFit="1" customWidth="1"/>
    <col min="9" max="9" width="15.140625" style="25" bestFit="1" customWidth="1"/>
    <col min="10" max="10" width="14.85546875" style="25" bestFit="1" customWidth="1"/>
    <col min="11" max="11" width="16.140625" style="25" bestFit="1" customWidth="1"/>
    <col min="12" max="12" width="15.140625" style="25" bestFit="1" customWidth="1"/>
    <col min="13" max="13" width="19.28515625" style="25" bestFit="1" customWidth="1"/>
    <col min="14" max="14" width="9.7109375" style="25" bestFit="1" customWidth="1"/>
    <col min="15" max="15" width="16" style="25" bestFit="1" customWidth="1"/>
    <col min="16" max="16" width="14.28515625" style="25" bestFit="1" customWidth="1"/>
    <col min="17" max="17" width="16.85546875" style="25" bestFit="1" customWidth="1"/>
    <col min="18" max="18" width="16.140625" style="25" bestFit="1" customWidth="1"/>
    <col min="19" max="19" width="16" style="25" bestFit="1" customWidth="1"/>
    <col min="21" max="21" width="16" bestFit="1" customWidth="1"/>
    <col min="22" max="22" width="14.28515625" bestFit="1" customWidth="1"/>
    <col min="23" max="23" width="16.85546875" bestFit="1" customWidth="1"/>
    <col min="24" max="24" width="16.140625" bestFit="1" customWidth="1"/>
    <col min="25" max="25" width="16" bestFit="1" customWidth="1"/>
    <col min="26" max="26" width="7" bestFit="1" customWidth="1"/>
  </cols>
  <sheetData>
    <row r="1" spans="1:26" x14ac:dyDescent="0.25">
      <c r="A1" s="25" t="str">
        <f>Summary!A2</f>
        <v>Sitename</v>
      </c>
      <c r="B1" s="3" t="str">
        <f>Summary!B2</f>
        <v>Ojanjarvi 20160519</v>
      </c>
    </row>
    <row r="2" spans="1:26" x14ac:dyDescent="0.25">
      <c r="A2" s="25" t="str">
        <f>Summary!A5</f>
        <v>coredate</v>
      </c>
      <c r="B2" s="25" t="str">
        <f>Summary!B5</f>
        <v>19-05-16'</v>
      </c>
    </row>
    <row r="4" spans="1:26" x14ac:dyDescent="0.25">
      <c r="A4" t="s">
        <v>114</v>
      </c>
      <c r="B4" t="s">
        <v>141</v>
      </c>
      <c r="C4" t="s">
        <v>115</v>
      </c>
      <c r="D4" t="s">
        <v>116</v>
      </c>
      <c r="E4" t="s">
        <v>117</v>
      </c>
      <c r="F4" t="s">
        <v>118</v>
      </c>
      <c r="G4" t="s">
        <v>119</v>
      </c>
      <c r="H4" t="s">
        <v>120</v>
      </c>
      <c r="I4" t="s">
        <v>121</v>
      </c>
      <c r="J4" t="s">
        <v>122</v>
      </c>
      <c r="K4" t="s">
        <v>123</v>
      </c>
      <c r="L4" t="s">
        <v>142</v>
      </c>
      <c r="M4" t="s">
        <v>124</v>
      </c>
      <c r="N4" t="s">
        <v>143</v>
      </c>
      <c r="O4" t="s">
        <v>144</v>
      </c>
      <c r="P4" t="s">
        <v>145</v>
      </c>
      <c r="Q4" t="s">
        <v>125</v>
      </c>
      <c r="R4" t="s">
        <v>126</v>
      </c>
      <c r="S4" t="s">
        <v>127</v>
      </c>
      <c r="T4" t="s">
        <v>146</v>
      </c>
      <c r="U4" t="s">
        <v>155</v>
      </c>
      <c r="V4" t="s">
        <v>128</v>
      </c>
      <c r="W4" t="s">
        <v>129</v>
      </c>
      <c r="X4" t="s">
        <v>130</v>
      </c>
      <c r="Y4" t="s">
        <v>131</v>
      </c>
      <c r="Z4" t="s">
        <v>132</v>
      </c>
    </row>
    <row r="5" spans="1:26" x14ac:dyDescent="0.25">
      <c r="A5" t="s">
        <v>56</v>
      </c>
      <c r="B5" t="s">
        <v>56</v>
      </c>
      <c r="C5" t="s">
        <v>56</v>
      </c>
      <c r="D5" t="s">
        <v>56</v>
      </c>
      <c r="E5" t="s">
        <v>56</v>
      </c>
      <c r="F5" t="s">
        <v>56</v>
      </c>
      <c r="G5" t="s">
        <v>57</v>
      </c>
      <c r="H5" t="s">
        <v>1</v>
      </c>
      <c r="I5" t="s">
        <v>1</v>
      </c>
      <c r="J5" t="s">
        <v>58</v>
      </c>
      <c r="K5" t="s">
        <v>59</v>
      </c>
      <c r="L5" t="s">
        <v>1</v>
      </c>
      <c r="M5" t="s">
        <v>1</v>
      </c>
      <c r="N5" t="s">
        <v>1</v>
      </c>
      <c r="O5" t="s">
        <v>57</v>
      </c>
      <c r="P5" t="s">
        <v>57</v>
      </c>
      <c r="Q5" t="s">
        <v>60</v>
      </c>
      <c r="R5" t="s">
        <v>60</v>
      </c>
      <c r="S5" t="s">
        <v>60</v>
      </c>
      <c r="T5" t="s">
        <v>60</v>
      </c>
      <c r="U5" t="s">
        <v>59</v>
      </c>
      <c r="V5" t="s">
        <v>59</v>
      </c>
      <c r="W5" t="s">
        <v>59</v>
      </c>
      <c r="X5" t="s">
        <v>59</v>
      </c>
      <c r="Y5" t="s">
        <v>59</v>
      </c>
      <c r="Z5" t="s">
        <v>0</v>
      </c>
    </row>
    <row r="6" spans="1:26" x14ac:dyDescent="0.25">
      <c r="A6" t="s">
        <v>160</v>
      </c>
      <c r="B6" t="s">
        <v>161</v>
      </c>
      <c r="C6" t="s">
        <v>162</v>
      </c>
      <c r="D6" t="s">
        <v>163</v>
      </c>
      <c r="E6" t="s">
        <v>164</v>
      </c>
      <c r="F6" t="s">
        <v>165</v>
      </c>
      <c r="G6" t="s">
        <v>166</v>
      </c>
      <c r="H6" t="s">
        <v>167</v>
      </c>
      <c r="I6" t="s">
        <v>168</v>
      </c>
      <c r="J6" t="s">
        <v>169</v>
      </c>
      <c r="K6" t="s">
        <v>170</v>
      </c>
      <c r="L6" t="s">
        <v>171</v>
      </c>
      <c r="M6" t="s">
        <v>172</v>
      </c>
      <c r="N6" t="s">
        <v>173</v>
      </c>
      <c r="O6" t="s">
        <v>174</v>
      </c>
      <c r="P6" t="s">
        <v>175</v>
      </c>
      <c r="Q6" t="s">
        <v>176</v>
      </c>
      <c r="R6" t="s">
        <v>177</v>
      </c>
      <c r="S6" t="s">
        <v>178</v>
      </c>
      <c r="T6" t="s">
        <v>179</v>
      </c>
      <c r="U6" t="s">
        <v>180</v>
      </c>
      <c r="V6" t="s">
        <v>181</v>
      </c>
      <c r="W6" t="s">
        <v>182</v>
      </c>
      <c r="X6" t="s">
        <v>183</v>
      </c>
      <c r="Y6" t="s">
        <v>184</v>
      </c>
      <c r="Z6" t="s">
        <v>185</v>
      </c>
    </row>
    <row r="7" spans="1:26" x14ac:dyDescent="0.25">
      <c r="A7" t="s">
        <v>194</v>
      </c>
      <c r="B7" t="s">
        <v>147</v>
      </c>
      <c r="C7" t="s">
        <v>133</v>
      </c>
      <c r="D7" t="s">
        <v>212</v>
      </c>
      <c r="E7" s="52">
        <v>42509</v>
      </c>
      <c r="F7" t="s">
        <v>52</v>
      </c>
      <c r="G7">
        <v>0.624</v>
      </c>
      <c r="H7">
        <v>1.821</v>
      </c>
      <c r="I7">
        <v>1.1000000000000001</v>
      </c>
      <c r="J7">
        <v>1.7529999999999999</v>
      </c>
      <c r="K7">
        <v>0.35599999999999998</v>
      </c>
      <c r="L7"/>
      <c r="M7">
        <v>0.5</v>
      </c>
      <c r="N7"/>
      <c r="O7"/>
      <c r="P7"/>
      <c r="Q7">
        <v>0.90200000000000002</v>
      </c>
      <c r="R7">
        <v>9.8000000000000004E-2</v>
      </c>
      <c r="S7">
        <v>0.95989999999999998</v>
      </c>
      <c r="U7">
        <v>1</v>
      </c>
      <c r="V7">
        <v>2.6</v>
      </c>
      <c r="W7">
        <v>2.6</v>
      </c>
      <c r="X7">
        <v>1.0642</v>
      </c>
      <c r="Y7">
        <v>0.1043</v>
      </c>
      <c r="Z7">
        <v>5.21E-2</v>
      </c>
    </row>
    <row r="8" spans="1:26" x14ac:dyDescent="0.25">
      <c r="A8" t="s">
        <v>195</v>
      </c>
      <c r="B8" t="s">
        <v>147</v>
      </c>
      <c r="C8" t="s">
        <v>133</v>
      </c>
      <c r="D8" t="s">
        <v>212</v>
      </c>
      <c r="E8" s="52">
        <v>42509</v>
      </c>
      <c r="F8" t="s">
        <v>52</v>
      </c>
      <c r="G8">
        <v>0.73409999999999997</v>
      </c>
      <c r="H8">
        <v>2.214</v>
      </c>
      <c r="I8">
        <v>1.1000000000000001</v>
      </c>
      <c r="J8">
        <v>2.1610999999999998</v>
      </c>
      <c r="K8">
        <v>0.3397</v>
      </c>
      <c r="L8"/>
      <c r="M8">
        <v>1.5</v>
      </c>
      <c r="N8"/>
      <c r="O8"/>
      <c r="P8"/>
      <c r="Q8">
        <v>0.88529999999999998</v>
      </c>
      <c r="R8">
        <v>0.1147</v>
      </c>
      <c r="S8">
        <v>0.95250000000000001</v>
      </c>
      <c r="U8">
        <v>1</v>
      </c>
      <c r="V8">
        <v>2.6</v>
      </c>
      <c r="W8">
        <v>2.6</v>
      </c>
      <c r="X8">
        <v>1.0759000000000001</v>
      </c>
      <c r="Y8">
        <v>0.1234</v>
      </c>
      <c r="Z8">
        <v>0.16600000000000001</v>
      </c>
    </row>
    <row r="9" spans="1:26" x14ac:dyDescent="0.25">
      <c r="A9" t="s">
        <v>196</v>
      </c>
      <c r="B9" t="s">
        <v>147</v>
      </c>
      <c r="C9" t="s">
        <v>133</v>
      </c>
      <c r="D9" t="s">
        <v>212</v>
      </c>
      <c r="E9" s="52">
        <v>42509</v>
      </c>
      <c r="F9" t="s">
        <v>52</v>
      </c>
      <c r="G9">
        <v>0.74490000000000001</v>
      </c>
      <c r="H9">
        <v>2.206</v>
      </c>
      <c r="I9">
        <v>1.1000000000000001</v>
      </c>
      <c r="J9">
        <v>2.1528</v>
      </c>
      <c r="K9">
        <v>0.34599999999999997</v>
      </c>
      <c r="L9"/>
      <c r="M9">
        <v>2.5</v>
      </c>
      <c r="N9"/>
      <c r="O9"/>
      <c r="P9"/>
      <c r="Q9">
        <v>0.88470000000000004</v>
      </c>
      <c r="R9">
        <v>0.1153</v>
      </c>
      <c r="S9">
        <v>0.95230000000000004</v>
      </c>
      <c r="U9">
        <v>1</v>
      </c>
      <c r="V9">
        <v>2.6</v>
      </c>
      <c r="W9">
        <v>2.6</v>
      </c>
      <c r="X9">
        <v>1.0764</v>
      </c>
      <c r="Y9">
        <v>0.1241</v>
      </c>
      <c r="Z9">
        <v>0.2898</v>
      </c>
    </row>
    <row r="10" spans="1:26" x14ac:dyDescent="0.25">
      <c r="A10" t="s">
        <v>197</v>
      </c>
      <c r="B10" t="s">
        <v>147</v>
      </c>
      <c r="C10" t="s">
        <v>133</v>
      </c>
      <c r="D10" t="s">
        <v>212</v>
      </c>
      <c r="E10" s="52">
        <v>42509</v>
      </c>
      <c r="F10" t="s">
        <v>52</v>
      </c>
      <c r="G10">
        <v>0.68489999999999995</v>
      </c>
      <c r="H10">
        <v>1.9590000000000001</v>
      </c>
      <c r="I10">
        <v>1.1000000000000001</v>
      </c>
      <c r="J10">
        <v>1.8963000000000001</v>
      </c>
      <c r="K10">
        <v>0.36120000000000002</v>
      </c>
      <c r="L10"/>
      <c r="M10">
        <v>3.5</v>
      </c>
      <c r="N10"/>
      <c r="O10"/>
      <c r="P10"/>
      <c r="Q10">
        <v>0.89490000000000003</v>
      </c>
      <c r="R10">
        <v>0.1051</v>
      </c>
      <c r="S10">
        <v>0.95679999999999998</v>
      </c>
      <c r="U10">
        <v>1</v>
      </c>
      <c r="V10">
        <v>2.6</v>
      </c>
      <c r="W10">
        <v>2.6</v>
      </c>
      <c r="X10">
        <v>1.0690999999999999</v>
      </c>
      <c r="Y10">
        <v>0.1124</v>
      </c>
      <c r="Z10">
        <v>0.40799999999999997</v>
      </c>
    </row>
    <row r="11" spans="1:26" x14ac:dyDescent="0.25">
      <c r="A11" t="s">
        <v>198</v>
      </c>
      <c r="B11" t="s">
        <v>147</v>
      </c>
      <c r="C11" t="s">
        <v>133</v>
      </c>
      <c r="D11" t="s">
        <v>212</v>
      </c>
      <c r="E11" s="52">
        <v>42509</v>
      </c>
      <c r="F11" t="s">
        <v>52</v>
      </c>
      <c r="G11">
        <v>0.66900000000000004</v>
      </c>
      <c r="H11">
        <v>1.9870000000000001</v>
      </c>
      <c r="I11">
        <v>1.1000000000000001</v>
      </c>
      <c r="J11">
        <v>1.9254</v>
      </c>
      <c r="K11">
        <v>0.34749999999999998</v>
      </c>
      <c r="L11"/>
      <c r="M11">
        <v>4.5</v>
      </c>
      <c r="N11"/>
      <c r="O11"/>
      <c r="P11"/>
      <c r="Q11">
        <v>0.89639999999999997</v>
      </c>
      <c r="R11">
        <v>0.1036</v>
      </c>
      <c r="S11">
        <v>0.95740000000000003</v>
      </c>
      <c r="U11">
        <v>1</v>
      </c>
      <c r="V11">
        <v>2.6</v>
      </c>
      <c r="W11">
        <v>2.6</v>
      </c>
      <c r="X11">
        <v>1.0681</v>
      </c>
      <c r="Y11">
        <v>0.11070000000000001</v>
      </c>
      <c r="Z11">
        <v>0.51949999999999996</v>
      </c>
    </row>
    <row r="12" spans="1:26" x14ac:dyDescent="0.25">
      <c r="A12" t="s">
        <v>199</v>
      </c>
      <c r="B12" t="s">
        <v>147</v>
      </c>
      <c r="C12" t="s">
        <v>133</v>
      </c>
      <c r="D12" t="s">
        <v>212</v>
      </c>
      <c r="E12" s="52">
        <v>42509</v>
      </c>
      <c r="F12" t="s">
        <v>52</v>
      </c>
      <c r="G12">
        <v>0.82530000000000003</v>
      </c>
      <c r="H12">
        <v>2.4900000000000002</v>
      </c>
      <c r="I12">
        <v>1.1000000000000001</v>
      </c>
      <c r="J12">
        <v>2.4477000000000002</v>
      </c>
      <c r="K12">
        <v>0.3372</v>
      </c>
      <c r="L12"/>
      <c r="M12">
        <v>6.5</v>
      </c>
      <c r="N12"/>
      <c r="O12"/>
      <c r="P12"/>
      <c r="Q12">
        <v>0.874</v>
      </c>
      <c r="R12">
        <v>0.126</v>
      </c>
      <c r="S12">
        <v>0.94750000000000001</v>
      </c>
      <c r="U12">
        <v>1</v>
      </c>
      <c r="V12">
        <v>2.6</v>
      </c>
      <c r="W12">
        <v>2.6</v>
      </c>
      <c r="X12">
        <v>1.0841000000000001</v>
      </c>
      <c r="Y12">
        <v>0.1366</v>
      </c>
      <c r="Z12">
        <v>0.76670000000000005</v>
      </c>
    </row>
    <row r="13" spans="1:26" x14ac:dyDescent="0.25">
      <c r="A13" t="s">
        <v>200</v>
      </c>
      <c r="B13" t="s">
        <v>147</v>
      </c>
      <c r="C13" t="s">
        <v>133</v>
      </c>
      <c r="D13" t="s">
        <v>212</v>
      </c>
      <c r="E13" s="52">
        <v>42509</v>
      </c>
      <c r="F13" t="s">
        <v>52</v>
      </c>
      <c r="G13">
        <v>0.81200000000000006</v>
      </c>
      <c r="H13">
        <v>2.4790000000000001</v>
      </c>
      <c r="I13">
        <v>1.1000000000000001</v>
      </c>
      <c r="J13">
        <v>2.4363000000000001</v>
      </c>
      <c r="K13">
        <v>0.33329999999999999</v>
      </c>
      <c r="L13"/>
      <c r="M13">
        <v>8.5</v>
      </c>
      <c r="N13"/>
      <c r="O13"/>
      <c r="P13"/>
      <c r="Q13">
        <v>0.87570000000000003</v>
      </c>
      <c r="R13">
        <v>0.12429999999999999</v>
      </c>
      <c r="S13">
        <v>0.94820000000000004</v>
      </c>
      <c r="U13">
        <v>1</v>
      </c>
      <c r="V13">
        <v>2.6</v>
      </c>
      <c r="W13">
        <v>2.6</v>
      </c>
      <c r="X13">
        <v>1.0828</v>
      </c>
      <c r="Y13">
        <v>0.1346</v>
      </c>
      <c r="Z13">
        <v>1.0379</v>
      </c>
    </row>
    <row r="14" spans="1:26" x14ac:dyDescent="0.25">
      <c r="A14" t="s">
        <v>201</v>
      </c>
      <c r="B14" t="s">
        <v>147</v>
      </c>
      <c r="C14" t="s">
        <v>133</v>
      </c>
      <c r="D14" t="s">
        <v>212</v>
      </c>
      <c r="E14" s="52">
        <v>42509</v>
      </c>
      <c r="F14" t="s">
        <v>52</v>
      </c>
      <c r="G14">
        <v>0.76470000000000005</v>
      </c>
      <c r="H14">
        <v>2.274</v>
      </c>
      <c r="I14">
        <v>1.1000000000000001</v>
      </c>
      <c r="J14">
        <v>2.2233999999999998</v>
      </c>
      <c r="K14">
        <v>0.34389999999999998</v>
      </c>
      <c r="L14"/>
      <c r="M14">
        <v>10.5</v>
      </c>
      <c r="N14"/>
      <c r="O14"/>
      <c r="P14"/>
      <c r="Q14">
        <v>0.88290000000000002</v>
      </c>
      <c r="R14">
        <v>0.1171</v>
      </c>
      <c r="S14">
        <v>0.95150000000000001</v>
      </c>
      <c r="U14">
        <v>1</v>
      </c>
      <c r="V14">
        <v>2.6</v>
      </c>
      <c r="W14">
        <v>2.6</v>
      </c>
      <c r="X14">
        <v>1.0777000000000001</v>
      </c>
      <c r="Y14">
        <v>0.12620000000000001</v>
      </c>
      <c r="Z14">
        <v>1.2987</v>
      </c>
    </row>
    <row r="15" spans="1:26" x14ac:dyDescent="0.25">
      <c r="A15" t="s">
        <v>202</v>
      </c>
      <c r="B15" t="s">
        <v>147</v>
      </c>
      <c r="C15" t="s">
        <v>133</v>
      </c>
      <c r="D15" t="s">
        <v>212</v>
      </c>
      <c r="E15" s="52">
        <v>42509</v>
      </c>
      <c r="F15" t="s">
        <v>52</v>
      </c>
      <c r="G15">
        <v>0.85499999999999998</v>
      </c>
      <c r="H15">
        <v>2.3660000000000001</v>
      </c>
      <c r="I15">
        <v>1.1000000000000001</v>
      </c>
      <c r="J15">
        <v>2.319</v>
      </c>
      <c r="K15">
        <v>0.36870000000000003</v>
      </c>
      <c r="L15"/>
      <c r="M15">
        <v>12.5</v>
      </c>
      <c r="N15"/>
      <c r="O15"/>
      <c r="P15"/>
      <c r="Q15">
        <v>0.8659</v>
      </c>
      <c r="R15">
        <v>0.1341</v>
      </c>
      <c r="S15">
        <v>0.94379999999999997</v>
      </c>
      <c r="U15">
        <v>1</v>
      </c>
      <c r="V15">
        <v>2.6</v>
      </c>
      <c r="W15">
        <v>2.6</v>
      </c>
      <c r="X15">
        <v>1.0899000000000001</v>
      </c>
      <c r="Y15">
        <v>0.1462</v>
      </c>
      <c r="Z15">
        <v>1.5710999999999999</v>
      </c>
    </row>
    <row r="16" spans="1:26" x14ac:dyDescent="0.25">
      <c r="A16" t="s">
        <v>203</v>
      </c>
      <c r="B16" t="s">
        <v>147</v>
      </c>
      <c r="C16" t="s">
        <v>133</v>
      </c>
      <c r="D16" t="s">
        <v>212</v>
      </c>
      <c r="E16" s="52">
        <v>42509</v>
      </c>
      <c r="F16" t="s">
        <v>52</v>
      </c>
      <c r="G16">
        <v>0.94740000000000002</v>
      </c>
      <c r="H16">
        <v>2.786</v>
      </c>
      <c r="I16">
        <v>1.1000000000000001</v>
      </c>
      <c r="J16">
        <v>2.7551000000000001</v>
      </c>
      <c r="K16">
        <v>0.34389999999999998</v>
      </c>
      <c r="L16"/>
      <c r="M16">
        <v>14.5</v>
      </c>
      <c r="N16"/>
      <c r="O16"/>
      <c r="P16"/>
      <c r="Q16">
        <v>0.85660000000000003</v>
      </c>
      <c r="R16">
        <v>0.1434</v>
      </c>
      <c r="S16">
        <v>0.9395</v>
      </c>
      <c r="U16">
        <v>1</v>
      </c>
      <c r="V16">
        <v>2.6</v>
      </c>
      <c r="W16">
        <v>2.6</v>
      </c>
      <c r="X16">
        <v>1.0968</v>
      </c>
      <c r="Y16">
        <v>0.1573</v>
      </c>
      <c r="Z16">
        <v>1.8745000000000001</v>
      </c>
    </row>
    <row r="17" spans="1:26" x14ac:dyDescent="0.25">
      <c r="A17" t="s">
        <v>204</v>
      </c>
      <c r="B17" t="s">
        <v>147</v>
      </c>
      <c r="C17" t="s">
        <v>133</v>
      </c>
      <c r="D17" t="s">
        <v>212</v>
      </c>
      <c r="E17" s="52">
        <v>42509</v>
      </c>
      <c r="F17" t="s">
        <v>52</v>
      </c>
      <c r="G17">
        <v>0.73909999999999998</v>
      </c>
      <c r="H17">
        <v>2.113</v>
      </c>
      <c r="I17">
        <v>1.1000000000000001</v>
      </c>
      <c r="J17">
        <v>2.0562</v>
      </c>
      <c r="K17">
        <v>0.3594</v>
      </c>
      <c r="L17"/>
      <c r="M17">
        <v>16.5</v>
      </c>
      <c r="N17"/>
      <c r="O17"/>
      <c r="P17"/>
      <c r="Q17">
        <v>0.88829999999999998</v>
      </c>
      <c r="R17">
        <v>0.11169999999999999</v>
      </c>
      <c r="S17">
        <v>0.95389999999999997</v>
      </c>
      <c r="U17">
        <v>1</v>
      </c>
      <c r="V17">
        <v>2.6</v>
      </c>
      <c r="W17">
        <v>2.6</v>
      </c>
      <c r="X17">
        <v>1.0738000000000001</v>
      </c>
      <c r="Y17">
        <v>0.11990000000000001</v>
      </c>
      <c r="Z17">
        <v>2.1516999999999999</v>
      </c>
    </row>
    <row r="18" spans="1:26" x14ac:dyDescent="0.25">
      <c r="A18" t="s">
        <v>205</v>
      </c>
      <c r="B18" t="s">
        <v>147</v>
      </c>
      <c r="C18" t="s">
        <v>133</v>
      </c>
      <c r="D18" t="s">
        <v>212</v>
      </c>
      <c r="E18" s="52">
        <v>42509</v>
      </c>
      <c r="F18" t="s">
        <v>52</v>
      </c>
      <c r="G18">
        <v>0.9506</v>
      </c>
      <c r="H18">
        <v>2.6190000000000002</v>
      </c>
      <c r="I18">
        <v>1.1000000000000001</v>
      </c>
      <c r="J18">
        <v>2.5817000000000001</v>
      </c>
      <c r="K18">
        <v>0.36820000000000003</v>
      </c>
      <c r="L18"/>
      <c r="M18">
        <v>18.5</v>
      </c>
      <c r="N18"/>
      <c r="O18"/>
      <c r="P18"/>
      <c r="Q18">
        <v>0.85670000000000002</v>
      </c>
      <c r="R18">
        <v>0.14330000000000001</v>
      </c>
      <c r="S18">
        <v>0.93959999999999999</v>
      </c>
      <c r="U18">
        <v>1</v>
      </c>
      <c r="V18">
        <v>2.6</v>
      </c>
      <c r="W18">
        <v>2.6</v>
      </c>
      <c r="X18">
        <v>1.0967</v>
      </c>
      <c r="Y18">
        <v>0.15720000000000001</v>
      </c>
      <c r="Z18">
        <v>2.4287999999999998</v>
      </c>
    </row>
    <row r="19" spans="1:26" x14ac:dyDescent="0.25">
      <c r="A19" t="s">
        <v>206</v>
      </c>
      <c r="B19" t="s">
        <v>147</v>
      </c>
      <c r="C19" t="s">
        <v>133</v>
      </c>
      <c r="D19" t="s">
        <v>212</v>
      </c>
      <c r="E19" s="52">
        <v>42509</v>
      </c>
      <c r="F19" t="s">
        <v>52</v>
      </c>
      <c r="G19">
        <v>1.1356999999999999</v>
      </c>
      <c r="H19">
        <v>3.09</v>
      </c>
      <c r="I19">
        <v>1.1000000000000001</v>
      </c>
      <c r="J19">
        <v>3.0708000000000002</v>
      </c>
      <c r="K19">
        <v>0.36980000000000002</v>
      </c>
      <c r="L19"/>
      <c r="M19">
        <v>24.5</v>
      </c>
      <c r="N19"/>
      <c r="O19"/>
      <c r="P19"/>
      <c r="Q19">
        <v>0.82769999999999999</v>
      </c>
      <c r="R19">
        <v>0.17230000000000001</v>
      </c>
      <c r="S19">
        <v>0.92589999999999995</v>
      </c>
      <c r="U19">
        <v>1</v>
      </c>
      <c r="V19">
        <v>2.6</v>
      </c>
      <c r="W19">
        <v>2.6</v>
      </c>
      <c r="X19">
        <v>1.1186</v>
      </c>
      <c r="Y19">
        <v>0.19270000000000001</v>
      </c>
      <c r="Z19">
        <v>3.4784999999999999</v>
      </c>
    </row>
    <row r="20" spans="1:26" x14ac:dyDescent="0.25">
      <c r="A20" t="s">
        <v>207</v>
      </c>
      <c r="B20" t="s">
        <v>147</v>
      </c>
      <c r="C20" t="s">
        <v>133</v>
      </c>
      <c r="D20" t="s">
        <v>212</v>
      </c>
      <c r="E20" s="52">
        <v>42509</v>
      </c>
      <c r="F20" t="s">
        <v>52</v>
      </c>
      <c r="G20">
        <v>1.4401999999999999</v>
      </c>
      <c r="H20">
        <v>3.1280000000000001</v>
      </c>
      <c r="I20">
        <v>1.1000000000000001</v>
      </c>
      <c r="J20">
        <v>3.1101999999999999</v>
      </c>
      <c r="K20">
        <v>0.46310000000000001</v>
      </c>
      <c r="L20"/>
      <c r="M20">
        <v>28.5</v>
      </c>
      <c r="N20"/>
      <c r="O20"/>
      <c r="P20"/>
      <c r="Q20">
        <v>0.77900000000000003</v>
      </c>
      <c r="R20">
        <v>0.221</v>
      </c>
      <c r="S20">
        <v>0.90159999999999996</v>
      </c>
      <c r="U20">
        <v>1</v>
      </c>
      <c r="V20">
        <v>2.6</v>
      </c>
      <c r="W20">
        <v>2.6</v>
      </c>
      <c r="X20">
        <v>1.1574</v>
      </c>
      <c r="Y20">
        <v>0.25580000000000003</v>
      </c>
      <c r="Z20">
        <v>4.3756000000000004</v>
      </c>
    </row>
    <row r="21" spans="1:26" x14ac:dyDescent="0.25">
      <c r="A21" t="s">
        <v>208</v>
      </c>
      <c r="B21" t="s">
        <v>147</v>
      </c>
      <c r="C21" t="s">
        <v>133</v>
      </c>
      <c r="D21" t="s">
        <v>212</v>
      </c>
      <c r="E21" s="52">
        <v>42509</v>
      </c>
      <c r="F21" t="s">
        <v>52</v>
      </c>
      <c r="G21">
        <v>1.3657999999999999</v>
      </c>
      <c r="H21">
        <v>3.0579999999999998</v>
      </c>
      <c r="I21">
        <v>1.1000000000000001</v>
      </c>
      <c r="J21">
        <v>3.0375000000000001</v>
      </c>
      <c r="K21">
        <v>0.4496</v>
      </c>
      <c r="L21"/>
      <c r="M21">
        <v>32.5</v>
      </c>
      <c r="N21"/>
      <c r="O21"/>
      <c r="P21"/>
      <c r="Q21">
        <v>0.79510000000000003</v>
      </c>
      <c r="R21">
        <v>0.2049</v>
      </c>
      <c r="S21">
        <v>0.90980000000000005</v>
      </c>
      <c r="U21">
        <v>1</v>
      </c>
      <c r="V21">
        <v>2.6</v>
      </c>
      <c r="W21">
        <v>2.6</v>
      </c>
      <c r="X21">
        <v>1.1443000000000001</v>
      </c>
      <c r="Y21">
        <v>0.23449999999999999</v>
      </c>
      <c r="Z21">
        <v>5.3560999999999996</v>
      </c>
    </row>
    <row r="22" spans="1:26" x14ac:dyDescent="0.25">
      <c r="A22" t="s">
        <v>209</v>
      </c>
      <c r="B22" t="s">
        <v>147</v>
      </c>
      <c r="C22" t="s">
        <v>133</v>
      </c>
      <c r="D22" t="s">
        <v>212</v>
      </c>
      <c r="E22" s="52">
        <v>42509</v>
      </c>
      <c r="F22" t="s">
        <v>52</v>
      </c>
      <c r="G22">
        <v>1.603</v>
      </c>
      <c r="H22">
        <v>3.1989999999999998</v>
      </c>
      <c r="I22">
        <v>1.1000000000000001</v>
      </c>
      <c r="J22">
        <v>3.1839</v>
      </c>
      <c r="K22">
        <v>0.50349999999999995</v>
      </c>
      <c r="L22"/>
      <c r="M22">
        <v>36.5</v>
      </c>
      <c r="N22"/>
      <c r="O22"/>
      <c r="P22"/>
      <c r="Q22">
        <v>0.75509999999999999</v>
      </c>
      <c r="R22">
        <v>0.24490000000000001</v>
      </c>
      <c r="S22">
        <v>0.8891</v>
      </c>
      <c r="U22">
        <v>1</v>
      </c>
      <c r="V22">
        <v>2.6</v>
      </c>
      <c r="W22">
        <v>2.6</v>
      </c>
      <c r="X22">
        <v>1.1775</v>
      </c>
      <c r="Y22">
        <v>0.28839999999999999</v>
      </c>
      <c r="Z22">
        <v>6.4016999999999999</v>
      </c>
    </row>
    <row r="23" spans="1:26" x14ac:dyDescent="0.25">
      <c r="A23" t="s">
        <v>210</v>
      </c>
      <c r="B23" t="s">
        <v>147</v>
      </c>
      <c r="C23" t="s">
        <v>133</v>
      </c>
      <c r="D23" t="s">
        <v>212</v>
      </c>
      <c r="E23" s="52">
        <v>42509</v>
      </c>
      <c r="F23" t="s">
        <v>52</v>
      </c>
      <c r="G23">
        <v>1.3605</v>
      </c>
      <c r="H23">
        <v>2.694</v>
      </c>
      <c r="I23">
        <v>1.1000000000000001</v>
      </c>
      <c r="J23">
        <v>2.6595</v>
      </c>
      <c r="K23">
        <v>0.51160000000000005</v>
      </c>
      <c r="L23"/>
      <c r="M23">
        <v>40.5</v>
      </c>
      <c r="N23"/>
      <c r="O23"/>
      <c r="P23"/>
      <c r="Q23">
        <v>0.72560000000000002</v>
      </c>
      <c r="R23">
        <v>0.27439999999999998</v>
      </c>
      <c r="S23">
        <v>0.873</v>
      </c>
      <c r="U23">
        <v>1</v>
      </c>
      <c r="V23">
        <v>2.6</v>
      </c>
      <c r="W23">
        <v>2.6</v>
      </c>
      <c r="X23">
        <v>1.2032</v>
      </c>
      <c r="Y23">
        <v>0.3301</v>
      </c>
      <c r="Z23">
        <v>7.6387</v>
      </c>
    </row>
    <row r="24" spans="1:26" x14ac:dyDescent="0.25">
      <c r="A24" t="s">
        <v>211</v>
      </c>
      <c r="B24" t="s">
        <v>147</v>
      </c>
      <c r="C24" t="s">
        <v>133</v>
      </c>
      <c r="D24" t="s">
        <v>212</v>
      </c>
      <c r="E24" s="52">
        <v>42509</v>
      </c>
      <c r="F24" t="s">
        <v>52</v>
      </c>
      <c r="G24">
        <v>1.1376999999999999</v>
      </c>
      <c r="H24">
        <v>2.2770000000000001</v>
      </c>
      <c r="I24">
        <v>1.1000000000000001</v>
      </c>
      <c r="J24">
        <v>2.2265000000000001</v>
      </c>
      <c r="K24">
        <v>0.51100000000000001</v>
      </c>
      <c r="L24"/>
      <c r="M24">
        <v>48.5</v>
      </c>
      <c r="N24"/>
      <c r="O24"/>
      <c r="P24"/>
      <c r="Q24">
        <v>0.7016</v>
      </c>
      <c r="R24">
        <v>0.2984</v>
      </c>
      <c r="S24">
        <v>0.85940000000000005</v>
      </c>
      <c r="U24">
        <v>1</v>
      </c>
      <c r="V24">
        <v>2.6</v>
      </c>
      <c r="W24">
        <v>2.6</v>
      </c>
      <c r="X24">
        <v>1.2249000000000001</v>
      </c>
      <c r="Y24">
        <v>0.36549999999999999</v>
      </c>
      <c r="Z24">
        <v>10.4214</v>
      </c>
    </row>
    <row r="25" spans="1:26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26" x14ac:dyDescent="0.25">
      <c r="A26"/>
      <c r="B26"/>
      <c r="C26"/>
      <c r="D26"/>
      <c r="E26" s="52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K18" sqref="K18"/>
    </sheetView>
  </sheetViews>
  <sheetFormatPr defaultRowHeight="15" x14ac:dyDescent="0.25"/>
  <cols>
    <col min="1" max="2" width="15.28515625" style="1" bestFit="1" customWidth="1"/>
    <col min="3" max="3" width="8" style="1" bestFit="1" customWidth="1"/>
    <col min="4" max="4" width="13.42578125" style="1" bestFit="1" customWidth="1"/>
    <col min="5" max="5" width="7.5703125" style="1" bestFit="1" customWidth="1"/>
    <col min="6" max="6" width="13.42578125" style="1" bestFit="1" customWidth="1"/>
    <col min="7" max="7" width="7.5703125" style="1" bestFit="1" customWidth="1"/>
    <col min="8" max="8" width="13.140625" style="1" bestFit="1" customWidth="1"/>
    <col min="9" max="9" width="7.7109375" style="1" bestFit="1" customWidth="1"/>
    <col min="10" max="10" width="14.140625" style="1" bestFit="1" customWidth="1"/>
  </cols>
  <sheetData>
    <row r="1" spans="1:11" x14ac:dyDescent="0.25">
      <c r="A1" s="25" t="str">
        <f>Summary!A2</f>
        <v>Sitename</v>
      </c>
      <c r="B1" s="3" t="str">
        <f>Summary!B2</f>
        <v>Ojanjarvi 20160519</v>
      </c>
    </row>
    <row r="2" spans="1:11" x14ac:dyDescent="0.25">
      <c r="A2" s="25" t="str">
        <f>Summary!A5</f>
        <v>coredate</v>
      </c>
      <c r="B2" s="25" t="str">
        <f>Summary!B5</f>
        <v>19-05-16'</v>
      </c>
    </row>
    <row r="4" spans="1:11" x14ac:dyDescent="0.25">
      <c r="A4" s="4" t="s">
        <v>30</v>
      </c>
      <c r="B4" s="4" t="s">
        <v>3</v>
      </c>
      <c r="C4" s="4" t="s">
        <v>31</v>
      </c>
      <c r="D4" s="4" t="s">
        <v>32</v>
      </c>
      <c r="E4" s="4" t="s">
        <v>33</v>
      </c>
      <c r="F4" s="4" t="s">
        <v>34</v>
      </c>
      <c r="G4" s="4" t="s">
        <v>134</v>
      </c>
      <c r="H4" s="4" t="s">
        <v>135</v>
      </c>
      <c r="I4" s="48" t="s">
        <v>35</v>
      </c>
      <c r="J4" s="4" t="s">
        <v>36</v>
      </c>
    </row>
    <row r="5" spans="1:11" x14ac:dyDescent="0.25">
      <c r="A5" s="5" t="s">
        <v>1</v>
      </c>
      <c r="B5" s="5" t="s">
        <v>0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5" t="s">
        <v>2</v>
      </c>
      <c r="J5" s="5" t="s">
        <v>2</v>
      </c>
      <c r="K5" s="51"/>
    </row>
    <row r="6" spans="1:11" x14ac:dyDescent="0.25">
      <c r="A6">
        <v>0.5</v>
      </c>
      <c r="B6">
        <v>5.21E-2</v>
      </c>
      <c r="C6">
        <v>286.39</v>
      </c>
      <c r="D6">
        <v>39.270000000000003</v>
      </c>
      <c r="E6">
        <v>47.97</v>
      </c>
      <c r="F6">
        <v>6.41</v>
      </c>
      <c r="G6">
        <v>47.53</v>
      </c>
      <c r="H6">
        <v>14.65</v>
      </c>
      <c r="I6">
        <v>392.33</v>
      </c>
      <c r="J6">
        <v>35.25</v>
      </c>
    </row>
    <row r="7" spans="1:11" x14ac:dyDescent="0.25">
      <c r="A7">
        <v>1.5</v>
      </c>
      <c r="B7">
        <v>0.16600000000000001</v>
      </c>
      <c r="C7">
        <v>309.18</v>
      </c>
      <c r="D7">
        <v>38.6</v>
      </c>
      <c r="E7">
        <v>42.9</v>
      </c>
      <c r="F7">
        <v>5.74</v>
      </c>
      <c r="G7">
        <v>36.79</v>
      </c>
      <c r="H7">
        <v>12.52</v>
      </c>
      <c r="I7">
        <v>391.63</v>
      </c>
      <c r="J7">
        <v>31.34</v>
      </c>
    </row>
    <row r="8" spans="1:11" x14ac:dyDescent="0.25">
      <c r="A8">
        <v>2.5</v>
      </c>
      <c r="B8">
        <v>0.2898</v>
      </c>
      <c r="C8">
        <v>307.19</v>
      </c>
      <c r="D8">
        <v>38.71</v>
      </c>
      <c r="E8">
        <v>38.74</v>
      </c>
      <c r="F8">
        <v>5.73</v>
      </c>
      <c r="G8">
        <v>38.869999999999997</v>
      </c>
      <c r="H8">
        <v>12.35</v>
      </c>
      <c r="I8">
        <v>422.54</v>
      </c>
      <c r="J8">
        <v>33.700000000000003</v>
      </c>
    </row>
    <row r="9" spans="1:11" x14ac:dyDescent="0.25">
      <c r="A9">
        <v>3.5</v>
      </c>
      <c r="B9">
        <v>0.40799999999999997</v>
      </c>
      <c r="C9">
        <v>329.43</v>
      </c>
      <c r="D9">
        <v>39.53</v>
      </c>
      <c r="E9">
        <v>47.37</v>
      </c>
      <c r="F9">
        <v>6.13</v>
      </c>
      <c r="G9">
        <v>39.64</v>
      </c>
      <c r="H9">
        <v>13.34</v>
      </c>
      <c r="I9">
        <v>420.23</v>
      </c>
      <c r="J9">
        <v>34.76</v>
      </c>
    </row>
    <row r="10" spans="1:11" x14ac:dyDescent="0.25">
      <c r="A10">
        <v>4.5</v>
      </c>
      <c r="B10">
        <v>0.51949999999999996</v>
      </c>
      <c r="C10">
        <v>330.93</v>
      </c>
      <c r="D10">
        <v>43.12</v>
      </c>
      <c r="E10">
        <v>40.85</v>
      </c>
      <c r="F10">
        <v>6.23</v>
      </c>
      <c r="G10">
        <v>50.75</v>
      </c>
      <c r="H10">
        <v>14.21</v>
      </c>
      <c r="I10">
        <v>452.72</v>
      </c>
      <c r="J10">
        <v>36.75</v>
      </c>
    </row>
    <row r="11" spans="1:11" x14ac:dyDescent="0.25">
      <c r="A11">
        <v>6.5</v>
      </c>
      <c r="B11">
        <v>0.76670000000000005</v>
      </c>
      <c r="C11">
        <v>200.57</v>
      </c>
      <c r="D11">
        <v>29.15</v>
      </c>
      <c r="E11">
        <v>36.75</v>
      </c>
      <c r="F11">
        <v>5.0599999999999996</v>
      </c>
      <c r="G11">
        <v>47.69</v>
      </c>
      <c r="H11">
        <v>11.71</v>
      </c>
      <c r="I11">
        <v>611.85</v>
      </c>
      <c r="J11">
        <v>47.5</v>
      </c>
    </row>
    <row r="12" spans="1:11" x14ac:dyDescent="0.25">
      <c r="A12">
        <v>8.5</v>
      </c>
      <c r="B12">
        <v>1.0379</v>
      </c>
      <c r="C12">
        <v>154.69</v>
      </c>
      <c r="D12">
        <v>29.32</v>
      </c>
      <c r="E12">
        <v>34.049999999999997</v>
      </c>
      <c r="F12">
        <v>5.29</v>
      </c>
      <c r="G12">
        <v>35.94</v>
      </c>
      <c r="H12">
        <v>11.42</v>
      </c>
      <c r="I12">
        <v>712.74</v>
      </c>
      <c r="J12">
        <v>55.21</v>
      </c>
    </row>
    <row r="13" spans="1:11" x14ac:dyDescent="0.25">
      <c r="A13">
        <v>10.5</v>
      </c>
      <c r="B13">
        <v>1.2987</v>
      </c>
      <c r="C13">
        <v>201.44</v>
      </c>
      <c r="D13">
        <v>33.92</v>
      </c>
      <c r="E13">
        <v>31.32</v>
      </c>
      <c r="F13">
        <v>5.53</v>
      </c>
      <c r="G13">
        <v>26.02</v>
      </c>
      <c r="H13">
        <v>12</v>
      </c>
      <c r="I13">
        <v>872.63</v>
      </c>
      <c r="J13">
        <v>68.11</v>
      </c>
    </row>
    <row r="14" spans="1:11" x14ac:dyDescent="0.25">
      <c r="A14">
        <v>12.5</v>
      </c>
      <c r="B14">
        <v>1.5710999999999999</v>
      </c>
      <c r="C14">
        <v>168.03</v>
      </c>
      <c r="D14">
        <v>28.58</v>
      </c>
      <c r="E14">
        <v>32.14</v>
      </c>
      <c r="F14">
        <v>5.07</v>
      </c>
      <c r="G14">
        <v>44.34</v>
      </c>
      <c r="H14">
        <v>11.26</v>
      </c>
      <c r="I14">
        <v>1037.71</v>
      </c>
      <c r="J14">
        <v>80.28</v>
      </c>
    </row>
    <row r="15" spans="1:11" x14ac:dyDescent="0.25">
      <c r="A15">
        <v>14.5</v>
      </c>
      <c r="B15">
        <v>1.8745000000000001</v>
      </c>
      <c r="C15">
        <v>221.05</v>
      </c>
      <c r="D15">
        <v>32.44</v>
      </c>
      <c r="E15">
        <v>33.770000000000003</v>
      </c>
      <c r="F15">
        <v>4.8899999999999997</v>
      </c>
      <c r="G15">
        <v>28.98</v>
      </c>
      <c r="H15">
        <v>10.199999999999999</v>
      </c>
      <c r="I15">
        <v>1212.32</v>
      </c>
      <c r="J15">
        <v>91.3</v>
      </c>
    </row>
    <row r="16" spans="1:11" x14ac:dyDescent="0.25">
      <c r="A16">
        <v>16.5</v>
      </c>
      <c r="B16">
        <v>2.1516999999999999</v>
      </c>
      <c r="C16">
        <v>201.04</v>
      </c>
      <c r="D16">
        <v>34.32</v>
      </c>
      <c r="E16">
        <v>29.24</v>
      </c>
      <c r="F16">
        <v>5.72</v>
      </c>
      <c r="G16">
        <v>38.049999999999997</v>
      </c>
      <c r="H16">
        <v>12.8</v>
      </c>
      <c r="I16">
        <v>1200.1199999999999</v>
      </c>
      <c r="J16">
        <v>94.06</v>
      </c>
    </row>
    <row r="17" spans="1:21" x14ac:dyDescent="0.25">
      <c r="A17" s="55">
        <v>18.5</v>
      </c>
      <c r="B17">
        <v>2.4287999999999998</v>
      </c>
      <c r="C17">
        <v>167.23</v>
      </c>
      <c r="D17">
        <v>29.36</v>
      </c>
      <c r="E17">
        <v>44.82</v>
      </c>
      <c r="F17">
        <v>5.05</v>
      </c>
      <c r="G17">
        <v>30.48</v>
      </c>
      <c r="H17">
        <v>10.47</v>
      </c>
      <c r="I17" s="55">
        <v>1247.8900000000001</v>
      </c>
      <c r="J17">
        <v>94.89</v>
      </c>
      <c r="K17" s="55" t="s">
        <v>214</v>
      </c>
      <c r="L17" s="55"/>
    </row>
    <row r="18" spans="1:21" x14ac:dyDescent="0.25">
      <c r="A18">
        <v>24.5</v>
      </c>
      <c r="B18">
        <v>3.4784999999999999</v>
      </c>
      <c r="C18">
        <v>109.5</v>
      </c>
      <c r="D18">
        <v>21.73</v>
      </c>
      <c r="E18">
        <v>46.87</v>
      </c>
      <c r="F18">
        <v>4.12</v>
      </c>
      <c r="G18">
        <v>43.2</v>
      </c>
      <c r="H18">
        <v>8.7100000000000009</v>
      </c>
      <c r="I18">
        <v>158.65</v>
      </c>
      <c r="J18">
        <v>12.46</v>
      </c>
      <c r="Q18" s="24"/>
      <c r="R18" s="10"/>
      <c r="S18" s="10"/>
      <c r="T18" s="10"/>
      <c r="U18" s="10"/>
    </row>
    <row r="19" spans="1:21" x14ac:dyDescent="0.25">
      <c r="A19">
        <v>28.5</v>
      </c>
      <c r="B19">
        <v>4.3756000000000004</v>
      </c>
      <c r="C19">
        <v>137.69999999999999</v>
      </c>
      <c r="D19">
        <v>20.190000000000001</v>
      </c>
      <c r="E19">
        <v>47.08</v>
      </c>
      <c r="F19">
        <v>3.47</v>
      </c>
      <c r="G19">
        <v>41.29</v>
      </c>
      <c r="H19">
        <v>7.17</v>
      </c>
      <c r="I19">
        <v>46.01</v>
      </c>
      <c r="J19">
        <v>4.29</v>
      </c>
      <c r="Q19" s="24"/>
      <c r="R19" s="10"/>
      <c r="S19" s="10"/>
      <c r="T19" s="10"/>
      <c r="U19" s="10"/>
    </row>
    <row r="20" spans="1:21" x14ac:dyDescent="0.25">
      <c r="A20">
        <v>32.5</v>
      </c>
      <c r="B20">
        <v>5.3560999999999996</v>
      </c>
      <c r="C20">
        <v>76.8</v>
      </c>
      <c r="D20">
        <v>19.489999999999998</v>
      </c>
      <c r="E20">
        <v>42.28</v>
      </c>
      <c r="F20">
        <v>3.48</v>
      </c>
      <c r="G20">
        <v>47.87</v>
      </c>
      <c r="H20">
        <v>7.03</v>
      </c>
      <c r="I20">
        <v>29.08</v>
      </c>
      <c r="J20">
        <v>3.18</v>
      </c>
      <c r="Q20" s="24"/>
      <c r="R20" s="10"/>
      <c r="S20" s="10"/>
      <c r="T20" s="10"/>
      <c r="U20" s="10"/>
    </row>
    <row r="21" spans="1:21" x14ac:dyDescent="0.25">
      <c r="A21">
        <v>36.5</v>
      </c>
      <c r="B21">
        <v>6.4016999999999999</v>
      </c>
      <c r="C21">
        <v>103.79</v>
      </c>
      <c r="D21">
        <v>17.55</v>
      </c>
      <c r="E21">
        <v>43.54</v>
      </c>
      <c r="F21">
        <v>3.2</v>
      </c>
      <c r="G21">
        <v>46.22</v>
      </c>
      <c r="H21">
        <v>6.76</v>
      </c>
      <c r="I21">
        <v>5.21</v>
      </c>
      <c r="J21">
        <v>1.75</v>
      </c>
      <c r="Q21" s="24"/>
      <c r="R21" s="10"/>
      <c r="S21" s="10"/>
      <c r="T21" s="10"/>
      <c r="U21" s="10"/>
    </row>
    <row r="22" spans="1:21" x14ac:dyDescent="0.25">
      <c r="A22">
        <v>40.5</v>
      </c>
      <c r="B22">
        <v>7.6387</v>
      </c>
      <c r="C22">
        <v>51.02</v>
      </c>
      <c r="D22">
        <v>18.940000000000001</v>
      </c>
      <c r="E22">
        <v>41.76</v>
      </c>
      <c r="F22">
        <v>3.46</v>
      </c>
      <c r="G22">
        <v>43.89</v>
      </c>
      <c r="H22">
        <v>7.75</v>
      </c>
      <c r="I22">
        <v>0.94</v>
      </c>
      <c r="J22">
        <v>1.78</v>
      </c>
      <c r="Q22" s="24"/>
      <c r="R22" s="10"/>
      <c r="S22" s="10"/>
      <c r="T22" s="10"/>
      <c r="U22" s="10"/>
    </row>
    <row r="23" spans="1:21" x14ac:dyDescent="0.25">
      <c r="A23">
        <v>48.5</v>
      </c>
      <c r="B23">
        <v>10.4214</v>
      </c>
      <c r="C23">
        <v>46.09</v>
      </c>
      <c r="D23">
        <v>18.54</v>
      </c>
      <c r="E23">
        <v>40.61</v>
      </c>
      <c r="F23">
        <v>3.81</v>
      </c>
      <c r="G23">
        <v>39.54</v>
      </c>
      <c r="H23">
        <v>8.5</v>
      </c>
      <c r="I23">
        <v>0</v>
      </c>
      <c r="J23">
        <v>1.76</v>
      </c>
    </row>
    <row r="24" spans="1:21" x14ac:dyDescent="0.25">
      <c r="A24"/>
      <c r="C24"/>
      <c r="D24"/>
      <c r="E24"/>
      <c r="F24"/>
      <c r="G24"/>
      <c r="H24"/>
      <c r="I24"/>
      <c r="J24"/>
    </row>
    <row r="27" spans="1:21" x14ac:dyDescent="0.25">
      <c r="A27" s="4" t="s">
        <v>21</v>
      </c>
      <c r="C27" s="4">
        <f>SUM(C6:C26)</f>
        <v>3402.0700000000006</v>
      </c>
      <c r="D27" s="4"/>
      <c r="E27" s="4">
        <f>SUM(E6:E26)</f>
        <v>722.06</v>
      </c>
      <c r="F27" s="4"/>
      <c r="G27" s="4">
        <f>SUM(G6:G26)</f>
        <v>727.08999999999992</v>
      </c>
      <c r="H27" s="4"/>
      <c r="I27" s="4">
        <f>SUM(I6:I26)</f>
        <v>9214.5999999999985</v>
      </c>
      <c r="Q27" s="3"/>
    </row>
    <row r="28" spans="1:21" x14ac:dyDescent="0.25">
      <c r="A28" s="4" t="s">
        <v>46</v>
      </c>
      <c r="E28" s="2"/>
    </row>
    <row r="30" spans="1:21" x14ac:dyDescent="0.25">
      <c r="A30"/>
      <c r="B30"/>
      <c r="C30"/>
      <c r="D30"/>
      <c r="E30"/>
      <c r="F30"/>
      <c r="G30"/>
      <c r="H30"/>
      <c r="I30"/>
      <c r="J30"/>
    </row>
    <row r="31" spans="1:21" x14ac:dyDescent="0.25">
      <c r="A31"/>
      <c r="B31"/>
      <c r="C31"/>
      <c r="D31"/>
      <c r="E31"/>
      <c r="F31"/>
      <c r="G31"/>
      <c r="H31"/>
      <c r="I31"/>
      <c r="J31"/>
    </row>
    <row r="32" spans="1:21" x14ac:dyDescent="0.25">
      <c r="A32"/>
      <c r="B32"/>
      <c r="C32"/>
      <c r="D32"/>
      <c r="E32"/>
      <c r="F32"/>
      <c r="G32"/>
      <c r="H32"/>
      <c r="I32"/>
      <c r="J32"/>
    </row>
    <row r="33" spans="1:10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/>
      <c r="B34"/>
      <c r="C34"/>
      <c r="D34"/>
      <c r="E34"/>
      <c r="F34"/>
      <c r="G34"/>
      <c r="H34"/>
      <c r="I34"/>
      <c r="J34"/>
    </row>
    <row r="35" spans="1:10" x14ac:dyDescent="0.25">
      <c r="A35"/>
      <c r="B35"/>
      <c r="C35"/>
      <c r="D35"/>
      <c r="E35"/>
      <c r="F35"/>
      <c r="G35"/>
      <c r="H35"/>
      <c r="I35"/>
      <c r="J35"/>
    </row>
    <row r="36" spans="1:10" x14ac:dyDescent="0.25">
      <c r="A36"/>
      <c r="B36"/>
      <c r="C36"/>
      <c r="D36"/>
      <c r="E36"/>
      <c r="F36"/>
      <c r="G36"/>
      <c r="H36"/>
      <c r="I36"/>
      <c r="J36"/>
    </row>
    <row r="37" spans="1:10" x14ac:dyDescent="0.25">
      <c r="A37"/>
      <c r="B37"/>
      <c r="C37"/>
      <c r="D37"/>
      <c r="E37"/>
      <c r="F37"/>
      <c r="G37"/>
      <c r="H37"/>
      <c r="I37"/>
      <c r="J37"/>
    </row>
    <row r="38" spans="1:10" x14ac:dyDescent="0.25">
      <c r="A38"/>
      <c r="B38"/>
      <c r="C38"/>
      <c r="D38"/>
      <c r="E38"/>
      <c r="F38"/>
      <c r="G38"/>
      <c r="H38"/>
      <c r="I38"/>
      <c r="J38"/>
    </row>
    <row r="39" spans="1:10" x14ac:dyDescent="0.25">
      <c r="A39"/>
      <c r="B39"/>
      <c r="C39"/>
      <c r="D39"/>
      <c r="E39"/>
      <c r="F39"/>
      <c r="G39"/>
      <c r="H39"/>
      <c r="I39"/>
      <c r="J39"/>
    </row>
    <row r="40" spans="1:10" x14ac:dyDescent="0.25">
      <c r="A40"/>
      <c r="B40"/>
      <c r="C40"/>
      <c r="D40"/>
      <c r="E40"/>
      <c r="F40"/>
      <c r="G40"/>
      <c r="H40"/>
      <c r="I40"/>
      <c r="J40"/>
    </row>
    <row r="41" spans="1:10" x14ac:dyDescent="0.25">
      <c r="A41"/>
      <c r="B41"/>
      <c r="C41"/>
      <c r="D41"/>
      <c r="E41"/>
      <c r="F41"/>
      <c r="G41"/>
      <c r="H41"/>
      <c r="I41"/>
      <c r="J41"/>
    </row>
    <row r="42" spans="1:10" x14ac:dyDescent="0.25">
      <c r="A42"/>
      <c r="B42"/>
      <c r="C42"/>
      <c r="D42"/>
      <c r="E42"/>
      <c r="F42"/>
      <c r="G42"/>
      <c r="H42"/>
      <c r="I42"/>
      <c r="J42"/>
    </row>
    <row r="43" spans="1:10" x14ac:dyDescent="0.25">
      <c r="A43"/>
      <c r="B43"/>
      <c r="C43"/>
      <c r="D43"/>
      <c r="E43"/>
      <c r="F43"/>
      <c r="G43"/>
      <c r="H43"/>
      <c r="I43"/>
      <c r="J43"/>
    </row>
    <row r="44" spans="1:10" x14ac:dyDescent="0.25">
      <c r="A44"/>
      <c r="B44"/>
      <c r="C44"/>
      <c r="D44"/>
      <c r="E44"/>
      <c r="F44"/>
      <c r="G44"/>
      <c r="H44"/>
      <c r="I44"/>
      <c r="J44"/>
    </row>
    <row r="45" spans="1:10" x14ac:dyDescent="0.25">
      <c r="A45"/>
      <c r="B45"/>
      <c r="C45"/>
      <c r="D45"/>
      <c r="E45"/>
      <c r="F45"/>
      <c r="G45"/>
      <c r="H45"/>
      <c r="I45"/>
      <c r="J45"/>
    </row>
    <row r="46" spans="1:10" x14ac:dyDescent="0.25">
      <c r="A46"/>
      <c r="B46"/>
      <c r="C46"/>
      <c r="D46"/>
      <c r="E46"/>
      <c r="F46"/>
      <c r="G46"/>
      <c r="H46"/>
      <c r="I46"/>
      <c r="J46"/>
    </row>
    <row r="47" spans="1:10" x14ac:dyDescent="0.25">
      <c r="A47"/>
      <c r="B47"/>
      <c r="C47"/>
      <c r="D47"/>
      <c r="E47"/>
      <c r="F47"/>
      <c r="G47"/>
      <c r="H47"/>
      <c r="I47"/>
      <c r="J47"/>
    </row>
    <row r="48" spans="1:10" x14ac:dyDescent="0.25">
      <c r="A48"/>
      <c r="B48"/>
      <c r="C48"/>
      <c r="D48"/>
      <c r="E48"/>
      <c r="F48"/>
      <c r="G48"/>
      <c r="H48"/>
      <c r="I48"/>
      <c r="J4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E4" sqref="E4"/>
    </sheetView>
  </sheetViews>
  <sheetFormatPr defaultRowHeight="15" x14ac:dyDescent="0.25"/>
  <cols>
    <col min="1" max="2" width="15.28515625" style="1" bestFit="1" customWidth="1"/>
    <col min="3" max="3" width="15.5703125" style="1" bestFit="1" customWidth="1"/>
    <col min="4" max="4" width="12.42578125" style="1" bestFit="1" customWidth="1"/>
    <col min="5" max="5" width="14.5703125" style="1" bestFit="1" customWidth="1"/>
    <col min="6" max="6" width="12" style="1" bestFit="1" customWidth="1"/>
    <col min="7" max="7" width="14.140625" style="1" bestFit="1" customWidth="1"/>
    <col min="8" max="8" width="12" style="1" bestFit="1" customWidth="1"/>
    <col min="9" max="9" width="16.42578125" bestFit="1" customWidth="1"/>
    <col min="10" max="10" width="12.140625" bestFit="1" customWidth="1"/>
  </cols>
  <sheetData>
    <row r="1" spans="1:10" x14ac:dyDescent="0.25">
      <c r="A1" s="25" t="str">
        <f>Summary!A2</f>
        <v>Sitename</v>
      </c>
      <c r="B1" s="3" t="str">
        <f>Summary!B2</f>
        <v>Ojanjarvi 20160519</v>
      </c>
    </row>
    <row r="2" spans="1:10" x14ac:dyDescent="0.25">
      <c r="A2" s="25" t="str">
        <f>Summary!A5</f>
        <v>coredate</v>
      </c>
      <c r="B2" s="25" t="str">
        <f>Summary!B5</f>
        <v>19-05-16'</v>
      </c>
    </row>
    <row r="4" spans="1:10" s="20" customFormat="1" x14ac:dyDescent="0.25">
      <c r="A4" s="4" t="s">
        <v>30</v>
      </c>
      <c r="B4" s="4" t="s">
        <v>3</v>
      </c>
      <c r="C4" s="15" t="s">
        <v>44</v>
      </c>
      <c r="D4" s="15" t="s">
        <v>9</v>
      </c>
      <c r="E4" s="17" t="s">
        <v>43</v>
      </c>
      <c r="F4" s="17" t="s">
        <v>12</v>
      </c>
      <c r="G4" s="19" t="s">
        <v>42</v>
      </c>
      <c r="H4" s="19" t="s">
        <v>15</v>
      </c>
      <c r="I4" s="49" t="s">
        <v>153</v>
      </c>
      <c r="J4" s="49" t="s">
        <v>154</v>
      </c>
    </row>
    <row r="5" spans="1:10" s="20" customFormat="1" x14ac:dyDescent="0.25">
      <c r="A5" s="5" t="s">
        <v>41</v>
      </c>
      <c r="B5" s="5" t="s">
        <v>16</v>
      </c>
      <c r="C5" s="21" t="s">
        <v>40</v>
      </c>
      <c r="D5" s="21" t="s">
        <v>39</v>
      </c>
      <c r="E5" s="22" t="s">
        <v>38</v>
      </c>
      <c r="F5" s="22" t="s">
        <v>37</v>
      </c>
      <c r="G5" s="23" t="s">
        <v>38</v>
      </c>
      <c r="H5" s="23" t="s">
        <v>37</v>
      </c>
      <c r="I5" s="50" t="s">
        <v>38</v>
      </c>
      <c r="J5" s="50" t="s">
        <v>37</v>
      </c>
    </row>
    <row r="6" spans="1:10" x14ac:dyDescent="0.25">
      <c r="A6">
        <v>0</v>
      </c>
      <c r="B6">
        <v>0</v>
      </c>
      <c r="C6">
        <v>9.2299999999999993E-2</v>
      </c>
      <c r="D6">
        <v>3.0599999999999999E-2</v>
      </c>
      <c r="E6">
        <v>8.9800000000000005E-2</v>
      </c>
      <c r="F6">
        <v>1.7500000000000002E-2</v>
      </c>
      <c r="G6">
        <v>1.1299999999999999E-2</v>
      </c>
      <c r="H6">
        <v>1.8700000000000001E-2</v>
      </c>
    </row>
    <row r="7" spans="1:10" x14ac:dyDescent="0.25">
      <c r="A7">
        <v>0.5</v>
      </c>
      <c r="B7">
        <v>5.21E-2</v>
      </c>
      <c r="C7">
        <v>9.2299999999999993E-2</v>
      </c>
      <c r="D7">
        <v>3.0599999999999999E-2</v>
      </c>
      <c r="E7">
        <v>0.1019</v>
      </c>
      <c r="F7">
        <v>1.9699999999999999E-2</v>
      </c>
      <c r="G7">
        <v>-3.2099999999999997E-2</v>
      </c>
      <c r="H7">
        <v>6.4500000000000002E-2</v>
      </c>
      <c r="I7">
        <v>3.5999999999999997E-2</v>
      </c>
      <c r="J7">
        <v>1.4E-3</v>
      </c>
    </row>
    <row r="8" spans="1:10" x14ac:dyDescent="0.25">
      <c r="A8">
        <v>1.5</v>
      </c>
      <c r="B8">
        <v>0.16600000000000001</v>
      </c>
      <c r="C8">
        <v>9.2299999999999993E-2</v>
      </c>
      <c r="D8">
        <v>3.0599999999999999E-2</v>
      </c>
      <c r="E8">
        <v>8.7900000000000006E-2</v>
      </c>
      <c r="F8">
        <v>1.5599999999999999E-2</v>
      </c>
      <c r="G8">
        <v>-0.47720000000000001</v>
      </c>
      <c r="H8">
        <v>12.2125</v>
      </c>
      <c r="I8">
        <v>3.5999999999999997E-2</v>
      </c>
      <c r="J8">
        <v>1.4E-3</v>
      </c>
    </row>
    <row r="9" spans="1:10" x14ac:dyDescent="0.25">
      <c r="A9">
        <v>2.5</v>
      </c>
      <c r="B9">
        <v>0.2898</v>
      </c>
      <c r="C9">
        <v>9.2299999999999993E-2</v>
      </c>
      <c r="D9">
        <v>3.0599999999999999E-2</v>
      </c>
      <c r="E9">
        <v>8.3299999999999999E-2</v>
      </c>
      <c r="F9">
        <v>1.4999999999999999E-2</v>
      </c>
      <c r="G9">
        <v>-7.4399999999999994E-2</v>
      </c>
      <c r="H9">
        <v>0.30590000000000001</v>
      </c>
      <c r="I9">
        <v>3.5999999999999997E-2</v>
      </c>
      <c r="J9">
        <v>1.4E-3</v>
      </c>
    </row>
    <row r="10" spans="1:10" x14ac:dyDescent="0.25">
      <c r="A10">
        <v>3.5</v>
      </c>
      <c r="B10">
        <v>0.40799999999999997</v>
      </c>
      <c r="C10">
        <v>9.2299999999999993E-2</v>
      </c>
      <c r="D10">
        <v>3.0599999999999999E-2</v>
      </c>
      <c r="E10">
        <v>7.5700000000000003E-2</v>
      </c>
      <c r="F10">
        <v>1.3599999999999999E-2</v>
      </c>
      <c r="G10">
        <v>-0.1239</v>
      </c>
      <c r="H10">
        <v>0.91259999999999997</v>
      </c>
      <c r="I10">
        <v>3.5999999999999997E-2</v>
      </c>
      <c r="J10">
        <v>1.4E-3</v>
      </c>
    </row>
    <row r="11" spans="1:10" x14ac:dyDescent="0.25">
      <c r="A11">
        <v>4.5</v>
      </c>
      <c r="B11">
        <v>0.51949999999999996</v>
      </c>
      <c r="C11">
        <v>9.2299999999999993E-2</v>
      </c>
      <c r="D11">
        <v>3.0599999999999999E-2</v>
      </c>
      <c r="E11">
        <v>7.0199999999999999E-2</v>
      </c>
      <c r="F11">
        <v>1.3299999999999999E-2</v>
      </c>
      <c r="G11">
        <v>1.35E-2</v>
      </c>
      <c r="H11">
        <v>5.4999999999999997E-3</v>
      </c>
      <c r="I11">
        <v>3.5999999999999997E-2</v>
      </c>
      <c r="J11">
        <v>1.4E-3</v>
      </c>
    </row>
    <row r="12" spans="1:10" x14ac:dyDescent="0.25">
      <c r="A12">
        <v>6.5</v>
      </c>
      <c r="B12">
        <v>0.76670000000000005</v>
      </c>
      <c r="C12">
        <v>9.2299999999999993E-2</v>
      </c>
      <c r="D12">
        <v>3.0599999999999999E-2</v>
      </c>
      <c r="E12">
        <v>0.1137</v>
      </c>
      <c r="F12">
        <v>2.4899999999999999E-2</v>
      </c>
      <c r="G12">
        <v>2.76E-2</v>
      </c>
      <c r="H12">
        <v>2.76E-2</v>
      </c>
      <c r="I12">
        <v>3.5999999999999997E-2</v>
      </c>
      <c r="J12">
        <v>1.4E-3</v>
      </c>
    </row>
    <row r="13" spans="1:10" x14ac:dyDescent="0.25">
      <c r="A13">
        <v>8.5</v>
      </c>
      <c r="B13">
        <v>1.0379</v>
      </c>
      <c r="C13">
        <v>9.2299999999999993E-2</v>
      </c>
      <c r="D13">
        <v>3.0599999999999999E-2</v>
      </c>
      <c r="E13">
        <v>0.1444</v>
      </c>
      <c r="F13">
        <v>4.0500000000000001E-2</v>
      </c>
      <c r="G13">
        <v>-2.3599999999999999E-2</v>
      </c>
      <c r="H13">
        <v>2.1899999999999999E-2</v>
      </c>
      <c r="I13">
        <v>3.5999999999999997E-2</v>
      </c>
      <c r="J13">
        <v>1.4E-3</v>
      </c>
    </row>
    <row r="14" spans="1:10" x14ac:dyDescent="0.25">
      <c r="A14">
        <v>10.5</v>
      </c>
      <c r="B14">
        <v>1.2987</v>
      </c>
      <c r="C14">
        <v>9.2299999999999993E-2</v>
      </c>
      <c r="D14">
        <v>3.0599999999999999E-2</v>
      </c>
      <c r="E14">
        <v>9.5500000000000002E-2</v>
      </c>
      <c r="F14">
        <v>2.35E-2</v>
      </c>
      <c r="G14">
        <v>3.7699999999999997E-2</v>
      </c>
      <c r="H14">
        <v>4.9399999999999999E-2</v>
      </c>
      <c r="I14">
        <v>3.5999999999999997E-2</v>
      </c>
      <c r="J14">
        <v>1.4E-3</v>
      </c>
    </row>
    <row r="15" spans="1:10" x14ac:dyDescent="0.25">
      <c r="A15">
        <v>12.5</v>
      </c>
      <c r="B15">
        <v>1.5710999999999999</v>
      </c>
      <c r="C15">
        <v>9.2299999999999993E-2</v>
      </c>
      <c r="D15">
        <v>3.0599999999999999E-2</v>
      </c>
      <c r="E15">
        <v>0.11</v>
      </c>
      <c r="F15">
        <v>2.8799999999999999E-2</v>
      </c>
      <c r="G15">
        <v>-2.9499999999999998E-2</v>
      </c>
      <c r="H15">
        <v>2.5399999999999999E-2</v>
      </c>
      <c r="I15">
        <v>3.5999999999999997E-2</v>
      </c>
      <c r="J15">
        <v>1.4E-3</v>
      </c>
    </row>
    <row r="16" spans="1:10" x14ac:dyDescent="0.25">
      <c r="A16">
        <v>14.5</v>
      </c>
      <c r="B16">
        <v>1.8745000000000001</v>
      </c>
      <c r="C16">
        <v>9.2299999999999993E-2</v>
      </c>
      <c r="D16">
        <v>3.0599999999999999E-2</v>
      </c>
      <c r="E16">
        <v>7.1599999999999997E-2</v>
      </c>
      <c r="F16">
        <v>1.7399999999999999E-2</v>
      </c>
      <c r="G16">
        <v>0.10009999999999999</v>
      </c>
      <c r="H16">
        <v>0.31080000000000002</v>
      </c>
      <c r="I16">
        <v>3.5999999999999997E-2</v>
      </c>
      <c r="J16">
        <v>1.4E-3</v>
      </c>
    </row>
    <row r="17" spans="1:10" x14ac:dyDescent="0.25">
      <c r="A17">
        <v>16.5</v>
      </c>
      <c r="B17">
        <v>2.1516999999999999</v>
      </c>
      <c r="C17">
        <v>9.2299999999999993E-2</v>
      </c>
      <c r="D17">
        <v>3.0599999999999999E-2</v>
      </c>
      <c r="E17">
        <v>6.9099999999999995E-2</v>
      </c>
      <c r="F17">
        <v>1.9099999999999999E-2</v>
      </c>
      <c r="G17">
        <v>2.5499999999999998E-2</v>
      </c>
      <c r="H17">
        <v>2.3800000000000002E-2</v>
      </c>
      <c r="I17">
        <v>3.5999999999999997E-2</v>
      </c>
      <c r="J17">
        <v>1.4E-3</v>
      </c>
    </row>
    <row r="18" spans="1:10" x14ac:dyDescent="0.25">
      <c r="A18">
        <v>18.5</v>
      </c>
      <c r="B18">
        <v>2.4287999999999998</v>
      </c>
      <c r="C18">
        <v>9.2299999999999993E-2</v>
      </c>
      <c r="D18">
        <v>3.0599999999999999E-2</v>
      </c>
      <c r="E18">
        <v>8.6599999999999996E-2</v>
      </c>
      <c r="F18">
        <v>2.7699999999999999E-2</v>
      </c>
      <c r="G18">
        <v>4.8800000000000003E-2</v>
      </c>
      <c r="H18">
        <v>3.1199999999999999E-2</v>
      </c>
      <c r="I18">
        <v>3.5999999999999997E-2</v>
      </c>
      <c r="J18">
        <v>1.4E-3</v>
      </c>
    </row>
    <row r="19" spans="1:10" x14ac:dyDescent="0.25">
      <c r="A19">
        <v>24.5</v>
      </c>
      <c r="B19">
        <v>3.4784999999999999</v>
      </c>
      <c r="C19">
        <v>9.2299999999999993E-2</v>
      </c>
      <c r="D19">
        <v>3.0599999999999999E-2</v>
      </c>
      <c r="E19">
        <v>0.12089999999999999</v>
      </c>
      <c r="F19">
        <v>5.4100000000000002E-2</v>
      </c>
      <c r="G19">
        <v>-7.5600000000000001E-2</v>
      </c>
      <c r="H19">
        <v>8.5800000000000001E-2</v>
      </c>
      <c r="I19">
        <v>3.5999999999999997E-2</v>
      </c>
      <c r="J19">
        <v>1.4E-3</v>
      </c>
    </row>
    <row r="20" spans="1:10" x14ac:dyDescent="0.25">
      <c r="A20">
        <v>28.5</v>
      </c>
      <c r="B20">
        <v>4.3756000000000004</v>
      </c>
      <c r="C20">
        <v>9.2299999999999993E-2</v>
      </c>
      <c r="D20">
        <v>3.0599999999999999E-2</v>
      </c>
      <c r="E20">
        <v>5.9900000000000002E-2</v>
      </c>
      <c r="F20">
        <v>2.58E-2</v>
      </c>
      <c r="G20">
        <v>3.1600000000000003E-2</v>
      </c>
      <c r="H20">
        <v>2.0199999999999999E-2</v>
      </c>
      <c r="I20">
        <v>3.5999999999999997E-2</v>
      </c>
      <c r="J20">
        <v>1.4E-3</v>
      </c>
    </row>
    <row r="21" spans="1:10" x14ac:dyDescent="0.25">
      <c r="A21">
        <v>32.5</v>
      </c>
      <c r="B21">
        <v>5.3560999999999996</v>
      </c>
      <c r="C21">
        <v>9.2299999999999993E-2</v>
      </c>
      <c r="D21">
        <v>3.0599999999999999E-2</v>
      </c>
      <c r="E21">
        <v>0.10199999999999999</v>
      </c>
      <c r="F21">
        <v>8.0299999999999996E-2</v>
      </c>
      <c r="G21">
        <v>-5.8500000000000003E-2</v>
      </c>
      <c r="H21">
        <v>6.7799999999999999E-2</v>
      </c>
      <c r="I21">
        <v>3.5999999999999997E-2</v>
      </c>
      <c r="J21">
        <v>1.4E-3</v>
      </c>
    </row>
    <row r="22" spans="1:10" x14ac:dyDescent="0.25">
      <c r="A22">
        <v>36.5</v>
      </c>
      <c r="B22">
        <v>6.4016999999999999</v>
      </c>
      <c r="C22">
        <v>9.2299999999999993E-2</v>
      </c>
      <c r="D22">
        <v>3.0599999999999999E-2</v>
      </c>
      <c r="E22">
        <v>3.2800000000000003E-2</v>
      </c>
      <c r="F22">
        <v>3.1399999999999997E-2</v>
      </c>
      <c r="G22">
        <v>2.06E-2</v>
      </c>
      <c r="H22">
        <v>2.3099999999999999E-2</v>
      </c>
      <c r="I22">
        <v>3.5999999999999997E-2</v>
      </c>
      <c r="J22">
        <v>1.4E-3</v>
      </c>
    </row>
    <row r="23" spans="1:10" x14ac:dyDescent="0.25">
      <c r="A23">
        <v>40.5</v>
      </c>
      <c r="B23">
        <v>7.6387</v>
      </c>
      <c r="C23">
        <v>9.2299999999999993E-2</v>
      </c>
      <c r="D23">
        <v>3.0599999999999999E-2</v>
      </c>
      <c r="E23">
        <v>6.9000000000000006E-2</v>
      </c>
      <c r="F23">
        <v>0.22789999999999999</v>
      </c>
      <c r="G23"/>
      <c r="H23"/>
      <c r="I23">
        <v>3.5999999999999997E-2</v>
      </c>
      <c r="J23">
        <v>1.4E-3</v>
      </c>
    </row>
    <row r="24" spans="1:10" x14ac:dyDescent="0.25">
      <c r="A24">
        <v>48.5</v>
      </c>
      <c r="B24">
        <v>10.4214</v>
      </c>
      <c r="C24">
        <v>9.2299999999999993E-2</v>
      </c>
      <c r="D24">
        <v>3.0599999999999999E-2</v>
      </c>
      <c r="E24"/>
      <c r="F24"/>
      <c r="G24"/>
      <c r="H24"/>
      <c r="I24">
        <v>3.5999999999999997E-2</v>
      </c>
      <c r="J24">
        <v>1.4E-3</v>
      </c>
    </row>
    <row r="26" spans="1:10" x14ac:dyDescent="0.25">
      <c r="B26"/>
      <c r="C26"/>
      <c r="D26"/>
      <c r="E26"/>
      <c r="F26"/>
      <c r="G26"/>
      <c r="H26"/>
    </row>
    <row r="27" spans="1:10" x14ac:dyDescent="0.25">
      <c r="B27"/>
      <c r="C27"/>
      <c r="D27"/>
      <c r="E27"/>
      <c r="F27"/>
      <c r="G27"/>
      <c r="H27"/>
    </row>
    <row r="28" spans="1:10" x14ac:dyDescent="0.25">
      <c r="B28"/>
      <c r="C28"/>
      <c r="D28"/>
      <c r="E28"/>
      <c r="F28"/>
      <c r="G28"/>
      <c r="H28"/>
    </row>
    <row r="29" spans="1:10" x14ac:dyDescent="0.25">
      <c r="B29"/>
      <c r="C29"/>
      <c r="D29"/>
      <c r="E29"/>
      <c r="F29"/>
      <c r="G29"/>
      <c r="H29"/>
    </row>
    <row r="30" spans="1:10" x14ac:dyDescent="0.25">
      <c r="B30"/>
      <c r="C30"/>
      <c r="D30"/>
      <c r="E30"/>
      <c r="F30"/>
      <c r="G30"/>
      <c r="H30"/>
    </row>
    <row r="31" spans="1:10" x14ac:dyDescent="0.25">
      <c r="B31"/>
      <c r="C31"/>
      <c r="D31"/>
      <c r="E31"/>
      <c r="F31"/>
      <c r="G31"/>
      <c r="H31"/>
    </row>
    <row r="32" spans="1:10" x14ac:dyDescent="0.25">
      <c r="B32"/>
      <c r="C32"/>
      <c r="D32"/>
      <c r="E32"/>
      <c r="F32"/>
      <c r="G32"/>
      <c r="H32"/>
    </row>
    <row r="33" spans="2:8" x14ac:dyDescent="0.25">
      <c r="B33"/>
      <c r="C33"/>
      <c r="D33"/>
      <c r="E33"/>
      <c r="F33"/>
      <c r="G33"/>
      <c r="H33"/>
    </row>
    <row r="34" spans="2:8" x14ac:dyDescent="0.25">
      <c r="B34"/>
      <c r="C34"/>
      <c r="D34"/>
      <c r="E34"/>
      <c r="F34"/>
      <c r="G34"/>
      <c r="H34"/>
    </row>
    <row r="35" spans="2:8" x14ac:dyDescent="0.25">
      <c r="B35"/>
      <c r="C35"/>
      <c r="D35"/>
      <c r="E35"/>
      <c r="F35"/>
      <c r="G35"/>
      <c r="H35"/>
    </row>
    <row r="36" spans="2:8" x14ac:dyDescent="0.25">
      <c r="B36"/>
      <c r="C36"/>
      <c r="D36"/>
      <c r="E36"/>
      <c r="F36"/>
      <c r="G36"/>
      <c r="H36"/>
    </row>
    <row r="37" spans="2:8" x14ac:dyDescent="0.25">
      <c r="B37"/>
      <c r="C37"/>
      <c r="D37"/>
      <c r="E37"/>
      <c r="F37"/>
      <c r="G37"/>
      <c r="H37"/>
    </row>
    <row r="38" spans="2:8" x14ac:dyDescent="0.25">
      <c r="B38"/>
      <c r="C38"/>
      <c r="D38"/>
      <c r="E38"/>
      <c r="F38"/>
      <c r="G38"/>
      <c r="H38"/>
    </row>
    <row r="39" spans="2:8" x14ac:dyDescent="0.25">
      <c r="B39"/>
      <c r="C39"/>
      <c r="D39"/>
      <c r="E39"/>
      <c r="F39"/>
      <c r="G39"/>
      <c r="H39"/>
    </row>
    <row r="40" spans="2:8" x14ac:dyDescent="0.25">
      <c r="B40"/>
      <c r="C40"/>
      <c r="D40"/>
      <c r="E40"/>
      <c r="F40"/>
      <c r="G40"/>
      <c r="H40"/>
    </row>
    <row r="41" spans="2:8" x14ac:dyDescent="0.25">
      <c r="B41"/>
      <c r="C41"/>
      <c r="D41"/>
      <c r="E41"/>
      <c r="F41"/>
      <c r="G41"/>
      <c r="H41"/>
    </row>
    <row r="42" spans="2:8" x14ac:dyDescent="0.25">
      <c r="B42"/>
      <c r="C42"/>
      <c r="D42"/>
      <c r="E42"/>
      <c r="F42"/>
      <c r="G42"/>
      <c r="H4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4"/>
  <sheetViews>
    <sheetView tabSelected="1" workbookViewId="0">
      <pane xSplit="1" ySplit="5" topLeftCell="F6" activePane="bottomRight" state="frozen"/>
      <selection pane="topRight" activeCell="B1" sqref="B1"/>
      <selection pane="bottomLeft" activeCell="A3" sqref="A3"/>
      <selection pane="bottomRight" activeCell="Q18" sqref="Q18"/>
    </sheetView>
  </sheetViews>
  <sheetFormatPr defaultRowHeight="15" x14ac:dyDescent="0.25"/>
  <cols>
    <col min="1" max="1" width="16.85546875" style="1" bestFit="1" customWidth="1"/>
    <col min="2" max="2" width="15.28515625" style="1" bestFit="1" customWidth="1"/>
    <col min="3" max="3" width="12.140625" style="1" bestFit="1" customWidth="1"/>
    <col min="4" max="4" width="15.7109375" style="1" bestFit="1" customWidth="1"/>
    <col min="5" max="5" width="13.28515625" style="1" customWidth="1"/>
    <col min="6" max="6" width="15.85546875" style="1" bestFit="1" customWidth="1"/>
    <col min="7" max="9" width="15.85546875" style="1" customWidth="1"/>
    <col min="10" max="10" width="13" style="1" customWidth="1"/>
    <col min="11" max="11" width="12.7109375" style="1" bestFit="1" customWidth="1"/>
    <col min="12" max="12" width="14.28515625" style="1" customWidth="1"/>
    <col min="13" max="13" width="11.28515625" style="1" bestFit="1" customWidth="1"/>
    <col min="14" max="14" width="11.7109375" style="1" bestFit="1" customWidth="1"/>
    <col min="15" max="15" width="12.140625" style="1" bestFit="1" customWidth="1"/>
    <col min="16" max="16" width="10.85546875" style="1" bestFit="1" customWidth="1"/>
    <col min="17" max="17" width="11.28515625" style="1" bestFit="1" customWidth="1"/>
    <col min="18" max="18" width="11.7109375" style="1" bestFit="1" customWidth="1"/>
  </cols>
  <sheetData>
    <row r="1" spans="1:21" x14ac:dyDescent="0.25">
      <c r="A1" s="25" t="str">
        <f>Summary!A2</f>
        <v>Sitename</v>
      </c>
      <c r="B1" s="3" t="str">
        <f>Summary!B2</f>
        <v>Ojanjarvi 20160519</v>
      </c>
    </row>
    <row r="2" spans="1:21" x14ac:dyDescent="0.25">
      <c r="A2" s="25" t="str">
        <f>Summary!A5</f>
        <v>coredate</v>
      </c>
      <c r="B2" s="25" t="str">
        <f>Summary!B5</f>
        <v>19-05-16'</v>
      </c>
      <c r="J2" s="3" t="s">
        <v>213</v>
      </c>
      <c r="S2" t="s">
        <v>186</v>
      </c>
    </row>
    <row r="3" spans="1:21" x14ac:dyDescent="0.25">
      <c r="B3" s="26"/>
      <c r="J3" s="14" t="s">
        <v>45</v>
      </c>
      <c r="K3" s="15"/>
      <c r="L3" s="15"/>
      <c r="M3" s="16" t="s">
        <v>97</v>
      </c>
      <c r="N3" s="17"/>
      <c r="O3" s="17"/>
      <c r="P3" s="18" t="s">
        <v>98</v>
      </c>
      <c r="Q3" s="19"/>
      <c r="R3" s="19"/>
      <c r="S3" s="44" t="s">
        <v>148</v>
      </c>
      <c r="T3" s="45"/>
      <c r="U3" s="46"/>
    </row>
    <row r="4" spans="1:21" s="20" customFormat="1" x14ac:dyDescent="0.25">
      <c r="A4" s="4" t="s">
        <v>30</v>
      </c>
      <c r="B4" s="4" t="s">
        <v>3</v>
      </c>
      <c r="C4" s="4" t="s">
        <v>136</v>
      </c>
      <c r="D4" s="4" t="s">
        <v>4</v>
      </c>
      <c r="E4" s="4" t="s">
        <v>137</v>
      </c>
      <c r="F4" s="4" t="s">
        <v>138</v>
      </c>
      <c r="G4" s="4" t="s">
        <v>139</v>
      </c>
      <c r="H4" s="4" t="s">
        <v>5</v>
      </c>
      <c r="I4" s="4" t="s">
        <v>6</v>
      </c>
      <c r="J4" s="15" t="s">
        <v>7</v>
      </c>
      <c r="K4" s="15" t="s">
        <v>8</v>
      </c>
      <c r="L4" s="15" t="s">
        <v>9</v>
      </c>
      <c r="M4" s="17" t="s">
        <v>10</v>
      </c>
      <c r="N4" s="17" t="s">
        <v>11</v>
      </c>
      <c r="O4" s="17" t="s">
        <v>12</v>
      </c>
      <c r="P4" s="19" t="s">
        <v>13</v>
      </c>
      <c r="Q4" s="19" t="s">
        <v>14</v>
      </c>
      <c r="R4" s="19" t="s">
        <v>15</v>
      </c>
      <c r="S4" s="45" t="s">
        <v>149</v>
      </c>
      <c r="T4" s="47" t="s">
        <v>150</v>
      </c>
      <c r="U4" s="45" t="s">
        <v>151</v>
      </c>
    </row>
    <row r="5" spans="1:21" s="20" customFormat="1" x14ac:dyDescent="0.25">
      <c r="A5" s="4" t="s">
        <v>1</v>
      </c>
      <c r="B5" s="4" t="s">
        <v>0</v>
      </c>
      <c r="C5" s="4" t="s">
        <v>2</v>
      </c>
      <c r="D5" s="4" t="s">
        <v>2</v>
      </c>
      <c r="E5" s="4" t="s">
        <v>2</v>
      </c>
      <c r="F5" s="4" t="s">
        <v>2</v>
      </c>
      <c r="G5" s="4" t="s">
        <v>2</v>
      </c>
      <c r="H5" s="4" t="s">
        <v>140</v>
      </c>
      <c r="I5" s="4" t="s">
        <v>140</v>
      </c>
      <c r="J5" s="15" t="s">
        <v>17</v>
      </c>
      <c r="K5" s="15" t="s">
        <v>18</v>
      </c>
      <c r="L5" s="15" t="s">
        <v>19</v>
      </c>
      <c r="M5" s="17" t="s">
        <v>20</v>
      </c>
      <c r="N5" s="17" t="s">
        <v>17</v>
      </c>
      <c r="O5" s="17" t="s">
        <v>18</v>
      </c>
      <c r="P5" s="19" t="s">
        <v>20</v>
      </c>
      <c r="Q5" s="19" t="s">
        <v>17</v>
      </c>
      <c r="R5" s="19" t="s">
        <v>18</v>
      </c>
      <c r="S5" s="45" t="s">
        <v>152</v>
      </c>
      <c r="T5" s="45" t="s">
        <v>20</v>
      </c>
      <c r="U5" s="45" t="s">
        <v>17</v>
      </c>
    </row>
    <row r="6" spans="1:21" x14ac:dyDescent="0.25">
      <c r="A6">
        <v>0</v>
      </c>
      <c r="B6">
        <v>0</v>
      </c>
      <c r="C6">
        <v>275.23349999999999</v>
      </c>
      <c r="D6">
        <v>46.630400000000002</v>
      </c>
      <c r="E6"/>
      <c r="F6"/>
      <c r="G6"/>
      <c r="H6">
        <v>7937.3860999999997</v>
      </c>
      <c r="I6">
        <v>756.44309999999996</v>
      </c>
      <c r="J6">
        <v>0</v>
      </c>
      <c r="K6">
        <v>2016.38</v>
      </c>
      <c r="L6">
        <v>0</v>
      </c>
      <c r="M6">
        <v>0</v>
      </c>
      <c r="N6">
        <v>2016.38</v>
      </c>
      <c r="O6">
        <v>0</v>
      </c>
      <c r="P6">
        <v>0</v>
      </c>
      <c r="Q6">
        <v>2016.38</v>
      </c>
      <c r="R6">
        <v>7.6942000000000004</v>
      </c>
    </row>
    <row r="7" spans="1:21" x14ac:dyDescent="0.25">
      <c r="A7">
        <v>0.5</v>
      </c>
      <c r="B7">
        <v>5.21E-2</v>
      </c>
      <c r="C7">
        <v>238.42240000000001</v>
      </c>
      <c r="D7">
        <v>39.7864</v>
      </c>
      <c r="E7">
        <v>47.9651</v>
      </c>
      <c r="F7">
        <v>6.4116999999999997</v>
      </c>
      <c r="G7"/>
      <c r="H7">
        <v>7803.4638999999997</v>
      </c>
      <c r="I7">
        <v>756.10850000000005</v>
      </c>
      <c r="J7">
        <v>0.56459999999999999</v>
      </c>
      <c r="K7">
        <v>2015.82</v>
      </c>
      <c r="L7">
        <v>0.187</v>
      </c>
      <c r="M7">
        <v>0.5464</v>
      </c>
      <c r="N7">
        <v>2015.83</v>
      </c>
      <c r="O7">
        <v>0.1051</v>
      </c>
      <c r="P7">
        <v>4.6106999999999996</v>
      </c>
      <c r="Q7">
        <v>2011.77</v>
      </c>
      <c r="R7">
        <v>7.6365999999999996</v>
      </c>
    </row>
    <row r="8" spans="1:21" x14ac:dyDescent="0.25">
      <c r="A8">
        <v>1.5</v>
      </c>
      <c r="B8">
        <v>0.16600000000000001</v>
      </c>
      <c r="C8">
        <v>266.2869</v>
      </c>
      <c r="D8">
        <v>39.0289</v>
      </c>
      <c r="E8">
        <v>42.897300000000001</v>
      </c>
      <c r="F8">
        <v>5.7404999999999999</v>
      </c>
      <c r="G8"/>
      <c r="H8">
        <v>7516.1575999999995</v>
      </c>
      <c r="I8">
        <v>754.50329999999997</v>
      </c>
      <c r="J8">
        <v>1.7975000000000001</v>
      </c>
      <c r="K8">
        <v>2014.58</v>
      </c>
      <c r="L8">
        <v>0.59530000000000005</v>
      </c>
      <c r="M8">
        <v>1.7511000000000001</v>
      </c>
      <c r="N8">
        <v>2014.63</v>
      </c>
      <c r="O8">
        <v>0.27789999999999998</v>
      </c>
      <c r="P8">
        <v>1.0611999999999999</v>
      </c>
      <c r="Q8">
        <v>2015.32</v>
      </c>
      <c r="R8">
        <v>7.194</v>
      </c>
    </row>
    <row r="9" spans="1:21" x14ac:dyDescent="0.25">
      <c r="A9">
        <v>2.5</v>
      </c>
      <c r="B9">
        <v>0.2898</v>
      </c>
      <c r="C9">
        <v>268.44619999999998</v>
      </c>
      <c r="D9">
        <v>39.1297</v>
      </c>
      <c r="E9">
        <v>38.741199999999999</v>
      </c>
      <c r="F9">
        <v>5.7275</v>
      </c>
      <c r="G9"/>
      <c r="H9">
        <v>7185.2691999999997</v>
      </c>
      <c r="I9">
        <v>752.58839999999998</v>
      </c>
      <c r="J9">
        <v>3.1375999999999999</v>
      </c>
      <c r="K9">
        <v>2013.24</v>
      </c>
      <c r="L9">
        <v>1.0390999999999999</v>
      </c>
      <c r="M9">
        <v>3.1968999999999999</v>
      </c>
      <c r="N9">
        <v>2013.18</v>
      </c>
      <c r="O9">
        <v>0.44359999999999999</v>
      </c>
      <c r="P9">
        <v>0.80179999999999996</v>
      </c>
      <c r="Q9">
        <v>2015.58</v>
      </c>
      <c r="R9">
        <v>7.1771000000000003</v>
      </c>
    </row>
    <row r="10" spans="1:21" x14ac:dyDescent="0.25">
      <c r="A10">
        <v>3.5</v>
      </c>
      <c r="B10">
        <v>0.40799999999999997</v>
      </c>
      <c r="C10">
        <v>282.06180000000001</v>
      </c>
      <c r="D10">
        <v>40.000300000000003</v>
      </c>
      <c r="E10">
        <v>47.3718</v>
      </c>
      <c r="F10">
        <v>6.1303999999999998</v>
      </c>
      <c r="G10"/>
      <c r="H10">
        <v>6859.8180000000002</v>
      </c>
      <c r="I10">
        <v>750.73800000000006</v>
      </c>
      <c r="J10">
        <v>4.4179000000000004</v>
      </c>
      <c r="K10">
        <v>2011.96</v>
      </c>
      <c r="L10">
        <v>1.4631000000000001</v>
      </c>
      <c r="M10">
        <v>4.6853999999999996</v>
      </c>
      <c r="N10">
        <v>2011.7</v>
      </c>
      <c r="O10">
        <v>0.6069</v>
      </c>
      <c r="P10">
        <v>-0.78700000000000003</v>
      </c>
      <c r="Q10">
        <v>2017.17</v>
      </c>
      <c r="R10">
        <v>7.0951000000000004</v>
      </c>
    </row>
    <row r="11" spans="1:21" x14ac:dyDescent="0.25">
      <c r="A11">
        <v>4.5</v>
      </c>
      <c r="B11">
        <v>0.51949999999999996</v>
      </c>
      <c r="C11">
        <v>290.08120000000002</v>
      </c>
      <c r="D11">
        <v>43.565199999999997</v>
      </c>
      <c r="E11">
        <v>40.845599999999997</v>
      </c>
      <c r="F11">
        <v>6.2290000000000001</v>
      </c>
      <c r="G11"/>
      <c r="H11">
        <v>6540.8164999999999</v>
      </c>
      <c r="I11">
        <v>748.82230000000004</v>
      </c>
      <c r="J11">
        <v>5.6254</v>
      </c>
      <c r="K11">
        <v>2010.76</v>
      </c>
      <c r="L11">
        <v>1.863</v>
      </c>
      <c r="M11">
        <v>6.2145999999999999</v>
      </c>
      <c r="N11">
        <v>2010.17</v>
      </c>
      <c r="O11">
        <v>0.77859999999999996</v>
      </c>
      <c r="P11">
        <v>-1.6873</v>
      </c>
      <c r="Q11">
        <v>2018.07</v>
      </c>
      <c r="R11">
        <v>7.2705000000000002</v>
      </c>
    </row>
    <row r="12" spans="1:21" x14ac:dyDescent="0.25">
      <c r="A12">
        <v>6.5</v>
      </c>
      <c r="B12">
        <v>0.76670000000000005</v>
      </c>
      <c r="C12">
        <v>163.82589999999999</v>
      </c>
      <c r="D12">
        <v>29.582599999999999</v>
      </c>
      <c r="E12">
        <v>36.746899999999997</v>
      </c>
      <c r="F12">
        <v>5.0598000000000001</v>
      </c>
      <c r="G12"/>
      <c r="H12">
        <v>5979.6836000000003</v>
      </c>
      <c r="I12">
        <v>744.702</v>
      </c>
      <c r="J12">
        <v>8.3026999999999997</v>
      </c>
      <c r="K12">
        <v>2008.08</v>
      </c>
      <c r="L12">
        <v>2.7496</v>
      </c>
      <c r="M12">
        <v>9.0949000000000009</v>
      </c>
      <c r="N12">
        <v>2007.29</v>
      </c>
      <c r="O12">
        <v>1.1232</v>
      </c>
      <c r="P12">
        <v>16.660799999999998</v>
      </c>
      <c r="Q12">
        <v>1999.72</v>
      </c>
      <c r="R12">
        <v>7.9515000000000002</v>
      </c>
    </row>
    <row r="13" spans="1:21" x14ac:dyDescent="0.25">
      <c r="A13">
        <v>8.5</v>
      </c>
      <c r="B13">
        <v>1.0379</v>
      </c>
      <c r="C13">
        <v>120.63720000000001</v>
      </c>
      <c r="D13">
        <v>29.791599999999999</v>
      </c>
      <c r="E13">
        <v>34.048499999999997</v>
      </c>
      <c r="F13">
        <v>5.2853000000000003</v>
      </c>
      <c r="G13"/>
      <c r="H13">
        <v>5593.9706999999999</v>
      </c>
      <c r="I13">
        <v>739.95240000000001</v>
      </c>
      <c r="J13">
        <v>11.2393</v>
      </c>
      <c r="K13">
        <v>2005.14</v>
      </c>
      <c r="L13">
        <v>3.7221000000000002</v>
      </c>
      <c r="M13">
        <v>11.2362</v>
      </c>
      <c r="N13">
        <v>2005.14</v>
      </c>
      <c r="O13">
        <v>1.4059999999999999</v>
      </c>
      <c r="P13">
        <v>26.4879</v>
      </c>
      <c r="Q13">
        <v>1989.89</v>
      </c>
      <c r="R13">
        <v>9.6172000000000004</v>
      </c>
    </row>
    <row r="14" spans="1:21" x14ac:dyDescent="0.25">
      <c r="A14">
        <v>10.5</v>
      </c>
      <c r="B14">
        <v>1.2987</v>
      </c>
      <c r="C14">
        <v>170.12819999999999</v>
      </c>
      <c r="D14">
        <v>34.364899999999999</v>
      </c>
      <c r="E14">
        <v>31.316400000000002</v>
      </c>
      <c r="F14">
        <v>5.5269000000000004</v>
      </c>
      <c r="G14"/>
      <c r="H14">
        <v>5214.8281999999999</v>
      </c>
      <c r="I14">
        <v>733.84820000000002</v>
      </c>
      <c r="J14">
        <v>14.0632</v>
      </c>
      <c r="K14">
        <v>2002.32</v>
      </c>
      <c r="L14">
        <v>4.6574</v>
      </c>
      <c r="M14">
        <v>13.49</v>
      </c>
      <c r="N14">
        <v>2002.89</v>
      </c>
      <c r="O14">
        <v>1.7186999999999999</v>
      </c>
      <c r="P14">
        <v>15.448499999999999</v>
      </c>
      <c r="Q14">
        <v>2000.93</v>
      </c>
      <c r="R14">
        <v>8.4662000000000006</v>
      </c>
    </row>
    <row r="15" spans="1:21" x14ac:dyDescent="0.25">
      <c r="A15">
        <v>12.5</v>
      </c>
      <c r="B15">
        <v>1.5710999999999999</v>
      </c>
      <c r="C15">
        <v>135.88290000000001</v>
      </c>
      <c r="D15">
        <v>29.028300000000002</v>
      </c>
      <c r="E15">
        <v>32.143000000000001</v>
      </c>
      <c r="F15">
        <v>5.0738000000000003</v>
      </c>
      <c r="G15"/>
      <c r="H15">
        <v>4798.1091999999999</v>
      </c>
      <c r="I15">
        <v>729.11699999999996</v>
      </c>
      <c r="J15">
        <v>17.0124</v>
      </c>
      <c r="K15">
        <v>1999.37</v>
      </c>
      <c r="L15">
        <v>5.6341000000000001</v>
      </c>
      <c r="M15">
        <v>16.1645</v>
      </c>
      <c r="N15">
        <v>2000.22</v>
      </c>
      <c r="O15">
        <v>2.0951</v>
      </c>
      <c r="P15">
        <v>22.6662</v>
      </c>
      <c r="Q15">
        <v>1993.71</v>
      </c>
      <c r="R15">
        <v>8.7556999999999992</v>
      </c>
    </row>
    <row r="16" spans="1:21" x14ac:dyDescent="0.25">
      <c r="A16">
        <v>14.5</v>
      </c>
      <c r="B16">
        <v>1.8745000000000001</v>
      </c>
      <c r="C16">
        <v>187.27440000000001</v>
      </c>
      <c r="D16">
        <v>32.805799999999998</v>
      </c>
      <c r="E16">
        <v>33.771299999999997</v>
      </c>
      <c r="F16">
        <v>4.8907999999999996</v>
      </c>
      <c r="G16"/>
      <c r="H16">
        <v>4307.8132999999998</v>
      </c>
      <c r="I16">
        <v>721.19330000000002</v>
      </c>
      <c r="J16">
        <v>20.298300000000001</v>
      </c>
      <c r="K16">
        <v>1996.08</v>
      </c>
      <c r="L16">
        <v>6.7222</v>
      </c>
      <c r="M16">
        <v>19.626000000000001</v>
      </c>
      <c r="N16">
        <v>1996.75</v>
      </c>
      <c r="O16">
        <v>2.6261000000000001</v>
      </c>
      <c r="P16">
        <v>12.365</v>
      </c>
      <c r="Q16">
        <v>2004.02</v>
      </c>
      <c r="R16">
        <v>7.8259999999999996</v>
      </c>
    </row>
    <row r="17" spans="1:19" x14ac:dyDescent="0.25">
      <c r="A17">
        <v>16.5</v>
      </c>
      <c r="B17">
        <v>2.1516999999999999</v>
      </c>
      <c r="C17">
        <v>171.80109999999999</v>
      </c>
      <c r="D17">
        <v>34.793300000000002</v>
      </c>
      <c r="E17">
        <v>29.236799999999999</v>
      </c>
      <c r="F17">
        <v>5.7195999999999998</v>
      </c>
      <c r="G17"/>
      <c r="H17">
        <v>3810.0913999999998</v>
      </c>
      <c r="I17">
        <v>713.93600000000004</v>
      </c>
      <c r="J17">
        <v>23.3002</v>
      </c>
      <c r="K17">
        <v>1993.08</v>
      </c>
      <c r="L17">
        <v>7.7164000000000001</v>
      </c>
      <c r="M17">
        <v>23.5687</v>
      </c>
      <c r="N17">
        <v>1992.81</v>
      </c>
      <c r="O17">
        <v>3.2883</v>
      </c>
      <c r="P17">
        <v>15.1343</v>
      </c>
      <c r="Q17">
        <v>2001.25</v>
      </c>
      <c r="R17">
        <v>8.4792000000000005</v>
      </c>
    </row>
    <row r="18" spans="1:19" x14ac:dyDescent="0.25">
      <c r="A18" s="55">
        <v>18.5</v>
      </c>
      <c r="B18">
        <v>2.4287999999999998</v>
      </c>
      <c r="C18">
        <v>122.4119</v>
      </c>
      <c r="D18">
        <v>29.791899999999998</v>
      </c>
      <c r="E18">
        <v>44.819099999999999</v>
      </c>
      <c r="F18">
        <v>5.0498000000000003</v>
      </c>
      <c r="G18"/>
      <c r="H18">
        <v>3402.4537</v>
      </c>
      <c r="I18">
        <v>708.74929999999995</v>
      </c>
      <c r="J18">
        <v>26.300799999999999</v>
      </c>
      <c r="K18">
        <v>1990.08</v>
      </c>
      <c r="L18">
        <v>8.7101000000000006</v>
      </c>
      <c r="M18">
        <v>27.202500000000001</v>
      </c>
      <c r="N18" s="55">
        <v>1989.18</v>
      </c>
      <c r="O18">
        <v>3.9687000000000001</v>
      </c>
      <c r="P18">
        <v>26.018899999999999</v>
      </c>
      <c r="Q18">
        <v>1990.36</v>
      </c>
      <c r="R18">
        <v>9.5227000000000004</v>
      </c>
    </row>
    <row r="19" spans="1:19" x14ac:dyDescent="0.25">
      <c r="A19">
        <v>24.5</v>
      </c>
      <c r="B19">
        <v>3.4784999999999999</v>
      </c>
      <c r="C19">
        <v>62.629800000000003</v>
      </c>
      <c r="D19">
        <v>22.1205</v>
      </c>
      <c r="E19">
        <v>46.873100000000001</v>
      </c>
      <c r="F19">
        <v>4.1208</v>
      </c>
      <c r="G19"/>
      <c r="H19">
        <v>2431.2768000000001</v>
      </c>
      <c r="I19">
        <v>668.05179999999996</v>
      </c>
      <c r="J19">
        <v>37.667299999999997</v>
      </c>
      <c r="K19">
        <v>1978.71</v>
      </c>
      <c r="L19">
        <v>12.474399999999999</v>
      </c>
      <c r="M19">
        <v>37.995100000000001</v>
      </c>
      <c r="N19">
        <v>1978.39</v>
      </c>
      <c r="O19">
        <v>6.2870999999999997</v>
      </c>
      <c r="P19">
        <v>47.539499999999997</v>
      </c>
      <c r="Q19">
        <v>1968.84</v>
      </c>
      <c r="R19">
        <v>12.579499999999999</v>
      </c>
    </row>
    <row r="20" spans="1:19" x14ac:dyDescent="0.25">
      <c r="A20">
        <v>28.5</v>
      </c>
      <c r="B20">
        <v>4.3756000000000004</v>
      </c>
      <c r="C20">
        <v>90.624399999999994</v>
      </c>
      <c r="D20">
        <v>20.482600000000001</v>
      </c>
      <c r="E20">
        <v>47.078600000000002</v>
      </c>
      <c r="F20">
        <v>3.4689000000000001</v>
      </c>
      <c r="G20"/>
      <c r="H20">
        <v>1743.8969</v>
      </c>
      <c r="I20">
        <v>639.76189999999997</v>
      </c>
      <c r="J20">
        <v>47.381</v>
      </c>
      <c r="K20">
        <v>1969</v>
      </c>
      <c r="L20">
        <v>15.6913</v>
      </c>
      <c r="M20">
        <v>48.6661</v>
      </c>
      <c r="N20">
        <v>1967.71</v>
      </c>
      <c r="O20">
        <v>9.3364999999999991</v>
      </c>
      <c r="P20">
        <v>35.674300000000002</v>
      </c>
      <c r="Q20">
        <v>1980.71</v>
      </c>
      <c r="R20">
        <v>9.0708000000000002</v>
      </c>
    </row>
    <row r="21" spans="1:19" x14ac:dyDescent="0.25">
      <c r="A21">
        <v>32.5</v>
      </c>
      <c r="B21">
        <v>5.3560999999999996</v>
      </c>
      <c r="C21">
        <v>34.515700000000002</v>
      </c>
      <c r="D21">
        <v>19.8033</v>
      </c>
      <c r="E21">
        <v>42.284500000000001</v>
      </c>
      <c r="F21">
        <v>3.4845000000000002</v>
      </c>
      <c r="G21"/>
      <c r="H21">
        <v>1130.3966</v>
      </c>
      <c r="I21">
        <v>609.12350000000004</v>
      </c>
      <c r="J21">
        <v>57.998399999999997</v>
      </c>
      <c r="K21">
        <v>1958.38</v>
      </c>
      <c r="L21">
        <v>19.2075</v>
      </c>
      <c r="M21">
        <v>62.588799999999999</v>
      </c>
      <c r="N21">
        <v>1953.79</v>
      </c>
      <c r="O21">
        <v>14.9505</v>
      </c>
      <c r="P21">
        <v>66.673299999999998</v>
      </c>
      <c r="Q21">
        <v>1949.71</v>
      </c>
      <c r="R21">
        <v>19.211300000000001</v>
      </c>
    </row>
    <row r="22" spans="1:19" x14ac:dyDescent="0.25">
      <c r="A22">
        <v>36.5</v>
      </c>
      <c r="B22">
        <v>6.4016999999999999</v>
      </c>
      <c r="C22">
        <v>60.246600000000001</v>
      </c>
      <c r="D22">
        <v>17.838699999999999</v>
      </c>
      <c r="E22">
        <v>43.543500000000002</v>
      </c>
      <c r="F22">
        <v>3.1999</v>
      </c>
      <c r="G22"/>
      <c r="H22">
        <v>634.95889999999997</v>
      </c>
      <c r="I22">
        <v>578.18140000000005</v>
      </c>
      <c r="J22">
        <v>69.321200000000005</v>
      </c>
      <c r="K22">
        <v>1947.06</v>
      </c>
      <c r="L22">
        <v>22.9573</v>
      </c>
      <c r="M22">
        <v>81.110399999999998</v>
      </c>
      <c r="N22">
        <v>1935.27</v>
      </c>
      <c r="O22">
        <v>26.974599999999999</v>
      </c>
      <c r="P22">
        <v>48.785299999999999</v>
      </c>
      <c r="Q22">
        <v>1967.6</v>
      </c>
      <c r="R22">
        <v>10.955</v>
      </c>
    </row>
    <row r="23" spans="1:19" x14ac:dyDescent="0.25">
      <c r="A23">
        <v>40.5</v>
      </c>
      <c r="B23">
        <v>7.6387</v>
      </c>
      <c r="C23">
        <v>9.2588000000000008</v>
      </c>
      <c r="D23">
        <v>19.251999999999999</v>
      </c>
      <c r="E23">
        <v>41.757199999999997</v>
      </c>
      <c r="F23">
        <v>3.4573999999999998</v>
      </c>
      <c r="G23"/>
      <c r="H23">
        <v>205.06309999999999</v>
      </c>
      <c r="I23">
        <v>526.79610000000002</v>
      </c>
      <c r="J23">
        <v>82.716200000000001</v>
      </c>
      <c r="K23">
        <v>1933.66</v>
      </c>
      <c r="L23">
        <v>27.3933</v>
      </c>
      <c r="M23">
        <v>117.40600000000001</v>
      </c>
      <c r="N23">
        <v>1898.97</v>
      </c>
      <c r="O23">
        <v>80.395399999999995</v>
      </c>
      <c r="P23">
        <v>108.9288</v>
      </c>
      <c r="Q23">
        <v>1907.45</v>
      </c>
      <c r="R23">
        <v>66.994299999999996</v>
      </c>
    </row>
    <row r="24" spans="1:19" x14ac:dyDescent="0.25">
      <c r="A24">
        <v>48.5</v>
      </c>
      <c r="B24">
        <v>10.4214</v>
      </c>
      <c r="C24">
        <v>5.4797000000000002</v>
      </c>
      <c r="D24">
        <v>18.927399999999999</v>
      </c>
      <c r="E24">
        <v>40.612000000000002</v>
      </c>
      <c r="F24">
        <v>3.8142999999999998</v>
      </c>
      <c r="G24"/>
      <c r="H24"/>
      <c r="I24"/>
      <c r="J24">
        <v>112.8485</v>
      </c>
      <c r="K24">
        <v>1903.53</v>
      </c>
      <c r="L24">
        <v>37.372300000000003</v>
      </c>
      <c r="M24"/>
      <c r="N24"/>
      <c r="O24"/>
      <c r="P24"/>
      <c r="Q24"/>
      <c r="R24"/>
    </row>
    <row r="25" spans="1:19" x14ac:dyDescent="0.25">
      <c r="A25"/>
      <c r="C25"/>
      <c r="D25"/>
      <c r="E25"/>
      <c r="F25"/>
      <c r="G25"/>
      <c r="H25"/>
      <c r="I25"/>
      <c r="M25"/>
      <c r="N25"/>
      <c r="O25"/>
      <c r="P25"/>
      <c r="Q25"/>
      <c r="R25"/>
    </row>
    <row r="26" spans="1:19" x14ac:dyDescent="0.25">
      <c r="L26" s="13"/>
      <c r="M26" s="8"/>
      <c r="N26" s="9"/>
      <c r="O26" s="9"/>
      <c r="P26" s="9"/>
      <c r="Q26" s="9"/>
      <c r="R26" s="12"/>
      <c r="S26" s="10"/>
    </row>
    <row r="27" spans="1:19" x14ac:dyDescent="0.25">
      <c r="K27" s="53" t="s">
        <v>158</v>
      </c>
      <c r="L27" s="54">
        <f>H6*(E7/1000)</f>
        <v>380.71751802510994</v>
      </c>
      <c r="M27" s="3" t="s">
        <v>188</v>
      </c>
      <c r="N27" s="9"/>
      <c r="O27" s="9"/>
      <c r="P27" s="9"/>
      <c r="Q27" s="9"/>
      <c r="R27" s="12"/>
      <c r="S27" s="10"/>
    </row>
    <row r="28" spans="1:19" x14ac:dyDescent="0.25">
      <c r="K28" s="53" t="s">
        <v>159</v>
      </c>
      <c r="L28" s="54">
        <f>L27/62.5</f>
        <v>6.0914802884017591</v>
      </c>
      <c r="M28" s="3" t="s">
        <v>189</v>
      </c>
      <c r="N28" s="9"/>
      <c r="O28" s="9"/>
      <c r="P28" s="9"/>
      <c r="Q28" s="10"/>
      <c r="R28" s="12"/>
      <c r="S28" s="10"/>
    </row>
    <row r="29" spans="1:19" x14ac:dyDescent="0.25">
      <c r="L29" s="42"/>
      <c r="M29" s="3" t="s">
        <v>190</v>
      </c>
      <c r="N29" s="9"/>
      <c r="O29" s="9"/>
      <c r="P29" s="9"/>
      <c r="Q29" s="10"/>
      <c r="R29" s="12"/>
      <c r="S29" s="10"/>
    </row>
    <row r="30" spans="1:19" x14ac:dyDescent="0.25">
      <c r="L30" s="13"/>
      <c r="M30" s="11"/>
      <c r="N30" s="12"/>
      <c r="O30" s="12"/>
      <c r="P30" s="12"/>
      <c r="Q30" s="9"/>
      <c r="R30" s="12"/>
      <c r="S30" s="10"/>
    </row>
    <row r="31" spans="1:19" x14ac:dyDescent="0.25">
      <c r="L31" s="13"/>
      <c r="M31" s="8"/>
      <c r="N31" s="9"/>
      <c r="O31" s="9"/>
      <c r="P31" s="9"/>
      <c r="Q31" s="9"/>
      <c r="R31" s="12"/>
      <c r="S31" s="10"/>
    </row>
    <row r="32" spans="1:19" x14ac:dyDescent="0.25">
      <c r="L32" s="13"/>
      <c r="M32" s="13"/>
      <c r="N32" s="9"/>
      <c r="O32" s="9"/>
      <c r="P32" s="9"/>
      <c r="Q32" s="9"/>
      <c r="R32" s="12"/>
      <c r="S32" s="10"/>
    </row>
    <row r="33" spans="12:19" x14ac:dyDescent="0.25">
      <c r="L33" s="13"/>
      <c r="M33" s="13"/>
      <c r="N33" s="9"/>
      <c r="O33" s="9"/>
      <c r="P33" s="9"/>
      <c r="Q33" s="9"/>
      <c r="R33" s="12"/>
      <c r="S33" s="10"/>
    </row>
    <row r="34" spans="12:19" x14ac:dyDescent="0.25">
      <c r="L34" s="11"/>
      <c r="M34" s="13"/>
      <c r="N34" s="9"/>
      <c r="O34" s="9"/>
      <c r="P34" s="9"/>
      <c r="Q34" s="9"/>
      <c r="R34" s="12"/>
      <c r="S34" s="10"/>
    </row>
    <row r="35" spans="12:19" x14ac:dyDescent="0.25">
      <c r="L35" s="43"/>
      <c r="M35" s="13"/>
      <c r="N35" s="9"/>
      <c r="O35" s="9"/>
      <c r="P35" s="9"/>
      <c r="Q35" s="9"/>
      <c r="R35" s="12"/>
      <c r="S35" s="10"/>
    </row>
    <row r="36" spans="12:19" x14ac:dyDescent="0.25">
      <c r="L36" s="43"/>
      <c r="M36" s="13"/>
      <c r="N36" s="9"/>
      <c r="O36" s="9"/>
      <c r="P36" s="9"/>
      <c r="Q36" s="9"/>
      <c r="R36" s="12"/>
      <c r="S36" s="10"/>
    </row>
    <row r="37" spans="12:19" x14ac:dyDescent="0.25">
      <c r="L37" s="9"/>
      <c r="M37" s="9"/>
      <c r="N37" s="9"/>
      <c r="O37" s="9"/>
      <c r="P37" s="9"/>
      <c r="Q37" s="9"/>
      <c r="R37" s="12"/>
      <c r="S37" s="10"/>
    </row>
    <row r="38" spans="12:19" x14ac:dyDescent="0.25">
      <c r="L38" s="6"/>
      <c r="M38" s="6"/>
      <c r="N38" s="6"/>
      <c r="O38" s="6"/>
      <c r="P38" s="6"/>
      <c r="Q38" s="6"/>
    </row>
    <row r="39" spans="12:19" x14ac:dyDescent="0.25">
      <c r="L39" s="6"/>
      <c r="M39" s="6"/>
      <c r="N39" s="6"/>
      <c r="O39" s="6"/>
      <c r="P39" s="6"/>
      <c r="Q39" s="6"/>
    </row>
    <row r="40" spans="12:19" x14ac:dyDescent="0.25">
      <c r="L40" s="6"/>
      <c r="M40" s="6"/>
      <c r="N40" s="6"/>
      <c r="O40" s="6"/>
      <c r="P40" s="6"/>
      <c r="Q40" s="6"/>
    </row>
    <row r="41" spans="12:19" x14ac:dyDescent="0.25">
      <c r="L41" s="6"/>
      <c r="M41" s="6"/>
      <c r="N41" s="6"/>
      <c r="O41" s="6"/>
      <c r="P41" s="6"/>
      <c r="Q41" s="6"/>
    </row>
    <row r="42" spans="12:19" x14ac:dyDescent="0.25">
      <c r="L42" s="6"/>
      <c r="M42" s="6"/>
      <c r="N42" s="6"/>
      <c r="O42" s="6"/>
      <c r="P42" s="6"/>
      <c r="Q42" s="6"/>
    </row>
    <row r="43" spans="12:19" x14ac:dyDescent="0.25">
      <c r="L43" s="6"/>
      <c r="M43" s="6"/>
      <c r="N43" s="6"/>
      <c r="O43" s="6"/>
      <c r="P43" s="6"/>
      <c r="Q43" s="6"/>
    </row>
    <row r="44" spans="12:19" x14ac:dyDescent="0.25">
      <c r="L44" s="6"/>
      <c r="M44" s="6"/>
      <c r="N44" s="6"/>
      <c r="O44" s="6"/>
      <c r="P44" s="6"/>
      <c r="Q44" s="6"/>
    </row>
    <row r="45" spans="12:19" x14ac:dyDescent="0.25">
      <c r="L45" s="6"/>
      <c r="M45" s="6"/>
      <c r="N45" s="6"/>
      <c r="O45" s="6"/>
      <c r="P45" s="6"/>
      <c r="Q45" s="6"/>
    </row>
    <row r="46" spans="12:19" x14ac:dyDescent="0.25">
      <c r="L46" s="6"/>
      <c r="M46" s="6"/>
      <c r="N46" s="6"/>
      <c r="O46" s="6"/>
      <c r="P46" s="6"/>
      <c r="Q46" s="6"/>
    </row>
    <row r="47" spans="12:19" x14ac:dyDescent="0.25">
      <c r="L47" s="6"/>
      <c r="M47" s="6"/>
      <c r="N47" s="6"/>
      <c r="O47" s="6"/>
      <c r="P47" s="6"/>
      <c r="Q47" s="6"/>
    </row>
    <row r="48" spans="12:19" x14ac:dyDescent="0.25">
      <c r="L48" s="7"/>
      <c r="M48" s="6"/>
      <c r="N48" s="6"/>
      <c r="O48" s="6"/>
      <c r="P48" s="6"/>
      <c r="Q48" s="6"/>
    </row>
    <row r="49" spans="13:17" x14ac:dyDescent="0.25">
      <c r="M49" s="6"/>
      <c r="N49" s="6"/>
      <c r="O49" s="6"/>
      <c r="P49" s="6"/>
      <c r="Q49" s="6"/>
    </row>
    <row r="50" spans="13:17" x14ac:dyDescent="0.25">
      <c r="M50" s="6"/>
      <c r="N50" s="6"/>
      <c r="O50" s="6"/>
      <c r="P50" s="6"/>
      <c r="Q50" s="6"/>
    </row>
    <row r="51" spans="13:17" x14ac:dyDescent="0.25">
      <c r="M51" s="6"/>
      <c r="N51" s="6"/>
      <c r="O51" s="6"/>
      <c r="P51" s="6"/>
      <c r="Q51" s="6"/>
    </row>
    <row r="52" spans="13:17" x14ac:dyDescent="0.25">
      <c r="M52" s="6"/>
      <c r="N52" s="6"/>
      <c r="O52" s="6"/>
      <c r="P52" s="6"/>
      <c r="Q52" s="6"/>
    </row>
    <row r="53" spans="13:17" x14ac:dyDescent="0.25">
      <c r="M53" s="6"/>
      <c r="N53" s="6"/>
      <c r="O53" s="6"/>
      <c r="P53" s="6"/>
      <c r="Q53" s="6"/>
    </row>
    <row r="54" spans="13:17" x14ac:dyDescent="0.25">
      <c r="M54" s="6"/>
      <c r="N54" s="6"/>
      <c r="O54" s="6"/>
      <c r="P54" s="6"/>
      <c r="Q54" s="6"/>
    </row>
  </sheetData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L29" sqref="L29"/>
    </sheetView>
  </sheetViews>
  <sheetFormatPr defaultRowHeight="15" x14ac:dyDescent="0.25"/>
  <sheetData>
    <row r="1" spans="1:13" x14ac:dyDescent="0.25">
      <c r="A1" s="37" t="s">
        <v>99</v>
      </c>
      <c r="B1" s="27"/>
    </row>
    <row r="2" spans="1:13" x14ac:dyDescent="0.25">
      <c r="A2" s="27"/>
      <c r="B2" s="27"/>
    </row>
    <row r="3" spans="1:13" x14ac:dyDescent="0.25">
      <c r="A3" s="27" t="s">
        <v>22</v>
      </c>
      <c r="B3" s="27"/>
      <c r="G3" s="28" t="s">
        <v>61</v>
      </c>
      <c r="L3" s="29" t="s">
        <v>62</v>
      </c>
      <c r="M3" s="10"/>
    </row>
    <row r="4" spans="1:13" x14ac:dyDescent="0.25">
      <c r="A4" s="27" t="s">
        <v>23</v>
      </c>
      <c r="B4" s="27"/>
      <c r="G4" s="30"/>
    </row>
    <row r="5" spans="1:13" x14ac:dyDescent="0.25">
      <c r="A5" s="27" t="s">
        <v>24</v>
      </c>
      <c r="B5" s="27"/>
      <c r="G5" s="31" t="s">
        <v>63</v>
      </c>
      <c r="L5" s="20" t="s">
        <v>100</v>
      </c>
    </row>
    <row r="6" spans="1:13" x14ac:dyDescent="0.25">
      <c r="A6" s="27" t="s">
        <v>25</v>
      </c>
      <c r="B6" s="27"/>
      <c r="G6" s="30" t="s">
        <v>64</v>
      </c>
      <c r="L6" t="s">
        <v>65</v>
      </c>
    </row>
    <row r="7" spans="1:13" x14ac:dyDescent="0.25">
      <c r="A7" s="27" t="s">
        <v>26</v>
      </c>
      <c r="B7" s="27"/>
      <c r="G7" s="30" t="s">
        <v>66</v>
      </c>
    </row>
    <row r="8" spans="1:13" x14ac:dyDescent="0.25">
      <c r="A8" s="27" t="s">
        <v>27</v>
      </c>
      <c r="B8" s="1"/>
      <c r="G8" s="30" t="s">
        <v>67</v>
      </c>
      <c r="L8" s="20" t="s">
        <v>101</v>
      </c>
    </row>
    <row r="9" spans="1:13" x14ac:dyDescent="0.25">
      <c r="A9" s="27" t="s">
        <v>28</v>
      </c>
      <c r="B9" s="1"/>
      <c r="G9" s="30" t="s">
        <v>68</v>
      </c>
      <c r="L9" t="s">
        <v>69</v>
      </c>
    </row>
    <row r="10" spans="1:13" ht="15.75" x14ac:dyDescent="0.25">
      <c r="A10" s="33" t="s">
        <v>29</v>
      </c>
      <c r="B10" s="1"/>
      <c r="G10" s="30" t="s">
        <v>70</v>
      </c>
      <c r="L10" s="32" t="s">
        <v>73</v>
      </c>
    </row>
    <row r="11" spans="1:13" ht="15.75" x14ac:dyDescent="0.25">
      <c r="B11" s="1"/>
      <c r="G11" s="30" t="s">
        <v>71</v>
      </c>
      <c r="L11" s="32" t="s">
        <v>74</v>
      </c>
    </row>
    <row r="12" spans="1:13" ht="15.75" x14ac:dyDescent="0.25">
      <c r="G12" s="30" t="s">
        <v>72</v>
      </c>
      <c r="L12" s="32" t="s">
        <v>75</v>
      </c>
    </row>
    <row r="13" spans="1:13" ht="15.75" x14ac:dyDescent="0.25">
      <c r="G13" s="30"/>
      <c r="L13" s="32" t="s">
        <v>77</v>
      </c>
    </row>
    <row r="14" spans="1:13" ht="15.75" x14ac:dyDescent="0.25">
      <c r="G14" s="31" t="s">
        <v>102</v>
      </c>
      <c r="L14" s="32" t="s">
        <v>79</v>
      </c>
    </row>
    <row r="15" spans="1:13" x14ac:dyDescent="0.25">
      <c r="G15" s="30" t="s">
        <v>76</v>
      </c>
      <c r="L15" s="34" t="s">
        <v>81</v>
      </c>
    </row>
    <row r="16" spans="1:13" x14ac:dyDescent="0.25">
      <c r="G16" s="30" t="s">
        <v>78</v>
      </c>
    </row>
    <row r="17" spans="2:12" x14ac:dyDescent="0.25">
      <c r="G17" s="30" t="s">
        <v>80</v>
      </c>
      <c r="L17" s="38" t="s">
        <v>103</v>
      </c>
    </row>
    <row r="18" spans="2:12" x14ac:dyDescent="0.25">
      <c r="G18" s="30" t="s">
        <v>82</v>
      </c>
    </row>
    <row r="19" spans="2:12" x14ac:dyDescent="0.25">
      <c r="G19" s="30" t="s">
        <v>83</v>
      </c>
      <c r="L19" s="39" t="s">
        <v>104</v>
      </c>
    </row>
    <row r="20" spans="2:12" x14ac:dyDescent="0.25">
      <c r="G20" s="30"/>
    </row>
    <row r="21" spans="2:12" x14ac:dyDescent="0.25">
      <c r="G21" s="31" t="s">
        <v>84</v>
      </c>
      <c r="L21" s="40" t="s">
        <v>105</v>
      </c>
    </row>
    <row r="22" spans="2:12" x14ac:dyDescent="0.25">
      <c r="G22" s="30" t="s">
        <v>85</v>
      </c>
      <c r="L22" s="41" t="s">
        <v>110</v>
      </c>
    </row>
    <row r="23" spans="2:12" x14ac:dyDescent="0.25">
      <c r="G23" s="30" t="s">
        <v>86</v>
      </c>
      <c r="L23" t="s">
        <v>106</v>
      </c>
    </row>
    <row r="24" spans="2:12" x14ac:dyDescent="0.25">
      <c r="G24" s="30"/>
      <c r="L24" s="38"/>
    </row>
    <row r="25" spans="2:12" x14ac:dyDescent="0.25">
      <c r="G25" s="31" t="s">
        <v>87</v>
      </c>
      <c r="L25" s="39" t="s">
        <v>107</v>
      </c>
    </row>
    <row r="26" spans="2:12" x14ac:dyDescent="0.25">
      <c r="G26" s="30" t="s">
        <v>88</v>
      </c>
      <c r="L26" s="38"/>
    </row>
    <row r="27" spans="2:12" x14ac:dyDescent="0.25">
      <c r="G27" s="35" t="s">
        <v>89</v>
      </c>
      <c r="L27" s="40" t="s">
        <v>108</v>
      </c>
    </row>
    <row r="28" spans="2:12" x14ac:dyDescent="0.25">
      <c r="G28" s="36" t="s">
        <v>91</v>
      </c>
      <c r="L28" s="41" t="s">
        <v>110</v>
      </c>
    </row>
    <row r="29" spans="2:12" x14ac:dyDescent="0.25">
      <c r="G29" s="36" t="s">
        <v>92</v>
      </c>
      <c r="L29" t="s">
        <v>106</v>
      </c>
    </row>
    <row r="30" spans="2:12" x14ac:dyDescent="0.25">
      <c r="G30" s="36" t="s">
        <v>93</v>
      </c>
    </row>
    <row r="31" spans="2:12" x14ac:dyDescent="0.25">
      <c r="B31" s="20" t="s">
        <v>90</v>
      </c>
      <c r="G31" s="36" t="s">
        <v>94</v>
      </c>
    </row>
    <row r="32" spans="2:12" x14ac:dyDescent="0.25">
      <c r="G32" s="36" t="s">
        <v>109</v>
      </c>
    </row>
    <row r="33" spans="7:7" x14ac:dyDescent="0.25">
      <c r="G33" s="34" t="s">
        <v>95</v>
      </c>
    </row>
    <row r="34" spans="7:7" x14ac:dyDescent="0.25">
      <c r="G34" s="34" t="s">
        <v>96</v>
      </c>
    </row>
  </sheetData>
  <hyperlinks>
    <hyperlink ref="A10" r:id="rId1"/>
    <hyperlink ref="G33" r:id="rId2" display="http://www.ortec-online.com/"/>
    <hyperlink ref="G34" r:id="rId3" display="mailto:ortec.info@ametek.com"/>
    <hyperlink ref="L15" r:id="rId4" display="mailto:Michael.Scheer@ScienTissiME.com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Core</vt:lpstr>
      <vt:lpstr>Isotopes</vt:lpstr>
      <vt:lpstr>Sedimentation Rates</vt:lpstr>
      <vt:lpstr>Dating Models</vt:lpstr>
      <vt:lpstr>Instrument 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Kimpe</dc:creator>
  <cp:lastModifiedBy>Linda Kimpe (uOttawa)</cp:lastModifiedBy>
  <dcterms:created xsi:type="dcterms:W3CDTF">2011-10-19T18:16:58Z</dcterms:created>
  <dcterms:modified xsi:type="dcterms:W3CDTF">2017-12-08T16:21:47Z</dcterms:modified>
</cp:coreProperties>
</file>