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" windowWidth="21015" windowHeight="9960" activeTab="4"/>
  </bookViews>
  <sheets>
    <sheet name="Summary" sheetId="5" r:id="rId1"/>
    <sheet name="Core" sheetId="6" r:id="rId2"/>
    <sheet name="Isotopes" sheetId="1" r:id="rId3"/>
    <sheet name="Sedimentation Rates" sheetId="4" r:id="rId4"/>
    <sheet name="Dating Models" sheetId="2" r:id="rId5"/>
    <sheet name="Instrument Details" sheetId="7" r:id="rId6"/>
  </sheets>
  <calcPr calcId="145621"/>
</workbook>
</file>

<file path=xl/calcChain.xml><?xml version="1.0" encoding="utf-8"?>
<calcChain xmlns="http://schemas.openxmlformats.org/spreadsheetml/2006/main">
  <c r="A1" i="6" l="1"/>
  <c r="B1" i="6"/>
  <c r="A2" i="6"/>
  <c r="B2" i="6"/>
  <c r="L21" i="2" l="1"/>
  <c r="L22" i="2" s="1"/>
  <c r="C27" i="1" l="1"/>
  <c r="B2" i="2" l="1"/>
  <c r="A2" i="2"/>
  <c r="B1" i="2"/>
  <c r="A1" i="2"/>
  <c r="B2" i="4"/>
  <c r="A2" i="4"/>
  <c r="B1" i="4"/>
  <c r="A1" i="4"/>
  <c r="B2" i="1"/>
  <c r="A2" i="1"/>
  <c r="B1" i="1"/>
  <c r="A1" i="1"/>
  <c r="I27" i="1" l="1"/>
  <c r="G27" i="1"/>
  <c r="E27" i="1"/>
</calcChain>
</file>

<file path=xl/comments1.xml><?xml version="1.0" encoding="utf-8"?>
<comments xmlns="http://schemas.openxmlformats.org/spreadsheetml/2006/main">
  <authors>
    <author>Linda Kimpe (uOttawa)</author>
  </authors>
  <commentList>
    <comment ref="N14" authorId="0">
      <text>
        <r>
          <rPr>
            <b/>
            <sz val="9"/>
            <color indexed="81"/>
            <rFont val="Tahoma"/>
            <charset val="1"/>
          </rPr>
          <t>Linda Kimpe (uOttawa):</t>
        </r>
        <r>
          <rPr>
            <sz val="9"/>
            <color indexed="81"/>
            <rFont val="Tahoma"/>
            <charset val="1"/>
          </rPr>
          <t xml:space="preserve">
These dates are extrapolated via the CFCS curve fit and thus do not have associated error.</t>
        </r>
      </text>
    </comment>
  </commentList>
</comments>
</file>

<file path=xl/sharedStrings.xml><?xml version="1.0" encoding="utf-8"?>
<sst xmlns="http://schemas.openxmlformats.org/spreadsheetml/2006/main" count="321" uniqueCount="208">
  <si>
    <t>[g/cm^2]</t>
  </si>
  <si>
    <t>[cm]</t>
  </si>
  <si>
    <t>[Bq/kg]</t>
  </si>
  <si>
    <t>Cumul. Drymass</t>
  </si>
  <si>
    <t>Error (Activity)</t>
  </si>
  <si>
    <t>Inventory</t>
  </si>
  <si>
    <t>Error (Inventory)</t>
  </si>
  <si>
    <t>Age (CFCS)</t>
  </si>
  <si>
    <t>Year (CFCS)</t>
  </si>
  <si>
    <t>Error (CFCS)</t>
  </si>
  <si>
    <t>Age (CRS)</t>
  </si>
  <si>
    <t>Year (CRS)</t>
  </si>
  <si>
    <t>Error (CRS)</t>
  </si>
  <si>
    <t>Age (CIC)</t>
  </si>
  <si>
    <t>Year (CIC)</t>
  </si>
  <si>
    <t>Error (CIC)</t>
  </si>
  <si>
    <t xml:space="preserve">        [g/cm^2]</t>
  </si>
  <si>
    <t xml:space="preserve">         [y]</t>
  </si>
  <si>
    <t xml:space="preserve">          [y]</t>
  </si>
  <si>
    <t xml:space="preserve">           [y]</t>
  </si>
  <si>
    <t xml:space="preserve">        [y]</t>
  </si>
  <si>
    <t>Total (Bq/Kg)</t>
  </si>
  <si>
    <t>Linda E. Kimpe</t>
  </si>
  <si>
    <t>Department of Biology</t>
  </si>
  <si>
    <t>University of Ottawa</t>
  </si>
  <si>
    <t>30 Marie Curie</t>
  </si>
  <si>
    <t>Ottawa, ON, Canada K1N 6N5</t>
  </si>
  <si>
    <t>Tel: 613-562-5800 ext 6668</t>
  </si>
  <si>
    <t>Fax: 613-562-5486</t>
  </si>
  <si>
    <t>lkimpe@uottawa.ca</t>
  </si>
  <si>
    <t>Midpoint Depth</t>
  </si>
  <si>
    <t>210-Pb</t>
  </si>
  <si>
    <t>210-Pb (error)</t>
  </si>
  <si>
    <t>214-Pb</t>
  </si>
  <si>
    <t>214-Pb (error)</t>
  </si>
  <si>
    <t>137-Cs</t>
  </si>
  <si>
    <t>137-Cs (error)</t>
  </si>
  <si>
    <t xml:space="preserve">   [g/cm^2/y]</t>
  </si>
  <si>
    <t xml:space="preserve">       [g/cm^2/y]</t>
  </si>
  <si>
    <t xml:space="preserve">    [g/cm^2/y]</t>
  </si>
  <si>
    <t xml:space="preserve">        [g/cm^2/y]</t>
  </si>
  <si>
    <t xml:space="preserve">            [cm]</t>
  </si>
  <si>
    <t>Sed. Rate (CIC)</t>
  </si>
  <si>
    <t>Sed. Rate (CRS)</t>
  </si>
  <si>
    <t>Sed. Rate (CFCS)</t>
  </si>
  <si>
    <t>Constant Flux &amp; Sedimentation Rate - Profile</t>
  </si>
  <si>
    <t>in core</t>
  </si>
  <si>
    <t>Parameters:</t>
  </si>
  <si>
    <t>corename</t>
  </si>
  <si>
    <t>corecode</t>
  </si>
  <si>
    <t>coredate</t>
  </si>
  <si>
    <t>samplematrix</t>
  </si>
  <si>
    <t>Standard</t>
  </si>
  <si>
    <t>Data:</t>
  </si>
  <si>
    <t>filename</t>
  </si>
  <si>
    <t>watercontent</t>
  </si>
  <si>
    <t>[]</t>
  </si>
  <si>
    <t>[g]</t>
  </si>
  <si>
    <t>[cm^3]</t>
  </si>
  <si>
    <t>[g/cm^3]</t>
  </si>
  <si>
    <t>[0-1]</t>
  </si>
  <si>
    <t>Gamma Spectrometer  -  Instrument Details</t>
  </si>
  <si>
    <t>Software Details</t>
  </si>
  <si>
    <t>Model &amp; Serial Numbers</t>
  </si>
  <si>
    <t>Model # GWL-120230</t>
  </si>
  <si>
    <t>Maestro -32 from Ortec</t>
  </si>
  <si>
    <t>Configuration: XLB-GWL-SV</t>
  </si>
  <si>
    <t>Preamplifier Model: 257P</t>
  </si>
  <si>
    <t>Preamplifier Serial Number: 823</t>
  </si>
  <si>
    <t>ScienTissiME</t>
  </si>
  <si>
    <t>H.V. Filter Model: 138</t>
  </si>
  <si>
    <t>H.V. Serial Number: 10450</t>
  </si>
  <si>
    <t>High Voltage Bias: 1500V Positive</t>
  </si>
  <si>
    <t>ScheerSoftwareSolutions</t>
  </si>
  <si>
    <t>6 Coghlan Lane, P.O. Box 86</t>
  </si>
  <si>
    <t>Barry's Bay, ON, K0J 1B0</t>
  </si>
  <si>
    <t>Germanium Crystal Diameter: 54.7 mm</t>
  </si>
  <si>
    <t>phone/fax: 613-756-0499</t>
  </si>
  <si>
    <t>Germanium Crystal Length: 66.2 mm</t>
  </si>
  <si>
    <t>cell: 613-314-0499</t>
  </si>
  <si>
    <t>Active Well Depth: 40 mm</t>
  </si>
  <si>
    <t>email: Michael.Scheer@ScienTissiME.com</t>
  </si>
  <si>
    <t>Well Inside Diameter: 15.5 mm</t>
  </si>
  <si>
    <t>Total Active Volume: 120 mm</t>
  </si>
  <si>
    <t>Absorbing Layers</t>
  </si>
  <si>
    <t>Aluminum: 1.27 mm</t>
  </si>
  <si>
    <t>Inactive Germanium: 0.3 um</t>
  </si>
  <si>
    <t xml:space="preserve">Instrument Manufacturer </t>
  </si>
  <si>
    <t>Ortec</t>
  </si>
  <si>
    <t>Advanced Measurement Technology, Inc</t>
  </si>
  <si>
    <t>Ortec Gamma Counter</t>
  </si>
  <si>
    <t>801 South Illinois Avenue</t>
  </si>
  <si>
    <t>Oak Ridge, Tennessee  37831-0895</t>
  </si>
  <si>
    <t>United States</t>
  </si>
  <si>
    <t>Phone: 865.482.4411</t>
  </si>
  <si>
    <t>Website: http://www.ortec-online.com</t>
  </si>
  <si>
    <t>Email: ortec.info@ametek.com</t>
  </si>
  <si>
    <t>Constant Rate of Supply - Fit</t>
  </si>
  <si>
    <t>Constant Initial Concentration - Fit</t>
  </si>
  <si>
    <t>This data has been generated on equipment  at the University of Ottawa.</t>
  </si>
  <si>
    <t>To acquire spectral data:</t>
  </si>
  <si>
    <t>To process spectral data:</t>
  </si>
  <si>
    <t>Dimensions</t>
  </si>
  <si>
    <t>Suggested method description for research publications:</t>
  </si>
  <si>
    <t>For 210Pb generated dates:</t>
  </si>
  <si>
    <t xml:space="preserve">"210Pb dating was completed using an Ortec High Purity Germanium Gamma Spectrometer (Oak Ridge, TN, USA) </t>
  </si>
  <si>
    <t xml:space="preserve"> used for efficiency corrections, and results were analyzed using ScienTissiME (Barry’s Bay, ON, Canada)”</t>
  </si>
  <si>
    <t>For 137Cs generated dates:</t>
  </si>
  <si>
    <t xml:space="preserve">"137Cs dating was completed using an Ortec High Purity Germanium Gamma Spectrometer (Oak Ridge, TN, USA) </t>
  </si>
  <si>
    <t>Phone: 800.251.9750</t>
  </si>
  <si>
    <t> Certified Reference Materials obtained from International Atomic Energy Association (Vienna, Austria) were</t>
  </si>
  <si>
    <t xml:space="preserve">depth </t>
  </si>
  <si>
    <t>weight</t>
  </si>
  <si>
    <t>height</t>
  </si>
  <si>
    <t>Input File Name*</t>
  </si>
  <si>
    <t>Specific Sample Type*</t>
  </si>
  <si>
    <t>Sample Source</t>
  </si>
  <si>
    <t>Sample Date*</t>
  </si>
  <si>
    <t>Sample Matrix*</t>
  </si>
  <si>
    <t>Sample Weight*</t>
  </si>
  <si>
    <t>Sample Height*</t>
  </si>
  <si>
    <t>Sample Diameter*</t>
  </si>
  <si>
    <t>Sample Volume</t>
  </si>
  <si>
    <t>Sample Density</t>
  </si>
  <si>
    <t>Midpoint Depth*</t>
  </si>
  <si>
    <t>Water Content*</t>
  </si>
  <si>
    <t>Dry-Weight-Fraction</t>
  </si>
  <si>
    <t>Porosity</t>
  </si>
  <si>
    <t>Mineral Density</t>
  </si>
  <si>
    <t>Solids Density</t>
  </si>
  <si>
    <t>Wet-Bulk-Density</t>
  </si>
  <si>
    <t>Dry-Bulk-Density</t>
  </si>
  <si>
    <t>Cumul. Dry-Mass</t>
  </si>
  <si>
    <t>214-Bi</t>
  </si>
  <si>
    <t>214-Bi (error)</t>
  </si>
  <si>
    <t>Uns. Activity</t>
  </si>
  <si>
    <t>Supp. Activity</t>
  </si>
  <si>
    <t>Error (Supp. Act.)</t>
  </si>
  <si>
    <t>Binford Rule</t>
  </si>
  <si>
    <t>[Bq/m^2]</t>
  </si>
  <si>
    <t>Output File Name</t>
  </si>
  <si>
    <t>Slice Thickness</t>
  </si>
  <si>
    <t>Slice Diameter</t>
  </si>
  <si>
    <t>Slice Wet-Weight</t>
  </si>
  <si>
    <t>Slice Dry-Weight</t>
  </si>
  <si>
    <t>LoI</t>
  </si>
  <si>
    <t>Cesium 137 - Fit</t>
  </si>
  <si>
    <t>Age (Cs)</t>
  </si>
  <si>
    <t>Year (Cs)</t>
  </si>
  <si>
    <t>Error (Cs)</t>
  </si>
  <si>
    <t xml:space="preserve">       [y]</t>
  </si>
  <si>
    <t>Sed. Rate (137CS)</t>
  </si>
  <si>
    <t>Error (137Cs)</t>
  </si>
  <si>
    <t>Water Density</t>
  </si>
  <si>
    <t>volume</t>
  </si>
  <si>
    <t>density</t>
  </si>
  <si>
    <t>210Pb Flux [Bq/m^2/yr] =</t>
  </si>
  <si>
    <t>Focus Factor =</t>
  </si>
  <si>
    <t>(filename)</t>
  </si>
  <si>
    <t>(newname)</t>
  </si>
  <si>
    <t>(type)</t>
  </si>
  <si>
    <t>(source)</t>
  </si>
  <si>
    <t>(date)</t>
  </si>
  <si>
    <t>(matrix)</t>
  </si>
  <si>
    <t>(weight)</t>
  </si>
  <si>
    <t>(height)</t>
  </si>
  <si>
    <t>(diameter)</t>
  </si>
  <si>
    <t>(volume)</t>
  </si>
  <si>
    <t>(density)</t>
  </si>
  <si>
    <t>(slicethick)</t>
  </si>
  <si>
    <t>(depth)</t>
  </si>
  <si>
    <t>(slicediameter)</t>
  </si>
  <si>
    <t>(slicewetweight)</t>
  </si>
  <si>
    <t>(slicedryweight)</t>
  </si>
  <si>
    <t>(watercontent)</t>
  </si>
  <si>
    <t>(dryweightfraction)</t>
  </si>
  <si>
    <t>(porosity)</t>
  </si>
  <si>
    <t>(loi)</t>
  </si>
  <si>
    <t>(waterdensity)</t>
  </si>
  <si>
    <t>(mineraldensity)</t>
  </si>
  <si>
    <t>(solidsdensity)</t>
  </si>
  <si>
    <t>(wetbulkdensity)</t>
  </si>
  <si>
    <t>(drybulkdensity)</t>
  </si>
  <si>
    <t>(drymass)</t>
  </si>
  <si>
    <t>(inventory x supported 210Pb activity, both at surface)</t>
  </si>
  <si>
    <t>(210Pb flux / predicted atmospheric flux)</t>
  </si>
  <si>
    <t>(See Omelchencko et al 2005 for predicted flux value)</t>
  </si>
  <si>
    <t>lakename</t>
  </si>
  <si>
    <t>Pulmankijärvi</t>
  </si>
  <si>
    <t>PUL</t>
  </si>
  <si>
    <t>08-04-16'</t>
  </si>
  <si>
    <t>PUL_0-1</t>
  </si>
  <si>
    <t>PUL_1-2</t>
  </si>
  <si>
    <t>PUL_2-3</t>
  </si>
  <si>
    <t>PUL_3-4</t>
  </si>
  <si>
    <t>PUL_5-6</t>
  </si>
  <si>
    <t>PUL_7-8</t>
  </si>
  <si>
    <t>PUL_9-10</t>
  </si>
  <si>
    <t>PUL_11-12</t>
  </si>
  <si>
    <t>PUL_13-14</t>
  </si>
  <si>
    <t>PUL_15-16</t>
  </si>
  <si>
    <t>PUL_17-18</t>
  </si>
  <si>
    <t>PUL_19-20</t>
  </si>
  <si>
    <t xml:space="preserve"> </t>
  </si>
  <si>
    <t>sediment core sample</t>
  </si>
  <si>
    <t>PUL1</t>
  </si>
  <si>
    <t>Activity Curve fit R^2= 0.43</t>
  </si>
  <si>
    <t>Activity Curve fit R^2=0.93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</si>
</sst>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0" xfId="42"/>
    <xf numFmtId="0" fontId="21" fillId="0" borderId="0" xfId="43" applyFont="1" applyAlignment="1" applyProtection="1"/>
    <xf numFmtId="0" fontId="19" fillId="0" borderId="0" xfId="42" applyFont="1" applyBorder="1" applyAlignment="1">
      <alignment horizontal="right"/>
    </xf>
    <xf numFmtId="0" fontId="19" fillId="0" borderId="0" xfId="42" applyBorder="1"/>
    <xf numFmtId="0" fontId="0" fillId="0" borderId="0" xfId="0" applyBorder="1"/>
    <xf numFmtId="0" fontId="2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42" applyFont="1" applyBorder="1"/>
    <xf numFmtId="0" fontId="16" fillId="33" borderId="0" xfId="0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0" borderId="0" xfId="0" applyFont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 applyFill="1" applyAlignment="1">
      <alignment horizontal="center"/>
    </xf>
    <xf numFmtId="0" fontId="18" fillId="0" borderId="0" xfId="42" applyFont="1"/>
    <xf numFmtId="0" fontId="25" fillId="0" borderId="0" xfId="0" applyFont="1"/>
    <xf numFmtId="0" fontId="26" fillId="0" borderId="0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43" applyFont="1" applyAlignment="1" applyProtection="1"/>
    <xf numFmtId="0" fontId="20" fillId="0" borderId="0" xfId="43" applyAlignment="1" applyProtection="1"/>
    <xf numFmtId="0" fontId="31" fillId="0" borderId="0" xfId="0" applyFont="1"/>
    <xf numFmtId="0" fontId="32" fillId="0" borderId="0" xfId="0" applyFont="1"/>
    <xf numFmtId="0" fontId="23" fillId="0" borderId="0" xfId="42" applyFont="1"/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horizontal="left"/>
    </xf>
    <xf numFmtId="0" fontId="16" fillId="36" borderId="0" xfId="0" applyFont="1" applyFill="1" applyAlignment="1">
      <alignment horizontal="left"/>
    </xf>
    <xf numFmtId="0" fontId="1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3" fillId="36" borderId="0" xfId="6" applyFont="1" applyFill="1" applyAlignment="1">
      <alignment horizontal="center"/>
    </xf>
    <xf numFmtId="0" fontId="6" fillId="2" borderId="0" xfId="6" applyAlignment="1">
      <alignment horizontal="center"/>
    </xf>
    <xf numFmtId="0" fontId="23" fillId="24" borderId="0" xfId="33" applyFont="1" applyAlignment="1">
      <alignment horizontal="center"/>
    </xf>
    <xf numFmtId="0" fontId="23" fillId="24" borderId="10" xfId="33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14" fontId="0" fillId="0" borderId="0" xfId="0" applyNumberFormat="1"/>
    <xf numFmtId="0" fontId="16" fillId="0" borderId="0" xfId="0" applyFont="1" applyBorder="1" applyAlignment="1">
      <alignment horizontal="right"/>
    </xf>
    <xf numFmtId="2" fontId="16" fillId="0" borderId="0" xfId="0" applyNumberFormat="1" applyFont="1" applyBorder="1" applyAlignment="1">
      <alignment horizontal="center"/>
    </xf>
    <xf numFmtId="0" fontId="6" fillId="2" borderId="0" xfId="6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3265994811867"/>
          <c:y val="0.13971253536281425"/>
          <c:w val="0.7966799048078177"/>
          <c:h val="0.83544963221948321"/>
        </c:manualLayout>
      </c:layout>
      <c:scatterChart>
        <c:scatterStyle val="smoothMarker"/>
        <c:varyColors val="0"/>
        <c:ser>
          <c:idx val="0"/>
          <c:order val="0"/>
          <c:tx>
            <c:v>210Pb</c:v>
          </c:tx>
          <c:xVal>
            <c:numRef>
              <c:f>Isotopes!$C$6:$C$26</c:f>
              <c:numCache>
                <c:formatCode>General</c:formatCode>
                <c:ptCount val="21"/>
                <c:pt idx="0">
                  <c:v>474.69</c:v>
                </c:pt>
                <c:pt idx="1">
                  <c:v>288.10000000000002</c:v>
                </c:pt>
                <c:pt idx="2">
                  <c:v>312.8</c:v>
                </c:pt>
                <c:pt idx="3">
                  <c:v>282.08999999999997</c:v>
                </c:pt>
                <c:pt idx="4">
                  <c:v>196.07</c:v>
                </c:pt>
                <c:pt idx="5">
                  <c:v>69.61</c:v>
                </c:pt>
                <c:pt idx="6">
                  <c:v>54.95</c:v>
                </c:pt>
                <c:pt idx="7">
                  <c:v>48.47</c:v>
                </c:pt>
                <c:pt idx="8">
                  <c:v>56.83</c:v>
                </c:pt>
                <c:pt idx="9">
                  <c:v>31.13</c:v>
                </c:pt>
                <c:pt idx="10">
                  <c:v>37.81</c:v>
                </c:pt>
                <c:pt idx="11">
                  <c:v>34.5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5.5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15.5</c:v>
                </c:pt>
                <c:pt idx="10">
                  <c:v>17.5</c:v>
                </c:pt>
                <c:pt idx="11">
                  <c:v>19.5</c:v>
                </c:pt>
              </c:numCache>
            </c:numRef>
          </c:yVal>
          <c:smooth val="1"/>
        </c:ser>
        <c:ser>
          <c:idx val="1"/>
          <c:order val="1"/>
          <c:tx>
            <c:v>214Pb</c:v>
          </c:tx>
          <c:xVal>
            <c:numRef>
              <c:f>Isotopes!$E$6:$E$26</c:f>
              <c:numCache>
                <c:formatCode>General</c:formatCode>
                <c:ptCount val="21"/>
                <c:pt idx="0">
                  <c:v>36.35</c:v>
                </c:pt>
                <c:pt idx="1">
                  <c:v>36.22</c:v>
                </c:pt>
                <c:pt idx="2">
                  <c:v>40.78</c:v>
                </c:pt>
                <c:pt idx="3">
                  <c:v>41.69</c:v>
                </c:pt>
                <c:pt idx="4">
                  <c:v>42.66</c:v>
                </c:pt>
                <c:pt idx="5">
                  <c:v>43.32</c:v>
                </c:pt>
                <c:pt idx="6">
                  <c:v>41.7</c:v>
                </c:pt>
                <c:pt idx="7">
                  <c:v>46.06</c:v>
                </c:pt>
                <c:pt idx="8">
                  <c:v>45.69</c:v>
                </c:pt>
                <c:pt idx="9">
                  <c:v>44.78</c:v>
                </c:pt>
                <c:pt idx="10">
                  <c:v>42.68</c:v>
                </c:pt>
                <c:pt idx="11">
                  <c:v>39.01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5.5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15.5</c:v>
                </c:pt>
                <c:pt idx="10">
                  <c:v>17.5</c:v>
                </c:pt>
                <c:pt idx="11">
                  <c:v>19.5</c:v>
                </c:pt>
              </c:numCache>
            </c:numRef>
          </c:yVal>
          <c:smooth val="1"/>
        </c:ser>
        <c:ser>
          <c:idx val="2"/>
          <c:order val="2"/>
          <c:tx>
            <c:v>214Bi</c:v>
          </c:tx>
          <c:xVal>
            <c:numRef>
              <c:f>Isotopes!$G$6:$G$26</c:f>
              <c:numCache>
                <c:formatCode>General</c:formatCode>
                <c:ptCount val="21"/>
                <c:pt idx="0">
                  <c:v>58.73</c:v>
                </c:pt>
                <c:pt idx="1">
                  <c:v>28.17</c:v>
                </c:pt>
                <c:pt idx="2">
                  <c:v>50.25</c:v>
                </c:pt>
                <c:pt idx="3">
                  <c:v>47.72</c:v>
                </c:pt>
                <c:pt idx="4">
                  <c:v>40.31</c:v>
                </c:pt>
                <c:pt idx="5">
                  <c:v>41.73</c:v>
                </c:pt>
                <c:pt idx="6">
                  <c:v>45.35</c:v>
                </c:pt>
                <c:pt idx="7">
                  <c:v>55.64</c:v>
                </c:pt>
                <c:pt idx="8">
                  <c:v>50.41</c:v>
                </c:pt>
                <c:pt idx="9">
                  <c:v>47.55</c:v>
                </c:pt>
                <c:pt idx="10">
                  <c:v>46.38</c:v>
                </c:pt>
                <c:pt idx="11">
                  <c:v>41.97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5.5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15.5</c:v>
                </c:pt>
                <c:pt idx="10">
                  <c:v>17.5</c:v>
                </c:pt>
                <c:pt idx="11">
                  <c:v>19.5</c:v>
                </c:pt>
              </c:numCache>
            </c:numRef>
          </c:yVal>
          <c:smooth val="1"/>
        </c:ser>
        <c:ser>
          <c:idx val="3"/>
          <c:order val="3"/>
          <c:tx>
            <c:v>137Cs</c:v>
          </c:tx>
          <c:xVal>
            <c:numRef>
              <c:f>Isotopes!$I$6:$I$26</c:f>
              <c:numCache>
                <c:formatCode>General</c:formatCode>
                <c:ptCount val="21"/>
                <c:pt idx="0">
                  <c:v>53.24</c:v>
                </c:pt>
                <c:pt idx="1">
                  <c:v>53.28</c:v>
                </c:pt>
                <c:pt idx="2">
                  <c:v>101.86</c:v>
                </c:pt>
                <c:pt idx="3">
                  <c:v>206.24</c:v>
                </c:pt>
                <c:pt idx="4">
                  <c:v>250.31</c:v>
                </c:pt>
                <c:pt idx="5">
                  <c:v>38.049999999999997</c:v>
                </c:pt>
                <c:pt idx="6">
                  <c:v>4.4800000000000004</c:v>
                </c:pt>
                <c:pt idx="7">
                  <c:v>0.37</c:v>
                </c:pt>
                <c:pt idx="8">
                  <c:v>0</c:v>
                </c:pt>
                <c:pt idx="9">
                  <c:v>0.98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5.5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15.5</c:v>
                </c:pt>
                <c:pt idx="10">
                  <c:v>17.5</c:v>
                </c:pt>
                <c:pt idx="11">
                  <c:v>19.5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1552"/>
        <c:axId val="90752128"/>
      </c:scatterChart>
      <c:valAx>
        <c:axId val="9075155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Bq/kg</a:t>
                </a:r>
              </a:p>
            </c:rich>
          </c:tx>
          <c:layout>
            <c:manualLayout>
              <c:xMode val="edge"/>
              <c:yMode val="edge"/>
              <c:x val="0.46578374868089945"/>
              <c:y val="2.962119121345854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752128"/>
        <c:crosses val="autoZero"/>
        <c:crossBetween val="midCat"/>
      </c:valAx>
      <c:valAx>
        <c:axId val="90752128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5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38328327515766"/>
          <c:y val="0.14931918151744847"/>
          <c:w val="0.24927037181576794"/>
          <c:h val="0.221105931191665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3</xdr:row>
      <xdr:rowOff>38100</xdr:rowOff>
    </xdr:from>
    <xdr:to>
      <xdr:col>17</xdr:col>
      <xdr:colOff>142875</xdr:colOff>
      <xdr:row>29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19</xdr:row>
      <xdr:rowOff>180974</xdr:rowOff>
    </xdr:from>
    <xdr:to>
      <xdr:col>8</xdr:col>
      <xdr:colOff>838200</xdr:colOff>
      <xdr:row>50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3800474"/>
          <a:ext cx="7696200" cy="5772150"/>
        </a:xfrm>
        <a:prstGeom prst="rect">
          <a:avLst/>
        </a:prstGeom>
      </xdr:spPr>
    </xdr:pic>
    <xdr:clientData/>
  </xdr:twoCellAnchor>
  <xdr:twoCellAnchor editAs="oneCell">
    <xdr:from>
      <xdr:col>10</xdr:col>
      <xdr:colOff>79375</xdr:colOff>
      <xdr:row>22</xdr:row>
      <xdr:rowOff>171450</xdr:rowOff>
    </xdr:from>
    <xdr:to>
      <xdr:col>19</xdr:col>
      <xdr:colOff>257175</xdr:colOff>
      <xdr:row>51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1575" y="4362450"/>
          <a:ext cx="7188200" cy="5391150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390525</xdr:colOff>
      <xdr:row>51</xdr:row>
      <xdr:rowOff>123824</xdr:rowOff>
    </xdr:from>
    <xdr:to>
      <xdr:col>11</xdr:col>
      <xdr:colOff>400050</xdr:colOff>
      <xdr:row>82</xdr:row>
      <xdr:rowOff>133349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3275" y="9839324"/>
          <a:ext cx="7886700" cy="5915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11</xdr:row>
      <xdr:rowOff>9525</xdr:rowOff>
    </xdr:from>
    <xdr:to>
      <xdr:col>4</xdr:col>
      <xdr:colOff>542925</xdr:colOff>
      <xdr:row>29</xdr:row>
      <xdr:rowOff>142875</xdr:rowOff>
    </xdr:to>
    <xdr:pic>
      <xdr:nvPicPr>
        <xdr:cNvPr id="3" name="Picture 2" descr="DSPec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124075"/>
          <a:ext cx="2390775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ortec.info@ametek.com" TargetMode="External"/><Relationship Id="rId2" Type="http://schemas.openxmlformats.org/officeDocument/2006/relationships/hyperlink" Target="http://www.ortec-online.com/" TargetMode="External"/><Relationship Id="rId1" Type="http://schemas.openxmlformats.org/officeDocument/2006/relationships/hyperlink" Target="mailto:lkimpe@uottawa.ca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mailto:Michael.Scheer@ScienTissi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B27" sqref="B27"/>
    </sheetView>
  </sheetViews>
  <sheetFormatPr defaultRowHeight="15" x14ac:dyDescent="0.25"/>
  <cols>
    <col min="1" max="1" width="13.28515625" bestFit="1" customWidth="1"/>
    <col min="257" max="257" width="13.28515625" bestFit="1" customWidth="1"/>
    <col min="513" max="513" width="13.28515625" bestFit="1" customWidth="1"/>
    <col min="769" max="769" width="13.28515625" bestFit="1" customWidth="1"/>
    <col min="1025" max="1025" width="13.28515625" bestFit="1" customWidth="1"/>
    <col min="1281" max="1281" width="13.28515625" bestFit="1" customWidth="1"/>
    <col min="1537" max="1537" width="13.28515625" bestFit="1" customWidth="1"/>
    <col min="1793" max="1793" width="13.28515625" bestFit="1" customWidth="1"/>
    <col min="2049" max="2049" width="13.28515625" bestFit="1" customWidth="1"/>
    <col min="2305" max="2305" width="13.28515625" bestFit="1" customWidth="1"/>
    <col min="2561" max="2561" width="13.28515625" bestFit="1" customWidth="1"/>
    <col min="2817" max="2817" width="13.28515625" bestFit="1" customWidth="1"/>
    <col min="3073" max="3073" width="13.28515625" bestFit="1" customWidth="1"/>
    <col min="3329" max="3329" width="13.28515625" bestFit="1" customWidth="1"/>
    <col min="3585" max="3585" width="13.28515625" bestFit="1" customWidth="1"/>
    <col min="3841" max="3841" width="13.28515625" bestFit="1" customWidth="1"/>
    <col min="4097" max="4097" width="13.28515625" bestFit="1" customWidth="1"/>
    <col min="4353" max="4353" width="13.28515625" bestFit="1" customWidth="1"/>
    <col min="4609" max="4609" width="13.28515625" bestFit="1" customWidth="1"/>
    <col min="4865" max="4865" width="13.28515625" bestFit="1" customWidth="1"/>
    <col min="5121" max="5121" width="13.28515625" bestFit="1" customWidth="1"/>
    <col min="5377" max="5377" width="13.28515625" bestFit="1" customWidth="1"/>
    <col min="5633" max="5633" width="13.28515625" bestFit="1" customWidth="1"/>
    <col min="5889" max="5889" width="13.28515625" bestFit="1" customWidth="1"/>
    <col min="6145" max="6145" width="13.28515625" bestFit="1" customWidth="1"/>
    <col min="6401" max="6401" width="13.28515625" bestFit="1" customWidth="1"/>
    <col min="6657" max="6657" width="13.28515625" bestFit="1" customWidth="1"/>
    <col min="6913" max="6913" width="13.28515625" bestFit="1" customWidth="1"/>
    <col min="7169" max="7169" width="13.28515625" bestFit="1" customWidth="1"/>
    <col min="7425" max="7425" width="13.28515625" bestFit="1" customWidth="1"/>
    <col min="7681" max="7681" width="13.28515625" bestFit="1" customWidth="1"/>
    <col min="7937" max="7937" width="13.28515625" bestFit="1" customWidth="1"/>
    <col min="8193" max="8193" width="13.28515625" bestFit="1" customWidth="1"/>
    <col min="8449" max="8449" width="13.28515625" bestFit="1" customWidth="1"/>
    <col min="8705" max="8705" width="13.28515625" bestFit="1" customWidth="1"/>
    <col min="8961" max="8961" width="13.28515625" bestFit="1" customWidth="1"/>
    <col min="9217" max="9217" width="13.28515625" bestFit="1" customWidth="1"/>
    <col min="9473" max="9473" width="13.28515625" bestFit="1" customWidth="1"/>
    <col min="9729" max="9729" width="13.28515625" bestFit="1" customWidth="1"/>
    <col min="9985" max="9985" width="13.28515625" bestFit="1" customWidth="1"/>
    <col min="10241" max="10241" width="13.28515625" bestFit="1" customWidth="1"/>
    <col min="10497" max="10497" width="13.28515625" bestFit="1" customWidth="1"/>
    <col min="10753" max="10753" width="13.28515625" bestFit="1" customWidth="1"/>
    <col min="11009" max="11009" width="13.28515625" bestFit="1" customWidth="1"/>
    <col min="11265" max="11265" width="13.28515625" bestFit="1" customWidth="1"/>
    <col min="11521" max="11521" width="13.28515625" bestFit="1" customWidth="1"/>
    <col min="11777" max="11777" width="13.28515625" bestFit="1" customWidth="1"/>
    <col min="12033" max="12033" width="13.28515625" bestFit="1" customWidth="1"/>
    <col min="12289" max="12289" width="13.28515625" bestFit="1" customWidth="1"/>
    <col min="12545" max="12545" width="13.28515625" bestFit="1" customWidth="1"/>
    <col min="12801" max="12801" width="13.28515625" bestFit="1" customWidth="1"/>
    <col min="13057" max="13057" width="13.28515625" bestFit="1" customWidth="1"/>
    <col min="13313" max="13313" width="13.28515625" bestFit="1" customWidth="1"/>
    <col min="13569" max="13569" width="13.28515625" bestFit="1" customWidth="1"/>
    <col min="13825" max="13825" width="13.28515625" bestFit="1" customWidth="1"/>
    <col min="14081" max="14081" width="13.28515625" bestFit="1" customWidth="1"/>
    <col min="14337" max="14337" width="13.28515625" bestFit="1" customWidth="1"/>
    <col min="14593" max="14593" width="13.28515625" bestFit="1" customWidth="1"/>
    <col min="14849" max="14849" width="13.28515625" bestFit="1" customWidth="1"/>
    <col min="15105" max="15105" width="13.28515625" bestFit="1" customWidth="1"/>
    <col min="15361" max="15361" width="13.28515625" bestFit="1" customWidth="1"/>
    <col min="15617" max="15617" width="13.28515625" bestFit="1" customWidth="1"/>
    <col min="15873" max="15873" width="13.28515625" bestFit="1" customWidth="1"/>
    <col min="16129" max="16129" width="13.28515625" bestFit="1" customWidth="1"/>
  </cols>
  <sheetData>
    <row r="1" spans="1:7" x14ac:dyDescent="0.25">
      <c r="A1" t="s">
        <v>47</v>
      </c>
    </row>
    <row r="2" spans="1:7" x14ac:dyDescent="0.25">
      <c r="A2" t="s">
        <v>187</v>
      </c>
      <c r="B2" t="s">
        <v>188</v>
      </c>
    </row>
    <row r="3" spans="1:7" x14ac:dyDescent="0.25">
      <c r="A3" t="s">
        <v>48</v>
      </c>
      <c r="B3" t="s">
        <v>189</v>
      </c>
    </row>
    <row r="4" spans="1:7" x14ac:dyDescent="0.25">
      <c r="A4" t="s">
        <v>49</v>
      </c>
      <c r="B4">
        <v>1</v>
      </c>
    </row>
    <row r="5" spans="1:7" x14ac:dyDescent="0.25">
      <c r="A5" t="s">
        <v>50</v>
      </c>
      <c r="B5" t="s">
        <v>190</v>
      </c>
    </row>
    <row r="6" spans="1:7" x14ac:dyDescent="0.25">
      <c r="A6" t="s">
        <v>51</v>
      </c>
      <c r="B6" t="s">
        <v>52</v>
      </c>
    </row>
    <row r="8" spans="1:7" x14ac:dyDescent="0.25">
      <c r="A8" t="s">
        <v>53</v>
      </c>
    </row>
    <row r="9" spans="1:7" x14ac:dyDescent="0.25">
      <c r="A9" t="s">
        <v>54</v>
      </c>
      <c r="B9" t="s">
        <v>111</v>
      </c>
      <c r="C9" t="s">
        <v>112</v>
      </c>
      <c r="D9" t="s">
        <v>113</v>
      </c>
      <c r="E9" t="s">
        <v>55</v>
      </c>
      <c r="F9" t="s">
        <v>154</v>
      </c>
      <c r="G9" t="s">
        <v>155</v>
      </c>
    </row>
    <row r="10" spans="1:7" x14ac:dyDescent="0.25">
      <c r="A10" t="s">
        <v>191</v>
      </c>
      <c r="B10">
        <v>0.5</v>
      </c>
      <c r="C10">
        <v>0.55430000000000001</v>
      </c>
      <c r="D10">
        <v>1.4</v>
      </c>
      <c r="E10">
        <v>92.53</v>
      </c>
      <c r="F10">
        <v>2.4113720000000001</v>
      </c>
      <c r="G10">
        <v>0.10711744185467857</v>
      </c>
    </row>
    <row r="11" spans="1:7" x14ac:dyDescent="0.25">
      <c r="A11" t="s">
        <v>192</v>
      </c>
      <c r="B11">
        <v>1.5</v>
      </c>
      <c r="C11">
        <v>0.72929999999999995</v>
      </c>
      <c r="D11">
        <v>1.6</v>
      </c>
      <c r="E11">
        <v>88.9</v>
      </c>
      <c r="F11">
        <v>2.6135138666666666</v>
      </c>
      <c r="G11">
        <v>0.12263183451510544</v>
      </c>
    </row>
    <row r="12" spans="1:7" x14ac:dyDescent="0.25">
      <c r="A12" t="s">
        <v>193</v>
      </c>
      <c r="B12">
        <v>2.5</v>
      </c>
      <c r="C12">
        <v>1.1979</v>
      </c>
      <c r="D12">
        <v>2.4</v>
      </c>
      <c r="E12">
        <v>81.99</v>
      </c>
      <c r="F12">
        <v>2.5910151999999997</v>
      </c>
      <c r="G12">
        <v>0.12697725586480552</v>
      </c>
    </row>
    <row r="13" spans="1:7" x14ac:dyDescent="0.25">
      <c r="A13" t="s">
        <v>194</v>
      </c>
      <c r="B13">
        <v>3.5</v>
      </c>
      <c r="C13">
        <v>1.2956000000000001</v>
      </c>
      <c r="D13">
        <v>2.4</v>
      </c>
      <c r="E13">
        <v>80.64</v>
      </c>
      <c r="F13">
        <v>2.6301282666666665</v>
      </c>
      <c r="G13">
        <v>0.15786302335977329</v>
      </c>
    </row>
    <row r="14" spans="1:7" x14ac:dyDescent="0.25">
      <c r="A14" t="s">
        <v>195</v>
      </c>
      <c r="B14">
        <v>5.5</v>
      </c>
      <c r="C14">
        <v>1.2517</v>
      </c>
      <c r="D14">
        <v>2.4500000000000002</v>
      </c>
      <c r="E14">
        <v>75.11</v>
      </c>
      <c r="F14">
        <v>2.5484407999999998</v>
      </c>
      <c r="G14">
        <v>0.16241303309851279</v>
      </c>
    </row>
    <row r="15" spans="1:7" x14ac:dyDescent="0.25">
      <c r="A15" t="s">
        <v>196</v>
      </c>
      <c r="B15">
        <v>7.5</v>
      </c>
      <c r="C15">
        <v>1.3857999999999999</v>
      </c>
      <c r="D15">
        <v>2.4500000000000002</v>
      </c>
      <c r="E15">
        <v>67.91</v>
      </c>
      <c r="F15">
        <v>2.5269805333333331</v>
      </c>
      <c r="G15">
        <v>0.15445310909663251</v>
      </c>
    </row>
    <row r="16" spans="1:7" x14ac:dyDescent="0.25">
      <c r="A16" t="s">
        <v>197</v>
      </c>
      <c r="B16">
        <v>9.5</v>
      </c>
      <c r="C16">
        <v>1.5914999999999999</v>
      </c>
      <c r="D16">
        <v>2.5</v>
      </c>
      <c r="E16">
        <v>58.39</v>
      </c>
      <c r="F16">
        <v>2.5494791999999999</v>
      </c>
      <c r="G16">
        <v>0.14693196947831544</v>
      </c>
    </row>
    <row r="17" spans="1:7" x14ac:dyDescent="0.25">
      <c r="A17" t="s">
        <v>198</v>
      </c>
      <c r="B17">
        <v>11.5</v>
      </c>
      <c r="C17">
        <v>1.6378999999999999</v>
      </c>
      <c r="D17">
        <v>2.4</v>
      </c>
      <c r="E17">
        <v>50.97</v>
      </c>
      <c r="F17">
        <v>2.5892845333333332</v>
      </c>
      <c r="G17">
        <v>0.11462625917666616</v>
      </c>
    </row>
    <row r="18" spans="1:7" x14ac:dyDescent="0.25">
      <c r="A18" t="s">
        <v>199</v>
      </c>
      <c r="B18">
        <v>13.5</v>
      </c>
      <c r="C18">
        <v>1.6308</v>
      </c>
      <c r="D18">
        <v>2.2999999999999998</v>
      </c>
      <c r="E18">
        <v>48.94</v>
      </c>
      <c r="F18">
        <v>2.6578189333333335</v>
      </c>
      <c r="G18">
        <v>0.12152821847608176</v>
      </c>
    </row>
    <row r="19" spans="1:7" x14ac:dyDescent="0.25">
      <c r="A19" t="s">
        <v>200</v>
      </c>
      <c r="B19">
        <v>15.5</v>
      </c>
      <c r="C19">
        <v>1.9131</v>
      </c>
      <c r="D19">
        <v>2.6</v>
      </c>
      <c r="E19">
        <v>45.46</v>
      </c>
      <c r="F19">
        <v>2.5688626666666665</v>
      </c>
      <c r="G19">
        <v>0.1129682811641157</v>
      </c>
    </row>
    <row r="20" spans="1:7" x14ac:dyDescent="0.25">
      <c r="A20" t="s">
        <v>201</v>
      </c>
      <c r="B20">
        <v>17.5</v>
      </c>
      <c r="C20">
        <v>1.9226000000000001</v>
      </c>
      <c r="D20">
        <v>2.5</v>
      </c>
      <c r="E20">
        <v>42.04</v>
      </c>
      <c r="F20">
        <v>2.6716642666666659</v>
      </c>
      <c r="G20">
        <v>0.12924528141809435</v>
      </c>
    </row>
    <row r="21" spans="1:7" x14ac:dyDescent="0.25">
      <c r="A21" t="s">
        <v>202</v>
      </c>
      <c r="B21">
        <v>19.5</v>
      </c>
      <c r="C21">
        <v>1.9101999999999999</v>
      </c>
      <c r="D21">
        <v>2.5499999999999998</v>
      </c>
      <c r="E21">
        <v>44.67</v>
      </c>
      <c r="F21">
        <v>2.6370509333333332</v>
      </c>
      <c r="G21">
        <v>0.13712287291429881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A23" sqref="A23"/>
    </sheetView>
  </sheetViews>
  <sheetFormatPr defaultRowHeight="15" x14ac:dyDescent="0.25"/>
  <cols>
    <col min="1" max="1" width="16.28515625" style="25" bestFit="1" customWidth="1"/>
    <col min="2" max="2" width="20.85546875" style="25" bestFit="1" customWidth="1"/>
    <col min="3" max="3" width="14.140625" style="25" bestFit="1" customWidth="1"/>
    <col min="4" max="4" width="13.28515625" style="25" bestFit="1" customWidth="1"/>
    <col min="5" max="5" width="14.85546875" style="25" bestFit="1" customWidth="1"/>
    <col min="6" max="6" width="15.5703125" style="25" bestFit="1" customWidth="1"/>
    <col min="7" max="7" width="15" style="25" bestFit="1" customWidth="1"/>
    <col min="8" max="8" width="17.5703125" style="25" bestFit="1" customWidth="1"/>
    <col min="9" max="9" width="15.140625" style="25" bestFit="1" customWidth="1"/>
    <col min="10" max="10" width="14.85546875" style="25" bestFit="1" customWidth="1"/>
    <col min="11" max="11" width="16.140625" style="25" bestFit="1" customWidth="1"/>
    <col min="12" max="12" width="15.140625" style="25" bestFit="1" customWidth="1"/>
    <col min="13" max="13" width="19.28515625" style="25" bestFit="1" customWidth="1"/>
    <col min="14" max="14" width="9.7109375" style="25" bestFit="1" customWidth="1"/>
    <col min="15" max="15" width="16" style="25" bestFit="1" customWidth="1"/>
    <col min="16" max="16" width="14.28515625" style="25" bestFit="1" customWidth="1"/>
    <col min="17" max="17" width="16.85546875" style="25" bestFit="1" customWidth="1"/>
    <col min="18" max="18" width="16.140625" style="25" bestFit="1" customWidth="1"/>
    <col min="19" max="19" width="16" style="25" bestFit="1" customWidth="1"/>
    <col min="21" max="21" width="16" bestFit="1" customWidth="1"/>
    <col min="22" max="22" width="14.28515625" bestFit="1" customWidth="1"/>
    <col min="23" max="23" width="16.85546875" bestFit="1" customWidth="1"/>
    <col min="24" max="24" width="16.140625" bestFit="1" customWidth="1"/>
    <col min="25" max="25" width="16" bestFit="1" customWidth="1"/>
    <col min="26" max="26" width="7" bestFit="1" customWidth="1"/>
  </cols>
  <sheetData>
    <row r="1" spans="1:26" x14ac:dyDescent="0.25">
      <c r="A1" s="25" t="str">
        <f>Summary!A2</f>
        <v>lakename</v>
      </c>
      <c r="B1" s="3" t="str">
        <f>Summary!B2</f>
        <v>Pulmankijärvi</v>
      </c>
    </row>
    <row r="2" spans="1:26" x14ac:dyDescent="0.25">
      <c r="A2" s="25" t="str">
        <f>Summary!A5</f>
        <v>coredate</v>
      </c>
      <c r="B2" s="25" t="str">
        <f>Summary!B5</f>
        <v>08-04-16'</v>
      </c>
    </row>
    <row r="4" spans="1:26" x14ac:dyDescent="0.25">
      <c r="A4" t="s">
        <v>114</v>
      </c>
      <c r="B4" t="s">
        <v>140</v>
      </c>
      <c r="C4" t="s">
        <v>115</v>
      </c>
      <c r="D4" t="s">
        <v>116</v>
      </c>
      <c r="E4" t="s">
        <v>117</v>
      </c>
      <c r="F4" t="s">
        <v>118</v>
      </c>
      <c r="G4" t="s">
        <v>119</v>
      </c>
      <c r="H4" t="s">
        <v>120</v>
      </c>
      <c r="I4" t="s">
        <v>121</v>
      </c>
      <c r="J4" t="s">
        <v>122</v>
      </c>
      <c r="K4" t="s">
        <v>123</v>
      </c>
      <c r="L4" t="s">
        <v>141</v>
      </c>
      <c r="M4" t="s">
        <v>124</v>
      </c>
      <c r="N4" t="s">
        <v>142</v>
      </c>
      <c r="O4" t="s">
        <v>143</v>
      </c>
      <c r="P4" t="s">
        <v>144</v>
      </c>
      <c r="Q4" t="s">
        <v>125</v>
      </c>
      <c r="R4" t="s">
        <v>126</v>
      </c>
      <c r="S4" t="s">
        <v>127</v>
      </c>
      <c r="T4" t="s">
        <v>145</v>
      </c>
      <c r="U4" t="s">
        <v>153</v>
      </c>
      <c r="V4" t="s">
        <v>128</v>
      </c>
      <c r="W4" t="s">
        <v>129</v>
      </c>
      <c r="X4" t="s">
        <v>130</v>
      </c>
      <c r="Y4" t="s">
        <v>131</v>
      </c>
      <c r="Z4" t="s">
        <v>132</v>
      </c>
    </row>
    <row r="5" spans="1:26" x14ac:dyDescent="0.25">
      <c r="A5" t="s">
        <v>56</v>
      </c>
      <c r="B5" t="s">
        <v>56</v>
      </c>
      <c r="C5" t="s">
        <v>56</v>
      </c>
      <c r="D5" t="s">
        <v>56</v>
      </c>
      <c r="E5" t="s">
        <v>56</v>
      </c>
      <c r="F5" t="s">
        <v>56</v>
      </c>
      <c r="G5" t="s">
        <v>57</v>
      </c>
      <c r="H5" t="s">
        <v>1</v>
      </c>
      <c r="I5" t="s">
        <v>1</v>
      </c>
      <c r="J5" t="s">
        <v>58</v>
      </c>
      <c r="K5" t="s">
        <v>59</v>
      </c>
      <c r="L5" t="s">
        <v>1</v>
      </c>
      <c r="M5" t="s">
        <v>1</v>
      </c>
      <c r="N5" t="s">
        <v>1</v>
      </c>
      <c r="O5" t="s">
        <v>57</v>
      </c>
      <c r="P5" t="s">
        <v>57</v>
      </c>
      <c r="Q5" t="s">
        <v>60</v>
      </c>
      <c r="R5" t="s">
        <v>60</v>
      </c>
      <c r="S5" t="s">
        <v>60</v>
      </c>
      <c r="T5" t="s">
        <v>60</v>
      </c>
      <c r="U5" t="s">
        <v>59</v>
      </c>
      <c r="V5" t="s">
        <v>59</v>
      </c>
      <c r="W5" t="s">
        <v>59</v>
      </c>
      <c r="X5" t="s">
        <v>59</v>
      </c>
      <c r="Y5" t="s">
        <v>59</v>
      </c>
      <c r="Z5" t="s">
        <v>0</v>
      </c>
    </row>
    <row r="6" spans="1:26" x14ac:dyDescent="0.25">
      <c r="A6" t="s">
        <v>158</v>
      </c>
      <c r="B6" t="s">
        <v>159</v>
      </c>
      <c r="C6" t="s">
        <v>160</v>
      </c>
      <c r="D6" t="s">
        <v>161</v>
      </c>
      <c r="E6" t="s">
        <v>162</v>
      </c>
      <c r="F6" t="s">
        <v>163</v>
      </c>
      <c r="G6" t="s">
        <v>164</v>
      </c>
      <c r="H6" t="s">
        <v>165</v>
      </c>
      <c r="I6" t="s">
        <v>166</v>
      </c>
      <c r="J6" t="s">
        <v>167</v>
      </c>
      <c r="K6" t="s">
        <v>168</v>
      </c>
      <c r="L6" t="s">
        <v>169</v>
      </c>
      <c r="M6" t="s">
        <v>170</v>
      </c>
      <c r="N6" t="s">
        <v>171</v>
      </c>
      <c r="O6" t="s">
        <v>172</v>
      </c>
      <c r="P6" t="s">
        <v>173</v>
      </c>
      <c r="Q6" t="s">
        <v>174</v>
      </c>
      <c r="R6" t="s">
        <v>175</v>
      </c>
      <c r="S6" t="s">
        <v>176</v>
      </c>
      <c r="T6" t="s">
        <v>177</v>
      </c>
      <c r="U6" t="s">
        <v>178</v>
      </c>
      <c r="V6" t="s">
        <v>179</v>
      </c>
      <c r="W6" t="s">
        <v>180</v>
      </c>
      <c r="X6" t="s">
        <v>181</v>
      </c>
      <c r="Y6" t="s">
        <v>182</v>
      </c>
      <c r="Z6" t="s">
        <v>183</v>
      </c>
    </row>
    <row r="7" spans="1:26" x14ac:dyDescent="0.25">
      <c r="A7" t="s">
        <v>191</v>
      </c>
      <c r="B7" t="s">
        <v>203</v>
      </c>
      <c r="C7" t="s">
        <v>204</v>
      </c>
      <c r="D7" t="s">
        <v>205</v>
      </c>
      <c r="E7" s="52">
        <v>42468</v>
      </c>
      <c r="F7" t="s">
        <v>52</v>
      </c>
      <c r="G7">
        <v>0.55430000000000001</v>
      </c>
      <c r="H7">
        <v>1.4</v>
      </c>
      <c r="I7">
        <v>1.1000000000000001</v>
      </c>
      <c r="J7">
        <v>2.4114</v>
      </c>
      <c r="K7">
        <v>0.1071</v>
      </c>
      <c r="L7"/>
      <c r="M7">
        <v>0.5</v>
      </c>
      <c r="N7"/>
      <c r="O7"/>
      <c r="P7"/>
      <c r="Q7">
        <v>0.92530000000000001</v>
      </c>
      <c r="R7">
        <v>7.4700000000000003E-2</v>
      </c>
      <c r="S7">
        <v>0.96989999999999998</v>
      </c>
      <c r="U7">
        <v>1</v>
      </c>
      <c r="V7">
        <v>2.6</v>
      </c>
      <c r="W7">
        <v>2.6</v>
      </c>
      <c r="X7">
        <v>1.0482</v>
      </c>
      <c r="Y7">
        <v>7.8299999999999995E-2</v>
      </c>
      <c r="Z7">
        <v>3.9100000000000003E-2</v>
      </c>
    </row>
    <row r="8" spans="1:26" x14ac:dyDescent="0.25">
      <c r="A8" t="s">
        <v>192</v>
      </c>
      <c r="B8" t="s">
        <v>203</v>
      </c>
      <c r="C8" t="s">
        <v>204</v>
      </c>
      <c r="D8" t="s">
        <v>205</v>
      </c>
      <c r="E8" s="52">
        <v>42468</v>
      </c>
      <c r="F8" t="s">
        <v>52</v>
      </c>
      <c r="G8">
        <v>0.72929999999999995</v>
      </c>
      <c r="H8">
        <v>1.6</v>
      </c>
      <c r="I8">
        <v>1.1000000000000001</v>
      </c>
      <c r="J8">
        <v>2.6135000000000002</v>
      </c>
      <c r="K8">
        <v>0.1226</v>
      </c>
      <c r="L8"/>
      <c r="M8">
        <v>1.5</v>
      </c>
      <c r="N8"/>
      <c r="O8"/>
      <c r="P8"/>
      <c r="Q8">
        <v>0.88900000000000001</v>
      </c>
      <c r="R8">
        <v>0.111</v>
      </c>
      <c r="S8">
        <v>0.95420000000000005</v>
      </c>
      <c r="U8">
        <v>1</v>
      </c>
      <c r="V8">
        <v>2.6</v>
      </c>
      <c r="W8">
        <v>2.6</v>
      </c>
      <c r="X8">
        <v>1.0732999999999999</v>
      </c>
      <c r="Y8">
        <v>0.1191</v>
      </c>
      <c r="Z8">
        <v>0.13789999999999999</v>
      </c>
    </row>
    <row r="9" spans="1:26" x14ac:dyDescent="0.25">
      <c r="A9" t="s">
        <v>193</v>
      </c>
      <c r="B9" t="s">
        <v>203</v>
      </c>
      <c r="C9" t="s">
        <v>204</v>
      </c>
      <c r="D9" t="s">
        <v>205</v>
      </c>
      <c r="E9" s="52">
        <v>42468</v>
      </c>
      <c r="F9" t="s">
        <v>52</v>
      </c>
      <c r="G9">
        <v>1.1979</v>
      </c>
      <c r="H9">
        <v>2.4</v>
      </c>
      <c r="I9">
        <v>1.1000000000000001</v>
      </c>
      <c r="J9">
        <v>2.5910000000000002</v>
      </c>
      <c r="K9">
        <v>0.127</v>
      </c>
      <c r="L9"/>
      <c r="M9">
        <v>2.5</v>
      </c>
      <c r="N9"/>
      <c r="O9"/>
      <c r="P9"/>
      <c r="Q9">
        <v>0.81989999999999996</v>
      </c>
      <c r="R9">
        <v>0.18010000000000001</v>
      </c>
      <c r="S9">
        <v>0.92210000000000003</v>
      </c>
      <c r="U9">
        <v>1</v>
      </c>
      <c r="V9">
        <v>2.6</v>
      </c>
      <c r="W9">
        <v>2.6</v>
      </c>
      <c r="X9">
        <v>1.1246</v>
      </c>
      <c r="Y9">
        <v>0.20250000000000001</v>
      </c>
      <c r="Z9">
        <v>0.29870000000000002</v>
      </c>
    </row>
    <row r="10" spans="1:26" x14ac:dyDescent="0.25">
      <c r="A10" t="s">
        <v>194</v>
      </c>
      <c r="B10" t="s">
        <v>203</v>
      </c>
      <c r="C10" t="s">
        <v>204</v>
      </c>
      <c r="D10" t="s">
        <v>205</v>
      </c>
      <c r="E10" s="52">
        <v>42468</v>
      </c>
      <c r="F10" t="s">
        <v>52</v>
      </c>
      <c r="G10">
        <v>1.2956000000000001</v>
      </c>
      <c r="H10">
        <v>2.4</v>
      </c>
      <c r="I10">
        <v>1.1000000000000001</v>
      </c>
      <c r="J10">
        <v>2.6301000000000001</v>
      </c>
      <c r="K10">
        <v>0.15790000000000001</v>
      </c>
      <c r="L10"/>
      <c r="M10">
        <v>3.5</v>
      </c>
      <c r="N10"/>
      <c r="O10"/>
      <c r="P10"/>
      <c r="Q10">
        <v>0.80640000000000001</v>
      </c>
      <c r="R10">
        <v>0.19359999999999999</v>
      </c>
      <c r="S10">
        <v>0.91549999999999998</v>
      </c>
      <c r="U10">
        <v>1</v>
      </c>
      <c r="V10">
        <v>2.6</v>
      </c>
      <c r="W10">
        <v>2.6</v>
      </c>
      <c r="X10">
        <v>1.1353</v>
      </c>
      <c r="Y10">
        <v>0.2198</v>
      </c>
      <c r="Z10">
        <v>0.50990000000000002</v>
      </c>
    </row>
    <row r="11" spans="1:26" x14ac:dyDescent="0.25">
      <c r="A11" t="s">
        <v>195</v>
      </c>
      <c r="B11" t="s">
        <v>203</v>
      </c>
      <c r="C11" t="s">
        <v>204</v>
      </c>
      <c r="D11" t="s">
        <v>205</v>
      </c>
      <c r="E11" s="52">
        <v>42468</v>
      </c>
      <c r="F11" t="s">
        <v>52</v>
      </c>
      <c r="G11">
        <v>1.2517</v>
      </c>
      <c r="H11">
        <v>2.4500000000000002</v>
      </c>
      <c r="I11">
        <v>1.1000000000000001</v>
      </c>
      <c r="J11">
        <v>2.5484</v>
      </c>
      <c r="K11">
        <v>0.16239999999999999</v>
      </c>
      <c r="L11"/>
      <c r="M11">
        <v>5.5</v>
      </c>
      <c r="N11"/>
      <c r="O11"/>
      <c r="P11"/>
      <c r="Q11">
        <v>0.75109999999999999</v>
      </c>
      <c r="R11">
        <v>0.24890000000000001</v>
      </c>
      <c r="S11">
        <v>0.88700000000000001</v>
      </c>
      <c r="U11">
        <v>1</v>
      </c>
      <c r="V11">
        <v>2.6</v>
      </c>
      <c r="W11">
        <v>2.6</v>
      </c>
      <c r="X11">
        <v>1.1809000000000001</v>
      </c>
      <c r="Y11">
        <v>0.29389999999999999</v>
      </c>
      <c r="Z11">
        <v>1.0236000000000001</v>
      </c>
    </row>
    <row r="12" spans="1:26" x14ac:dyDescent="0.25">
      <c r="A12" t="s">
        <v>196</v>
      </c>
      <c r="B12" t="s">
        <v>203</v>
      </c>
      <c r="C12" t="s">
        <v>204</v>
      </c>
      <c r="D12" t="s">
        <v>205</v>
      </c>
      <c r="E12" s="52">
        <v>42468</v>
      </c>
      <c r="F12" t="s">
        <v>52</v>
      </c>
      <c r="G12">
        <v>1.3857999999999999</v>
      </c>
      <c r="H12">
        <v>2.4500000000000002</v>
      </c>
      <c r="I12">
        <v>1.1000000000000001</v>
      </c>
      <c r="J12">
        <v>2.5270000000000001</v>
      </c>
      <c r="K12">
        <v>0.1545</v>
      </c>
      <c r="L12"/>
      <c r="M12">
        <v>7.5</v>
      </c>
      <c r="N12"/>
      <c r="O12"/>
      <c r="P12"/>
      <c r="Q12">
        <v>0.67910000000000004</v>
      </c>
      <c r="R12">
        <v>0.32090000000000002</v>
      </c>
      <c r="S12">
        <v>0.84619999999999995</v>
      </c>
      <c r="U12">
        <v>1</v>
      </c>
      <c r="V12">
        <v>2.6</v>
      </c>
      <c r="W12">
        <v>2.6</v>
      </c>
      <c r="X12">
        <v>1.2461</v>
      </c>
      <c r="Y12">
        <v>0.39989999999999998</v>
      </c>
      <c r="Z12">
        <v>1.7174</v>
      </c>
    </row>
    <row r="13" spans="1:26" x14ac:dyDescent="0.25">
      <c r="A13" t="s">
        <v>197</v>
      </c>
      <c r="B13" t="s">
        <v>203</v>
      </c>
      <c r="C13" t="s">
        <v>204</v>
      </c>
      <c r="D13" t="s">
        <v>205</v>
      </c>
      <c r="E13" s="52">
        <v>42468</v>
      </c>
      <c r="F13" t="s">
        <v>52</v>
      </c>
      <c r="G13">
        <v>1.5914999999999999</v>
      </c>
      <c r="H13">
        <v>2.5</v>
      </c>
      <c r="I13">
        <v>1.1000000000000001</v>
      </c>
      <c r="J13">
        <v>2.5495000000000001</v>
      </c>
      <c r="K13">
        <v>0.1469</v>
      </c>
      <c r="L13"/>
      <c r="M13">
        <v>9.5</v>
      </c>
      <c r="N13"/>
      <c r="O13"/>
      <c r="P13"/>
      <c r="Q13">
        <v>0.58389999999999997</v>
      </c>
      <c r="R13">
        <v>0.41610000000000003</v>
      </c>
      <c r="S13">
        <v>0.78490000000000004</v>
      </c>
      <c r="U13">
        <v>1</v>
      </c>
      <c r="V13">
        <v>2.6</v>
      </c>
      <c r="W13">
        <v>2.6</v>
      </c>
      <c r="X13">
        <v>1.3442000000000001</v>
      </c>
      <c r="Y13">
        <v>0.55930000000000002</v>
      </c>
      <c r="Z13">
        <v>2.6766000000000001</v>
      </c>
    </row>
    <row r="14" spans="1:26" x14ac:dyDescent="0.25">
      <c r="A14" t="s">
        <v>198</v>
      </c>
      <c r="B14" t="s">
        <v>203</v>
      </c>
      <c r="C14" t="s">
        <v>204</v>
      </c>
      <c r="D14" t="s">
        <v>205</v>
      </c>
      <c r="E14" s="52">
        <v>42468</v>
      </c>
      <c r="F14" t="s">
        <v>52</v>
      </c>
      <c r="G14">
        <v>1.6378999999999999</v>
      </c>
      <c r="H14">
        <v>2.4</v>
      </c>
      <c r="I14">
        <v>1.1000000000000001</v>
      </c>
      <c r="J14">
        <v>2.5893000000000002</v>
      </c>
      <c r="K14">
        <v>0.11459999999999999</v>
      </c>
      <c r="L14"/>
      <c r="M14">
        <v>11.5</v>
      </c>
      <c r="N14"/>
      <c r="O14"/>
      <c r="P14"/>
      <c r="Q14">
        <v>0.50970000000000004</v>
      </c>
      <c r="R14">
        <v>0.49030000000000001</v>
      </c>
      <c r="S14">
        <v>0.72989999999999999</v>
      </c>
      <c r="U14">
        <v>1</v>
      </c>
      <c r="V14">
        <v>2.6</v>
      </c>
      <c r="W14">
        <v>2.6</v>
      </c>
      <c r="X14">
        <v>1.4320999999999999</v>
      </c>
      <c r="Y14">
        <v>0.70220000000000005</v>
      </c>
      <c r="Z14">
        <v>3.9380000000000002</v>
      </c>
    </row>
    <row r="15" spans="1:26" x14ac:dyDescent="0.25">
      <c r="A15" t="s">
        <v>199</v>
      </c>
      <c r="B15" t="s">
        <v>203</v>
      </c>
      <c r="C15" t="s">
        <v>204</v>
      </c>
      <c r="D15" t="s">
        <v>205</v>
      </c>
      <c r="E15" s="52">
        <v>42468</v>
      </c>
      <c r="F15" t="s">
        <v>52</v>
      </c>
      <c r="G15">
        <v>1.6308</v>
      </c>
      <c r="H15">
        <v>2.2999999999999998</v>
      </c>
      <c r="I15">
        <v>1.1000000000000001</v>
      </c>
      <c r="J15">
        <v>2.6577999999999999</v>
      </c>
      <c r="K15">
        <v>0.1215</v>
      </c>
      <c r="L15"/>
      <c r="M15">
        <v>13.5</v>
      </c>
      <c r="N15"/>
      <c r="O15"/>
      <c r="P15"/>
      <c r="Q15">
        <v>0.4894</v>
      </c>
      <c r="R15">
        <v>0.51060000000000005</v>
      </c>
      <c r="S15">
        <v>0.71360000000000001</v>
      </c>
      <c r="U15">
        <v>1</v>
      </c>
      <c r="V15">
        <v>2.6</v>
      </c>
      <c r="W15">
        <v>2.6</v>
      </c>
      <c r="X15">
        <v>1.4581999999999999</v>
      </c>
      <c r="Y15">
        <v>0.74450000000000005</v>
      </c>
      <c r="Z15">
        <v>5.3846999999999996</v>
      </c>
    </row>
    <row r="16" spans="1:26" x14ac:dyDescent="0.25">
      <c r="A16" t="s">
        <v>200</v>
      </c>
      <c r="B16" t="s">
        <v>203</v>
      </c>
      <c r="C16" t="s">
        <v>204</v>
      </c>
      <c r="D16" t="s">
        <v>205</v>
      </c>
      <c r="E16" s="52">
        <v>42468</v>
      </c>
      <c r="F16" t="s">
        <v>52</v>
      </c>
      <c r="G16">
        <v>1.9131</v>
      </c>
      <c r="H16">
        <v>2.6</v>
      </c>
      <c r="I16">
        <v>1.1000000000000001</v>
      </c>
      <c r="J16">
        <v>2.5689000000000002</v>
      </c>
      <c r="K16">
        <v>0.113</v>
      </c>
      <c r="L16"/>
      <c r="M16">
        <v>15.5</v>
      </c>
      <c r="N16"/>
      <c r="O16"/>
      <c r="P16"/>
      <c r="Q16">
        <v>0.4546</v>
      </c>
      <c r="R16">
        <v>0.5454</v>
      </c>
      <c r="S16">
        <v>0.68430000000000002</v>
      </c>
      <c r="U16">
        <v>1</v>
      </c>
      <c r="V16">
        <v>2.6</v>
      </c>
      <c r="W16">
        <v>2.6</v>
      </c>
      <c r="X16">
        <v>1.5052000000000001</v>
      </c>
      <c r="Y16">
        <v>0.82089999999999996</v>
      </c>
      <c r="Z16">
        <v>6.9501999999999997</v>
      </c>
    </row>
    <row r="17" spans="1:26" x14ac:dyDescent="0.25">
      <c r="A17" t="s">
        <v>201</v>
      </c>
      <c r="B17" t="s">
        <v>203</v>
      </c>
      <c r="C17" t="s">
        <v>204</v>
      </c>
      <c r="D17" t="s">
        <v>205</v>
      </c>
      <c r="E17" s="52">
        <v>42468</v>
      </c>
      <c r="F17" t="s">
        <v>52</v>
      </c>
      <c r="G17">
        <v>1.9226000000000001</v>
      </c>
      <c r="H17">
        <v>2.5</v>
      </c>
      <c r="I17">
        <v>1.1000000000000001</v>
      </c>
      <c r="J17">
        <v>2.6717</v>
      </c>
      <c r="K17">
        <v>0.12920000000000001</v>
      </c>
      <c r="L17"/>
      <c r="M17">
        <v>17.5</v>
      </c>
      <c r="N17"/>
      <c r="O17"/>
      <c r="P17"/>
      <c r="Q17">
        <v>0.4204</v>
      </c>
      <c r="R17">
        <v>0.5796</v>
      </c>
      <c r="S17">
        <v>0.65349999999999997</v>
      </c>
      <c r="U17">
        <v>1</v>
      </c>
      <c r="V17">
        <v>2.6</v>
      </c>
      <c r="W17">
        <v>2.6</v>
      </c>
      <c r="X17">
        <v>1.5544</v>
      </c>
      <c r="Y17">
        <v>0.90090000000000003</v>
      </c>
      <c r="Z17">
        <v>8.6721000000000004</v>
      </c>
    </row>
    <row r="18" spans="1:26" x14ac:dyDescent="0.25">
      <c r="A18" t="s">
        <v>202</v>
      </c>
      <c r="B18" t="s">
        <v>203</v>
      </c>
      <c r="C18" t="s">
        <v>204</v>
      </c>
      <c r="D18" t="s">
        <v>205</v>
      </c>
      <c r="E18" s="52">
        <v>42468</v>
      </c>
      <c r="F18" t="s">
        <v>52</v>
      </c>
      <c r="G18">
        <v>1.9101999999999999</v>
      </c>
      <c r="H18">
        <v>2.5499999999999998</v>
      </c>
      <c r="I18">
        <v>1.1000000000000001</v>
      </c>
      <c r="J18">
        <v>2.6371000000000002</v>
      </c>
      <c r="K18">
        <v>0.1371</v>
      </c>
      <c r="L18"/>
      <c r="M18">
        <v>19.5</v>
      </c>
      <c r="N18"/>
      <c r="O18"/>
      <c r="P18"/>
      <c r="Q18">
        <v>0.44669999999999999</v>
      </c>
      <c r="R18">
        <v>0.55330000000000001</v>
      </c>
      <c r="S18">
        <v>0.67730000000000001</v>
      </c>
      <c r="U18">
        <v>1</v>
      </c>
      <c r="V18">
        <v>2.6</v>
      </c>
      <c r="W18">
        <v>2.6</v>
      </c>
      <c r="X18">
        <v>1.5163</v>
      </c>
      <c r="Y18">
        <v>0.83899999999999997</v>
      </c>
      <c r="Z18">
        <v>10.412000000000001</v>
      </c>
    </row>
    <row r="19" spans="1:26" x14ac:dyDescent="0.25">
      <c r="A19"/>
      <c r="B19"/>
      <c r="C19"/>
      <c r="D19"/>
      <c r="E19" s="52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6" x14ac:dyDescent="0.25">
      <c r="A20"/>
      <c r="B20"/>
      <c r="C20"/>
      <c r="D20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6" x14ac:dyDescent="0.25">
      <c r="A21"/>
      <c r="B21"/>
      <c r="C21"/>
      <c r="D21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6" x14ac:dyDescent="0.25">
      <c r="A22"/>
      <c r="B22"/>
      <c r="C22"/>
      <c r="D22"/>
      <c r="E22" s="5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6" x14ac:dyDescent="0.25">
      <c r="A23"/>
      <c r="B23"/>
      <c r="C23"/>
      <c r="D23"/>
      <c r="E23" s="52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6" x14ac:dyDescent="0.25">
      <c r="A24"/>
      <c r="B24"/>
      <c r="C24"/>
      <c r="D24"/>
      <c r="E24" s="52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6" x14ac:dyDescent="0.25">
      <c r="A25"/>
      <c r="B25"/>
      <c r="C25"/>
      <c r="D25"/>
      <c r="E25" s="52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6" x14ac:dyDescent="0.25">
      <c r="A26"/>
      <c r="B26"/>
      <c r="C26"/>
      <c r="D26"/>
      <c r="E26" s="52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D24" sqref="D24"/>
    </sheetView>
  </sheetViews>
  <sheetFormatPr defaultRowHeight="15" x14ac:dyDescent="0.25"/>
  <cols>
    <col min="1" max="2" width="15.28515625" style="1" bestFit="1" customWidth="1"/>
    <col min="3" max="3" width="8" style="1" bestFit="1" customWidth="1"/>
    <col min="4" max="4" width="13.42578125" style="1" bestFit="1" customWidth="1"/>
    <col min="5" max="5" width="7.5703125" style="1" bestFit="1" customWidth="1"/>
    <col min="6" max="6" width="13.42578125" style="1" bestFit="1" customWidth="1"/>
    <col min="7" max="7" width="7.5703125" style="1" bestFit="1" customWidth="1"/>
    <col min="8" max="8" width="13.140625" style="1" bestFit="1" customWidth="1"/>
    <col min="9" max="9" width="7.7109375" style="1" bestFit="1" customWidth="1"/>
    <col min="10" max="10" width="14.140625" style="1" bestFit="1" customWidth="1"/>
  </cols>
  <sheetData>
    <row r="1" spans="1:11" x14ac:dyDescent="0.25">
      <c r="A1" s="25" t="str">
        <f>Summary!A2</f>
        <v>lakename</v>
      </c>
      <c r="B1" s="25" t="str">
        <f>Summary!B2</f>
        <v>Pulmankijärvi</v>
      </c>
    </row>
    <row r="2" spans="1:11" x14ac:dyDescent="0.25">
      <c r="A2" s="25" t="str">
        <f>Summary!A5</f>
        <v>coredate</v>
      </c>
      <c r="B2" s="25" t="str">
        <f>Summary!B5</f>
        <v>08-04-16'</v>
      </c>
    </row>
    <row r="4" spans="1:11" x14ac:dyDescent="0.25">
      <c r="A4" s="4" t="s">
        <v>30</v>
      </c>
      <c r="B4" s="4" t="s">
        <v>3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133</v>
      </c>
      <c r="H4" s="4" t="s">
        <v>134</v>
      </c>
      <c r="I4" s="48" t="s">
        <v>35</v>
      </c>
      <c r="J4" s="4" t="s">
        <v>36</v>
      </c>
    </row>
    <row r="5" spans="1:11" x14ac:dyDescent="0.25">
      <c r="A5" s="5" t="s">
        <v>1</v>
      </c>
      <c r="B5" s="5" t="s">
        <v>0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1"/>
    </row>
    <row r="6" spans="1:11" x14ac:dyDescent="0.25">
      <c r="A6">
        <v>0.5</v>
      </c>
      <c r="B6">
        <v>3.9100000000000003E-2</v>
      </c>
      <c r="C6">
        <v>474.69</v>
      </c>
      <c r="D6">
        <v>60.59</v>
      </c>
      <c r="E6">
        <v>36.35</v>
      </c>
      <c r="F6">
        <v>6.86</v>
      </c>
      <c r="G6">
        <v>58.73</v>
      </c>
      <c r="H6">
        <v>17.16</v>
      </c>
      <c r="I6">
        <v>53.24</v>
      </c>
      <c r="J6">
        <v>7.45</v>
      </c>
    </row>
    <row r="7" spans="1:11" x14ac:dyDescent="0.25">
      <c r="A7">
        <v>1.5</v>
      </c>
      <c r="B7">
        <v>0.13789999999999999</v>
      </c>
      <c r="C7">
        <v>288.10000000000002</v>
      </c>
      <c r="D7">
        <v>38.69</v>
      </c>
      <c r="E7">
        <v>36.22</v>
      </c>
      <c r="F7">
        <v>5.38</v>
      </c>
      <c r="G7">
        <v>28.17</v>
      </c>
      <c r="H7">
        <v>12.41</v>
      </c>
      <c r="I7">
        <v>53.28</v>
      </c>
      <c r="J7">
        <v>6.53</v>
      </c>
    </row>
    <row r="8" spans="1:11" x14ac:dyDescent="0.25">
      <c r="A8">
        <v>2.5</v>
      </c>
      <c r="B8">
        <v>0.29870000000000002</v>
      </c>
      <c r="C8">
        <v>312.8</v>
      </c>
      <c r="D8">
        <v>31.43</v>
      </c>
      <c r="E8">
        <v>40.78</v>
      </c>
      <c r="F8">
        <v>3.88</v>
      </c>
      <c r="G8">
        <v>50.25</v>
      </c>
      <c r="H8">
        <v>8.94</v>
      </c>
      <c r="I8">
        <v>101.86</v>
      </c>
      <c r="J8">
        <v>8.6199999999999992</v>
      </c>
    </row>
    <row r="9" spans="1:11" x14ac:dyDescent="0.25">
      <c r="A9">
        <v>3.5</v>
      </c>
      <c r="B9">
        <v>0.50990000000000002</v>
      </c>
      <c r="C9">
        <v>282.08999999999997</v>
      </c>
      <c r="D9">
        <v>28.53</v>
      </c>
      <c r="E9">
        <v>41.69</v>
      </c>
      <c r="F9">
        <v>3.61</v>
      </c>
      <c r="G9">
        <v>47.72</v>
      </c>
      <c r="H9">
        <v>8.11</v>
      </c>
      <c r="I9">
        <v>206.24</v>
      </c>
      <c r="J9">
        <v>16.440000000000001</v>
      </c>
    </row>
    <row r="10" spans="1:11" x14ac:dyDescent="0.25">
      <c r="A10" s="55">
        <v>5.5</v>
      </c>
      <c r="B10">
        <v>1.0236000000000001</v>
      </c>
      <c r="C10">
        <v>196.07</v>
      </c>
      <c r="D10">
        <v>23.13</v>
      </c>
      <c r="E10">
        <v>42.66</v>
      </c>
      <c r="F10">
        <v>3.73</v>
      </c>
      <c r="G10">
        <v>40.31</v>
      </c>
      <c r="H10">
        <v>8.0500000000000007</v>
      </c>
      <c r="I10" s="55">
        <v>250.31</v>
      </c>
      <c r="J10">
        <v>19.75</v>
      </c>
      <c r="K10" s="55">
        <v>1961</v>
      </c>
    </row>
    <row r="11" spans="1:11" x14ac:dyDescent="0.25">
      <c r="A11">
        <v>7.5</v>
      </c>
      <c r="B11">
        <v>1.7174</v>
      </c>
      <c r="C11">
        <v>69.61</v>
      </c>
      <c r="D11">
        <v>16.600000000000001</v>
      </c>
      <c r="E11">
        <v>43.32</v>
      </c>
      <c r="F11">
        <v>3.43</v>
      </c>
      <c r="G11">
        <v>41.73</v>
      </c>
      <c r="H11">
        <v>7.51</v>
      </c>
      <c r="I11">
        <v>38.049999999999997</v>
      </c>
      <c r="J11">
        <v>3.78</v>
      </c>
    </row>
    <row r="12" spans="1:11" x14ac:dyDescent="0.25">
      <c r="A12">
        <v>9.5</v>
      </c>
      <c r="B12">
        <v>2.6766000000000001</v>
      </c>
      <c r="C12">
        <v>54.95</v>
      </c>
      <c r="D12">
        <v>12.75</v>
      </c>
      <c r="E12">
        <v>41.7</v>
      </c>
      <c r="F12">
        <v>2.99</v>
      </c>
      <c r="G12">
        <v>45.35</v>
      </c>
      <c r="H12">
        <v>6.69</v>
      </c>
      <c r="I12">
        <v>4.4800000000000004</v>
      </c>
      <c r="J12">
        <v>1.51</v>
      </c>
    </row>
    <row r="13" spans="1:11" x14ac:dyDescent="0.25">
      <c r="A13">
        <v>11.5</v>
      </c>
      <c r="B13">
        <v>3.9380000000000002</v>
      </c>
      <c r="C13">
        <v>48.47</v>
      </c>
      <c r="D13">
        <v>12.77</v>
      </c>
      <c r="E13">
        <v>46.06</v>
      </c>
      <c r="F13">
        <v>3.1</v>
      </c>
      <c r="G13">
        <v>55.64</v>
      </c>
      <c r="H13">
        <v>6.86</v>
      </c>
      <c r="I13">
        <v>0.37</v>
      </c>
      <c r="J13">
        <v>1.4</v>
      </c>
    </row>
    <row r="14" spans="1:11" x14ac:dyDescent="0.25">
      <c r="A14">
        <v>13.5</v>
      </c>
      <c r="B14">
        <v>5.3846999999999996</v>
      </c>
      <c r="C14">
        <v>56.83</v>
      </c>
      <c r="D14">
        <v>13.09</v>
      </c>
      <c r="E14">
        <v>45.69</v>
      </c>
      <c r="F14">
        <v>2.99</v>
      </c>
      <c r="G14">
        <v>50.41</v>
      </c>
      <c r="H14">
        <v>6.78</v>
      </c>
      <c r="I14">
        <v>0</v>
      </c>
      <c r="J14">
        <v>1.31</v>
      </c>
    </row>
    <row r="15" spans="1:11" x14ac:dyDescent="0.25">
      <c r="A15">
        <v>15.5</v>
      </c>
      <c r="B15">
        <v>6.9501999999999997</v>
      </c>
      <c r="C15">
        <v>31.13</v>
      </c>
      <c r="D15">
        <v>11.4</v>
      </c>
      <c r="E15">
        <v>44.78</v>
      </c>
      <c r="F15">
        <v>2.75</v>
      </c>
      <c r="G15">
        <v>47.55</v>
      </c>
      <c r="H15">
        <v>5.46</v>
      </c>
      <c r="I15">
        <v>0.98</v>
      </c>
      <c r="J15">
        <v>1.18</v>
      </c>
    </row>
    <row r="16" spans="1:11" x14ac:dyDescent="0.25">
      <c r="A16">
        <v>17.5</v>
      </c>
      <c r="B16">
        <v>8.6721000000000004</v>
      </c>
      <c r="C16">
        <v>37.81</v>
      </c>
      <c r="D16">
        <v>11.83</v>
      </c>
      <c r="E16">
        <v>42.68</v>
      </c>
      <c r="F16">
        <v>2.7</v>
      </c>
      <c r="G16">
        <v>46.38</v>
      </c>
      <c r="H16">
        <v>5.39</v>
      </c>
      <c r="I16">
        <v>0</v>
      </c>
      <c r="J16">
        <v>1.21</v>
      </c>
    </row>
    <row r="17" spans="1:21" x14ac:dyDescent="0.25">
      <c r="A17">
        <v>19.5</v>
      </c>
      <c r="B17">
        <v>10.412000000000001</v>
      </c>
      <c r="C17">
        <v>34.5</v>
      </c>
      <c r="D17">
        <v>11.95</v>
      </c>
      <c r="E17">
        <v>39.01</v>
      </c>
      <c r="F17">
        <v>2.65</v>
      </c>
      <c r="G17">
        <v>41.97</v>
      </c>
      <c r="H17">
        <v>5.8</v>
      </c>
      <c r="I17">
        <v>0</v>
      </c>
      <c r="J17">
        <v>1.17</v>
      </c>
    </row>
    <row r="18" spans="1:21" x14ac:dyDescent="0.25">
      <c r="A18"/>
      <c r="B18"/>
      <c r="C18"/>
      <c r="D18"/>
      <c r="E18"/>
      <c r="F18"/>
      <c r="G18"/>
      <c r="H18"/>
      <c r="I18"/>
      <c r="J18"/>
      <c r="Q18" s="24"/>
      <c r="R18" s="10"/>
      <c r="S18" s="10"/>
      <c r="T18" s="10"/>
      <c r="U18" s="10"/>
    </row>
    <row r="19" spans="1:21" x14ac:dyDescent="0.25">
      <c r="A19"/>
      <c r="B19"/>
      <c r="C19"/>
      <c r="D19"/>
      <c r="E19"/>
      <c r="F19"/>
      <c r="G19"/>
      <c r="H19"/>
      <c r="I19"/>
      <c r="J19"/>
      <c r="Q19" s="24"/>
      <c r="R19" s="10"/>
      <c r="S19" s="10"/>
      <c r="T19" s="10"/>
      <c r="U19" s="10"/>
    </row>
    <row r="20" spans="1:21" x14ac:dyDescent="0.25">
      <c r="A20"/>
      <c r="B20"/>
      <c r="C20"/>
      <c r="D20"/>
      <c r="E20"/>
      <c r="F20"/>
      <c r="G20"/>
      <c r="H20"/>
      <c r="I20"/>
      <c r="J20"/>
      <c r="Q20" s="24"/>
      <c r="R20" s="10"/>
      <c r="S20" s="10"/>
      <c r="T20" s="10"/>
      <c r="U20" s="10"/>
    </row>
    <row r="21" spans="1:21" x14ac:dyDescent="0.25">
      <c r="A21"/>
      <c r="B21"/>
      <c r="C21"/>
      <c r="D21"/>
      <c r="E21"/>
      <c r="F21"/>
      <c r="G21"/>
      <c r="H21"/>
      <c r="I21"/>
      <c r="J21"/>
      <c r="Q21" s="24"/>
      <c r="R21" s="10"/>
      <c r="S21" s="10"/>
      <c r="T21" s="10"/>
      <c r="U21" s="10"/>
    </row>
    <row r="22" spans="1:21" x14ac:dyDescent="0.25">
      <c r="A22"/>
      <c r="B22"/>
      <c r="C22"/>
      <c r="D22"/>
      <c r="E22"/>
      <c r="F22"/>
      <c r="G22"/>
      <c r="H22"/>
      <c r="I22"/>
      <c r="J22"/>
      <c r="Q22" s="24"/>
      <c r="R22" s="10"/>
      <c r="S22" s="10"/>
      <c r="T22" s="10"/>
      <c r="U22" s="10"/>
    </row>
    <row r="23" spans="1:21" x14ac:dyDescent="0.25">
      <c r="A23"/>
      <c r="B23"/>
      <c r="C23"/>
      <c r="D23"/>
      <c r="E23"/>
      <c r="F23"/>
      <c r="G23"/>
      <c r="H23"/>
      <c r="I23"/>
      <c r="J23"/>
    </row>
    <row r="24" spans="1:21" x14ac:dyDescent="0.25">
      <c r="A24"/>
      <c r="C24"/>
      <c r="D24"/>
      <c r="E24"/>
      <c r="F24"/>
      <c r="G24"/>
      <c r="H24"/>
      <c r="I24"/>
      <c r="J24"/>
    </row>
    <row r="27" spans="1:21" x14ac:dyDescent="0.25">
      <c r="A27" s="4" t="s">
        <v>21</v>
      </c>
      <c r="C27" s="4">
        <f>SUM(C6:C26)</f>
        <v>1887.0499999999997</v>
      </c>
      <c r="D27" s="4"/>
      <c r="E27" s="4">
        <f>SUM(E6:E26)</f>
        <v>500.94</v>
      </c>
      <c r="F27" s="4"/>
      <c r="G27" s="4">
        <f>SUM(G6:G26)</f>
        <v>554.21000000000015</v>
      </c>
      <c r="H27" s="4"/>
      <c r="I27" s="4">
        <f>SUM(I6:I26)</f>
        <v>708.81000000000006</v>
      </c>
      <c r="Q27" s="3"/>
    </row>
    <row r="28" spans="1:21" x14ac:dyDescent="0.25">
      <c r="A28" s="4" t="s">
        <v>46</v>
      </c>
      <c r="E28" s="2"/>
    </row>
    <row r="30" spans="1:21" x14ac:dyDescent="0.25">
      <c r="A30"/>
      <c r="B30"/>
      <c r="C30"/>
      <c r="D30"/>
      <c r="E30"/>
      <c r="F30"/>
      <c r="G30"/>
      <c r="H30"/>
      <c r="I30"/>
      <c r="J30"/>
    </row>
    <row r="31" spans="1:21" x14ac:dyDescent="0.25">
      <c r="A31"/>
      <c r="B31"/>
      <c r="C31"/>
      <c r="D31"/>
      <c r="E31"/>
      <c r="F31"/>
      <c r="G31"/>
      <c r="H31"/>
      <c r="I31"/>
      <c r="J31"/>
    </row>
    <row r="32" spans="1:21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B6" sqref="B6:B18"/>
    </sheetView>
  </sheetViews>
  <sheetFormatPr defaultRowHeight="15" x14ac:dyDescent="0.25"/>
  <cols>
    <col min="1" max="2" width="15.28515625" style="1" bestFit="1" customWidth="1"/>
    <col min="3" max="3" width="15.5703125" style="1" bestFit="1" customWidth="1"/>
    <col min="4" max="4" width="12.42578125" style="1" bestFit="1" customWidth="1"/>
    <col min="5" max="5" width="14.5703125" style="1" bestFit="1" customWidth="1"/>
    <col min="6" max="6" width="12" style="1" bestFit="1" customWidth="1"/>
    <col min="7" max="7" width="14.140625" style="1" bestFit="1" customWidth="1"/>
    <col min="8" max="8" width="12" style="1" bestFit="1" customWidth="1"/>
    <col min="9" max="9" width="16.42578125" bestFit="1" customWidth="1"/>
    <col min="10" max="10" width="12.140625" bestFit="1" customWidth="1"/>
  </cols>
  <sheetData>
    <row r="1" spans="1:10" x14ac:dyDescent="0.25">
      <c r="A1" s="25" t="str">
        <f>Summary!A2</f>
        <v>lakename</v>
      </c>
      <c r="B1" s="25" t="str">
        <f>Summary!B2</f>
        <v>Pulmankijärvi</v>
      </c>
    </row>
    <row r="2" spans="1:10" x14ac:dyDescent="0.25">
      <c r="A2" s="25" t="str">
        <f>Summary!A5</f>
        <v>coredate</v>
      </c>
      <c r="B2" s="25" t="str">
        <f>Summary!B5</f>
        <v>08-04-16'</v>
      </c>
    </row>
    <row r="4" spans="1:10" s="20" customFormat="1" x14ac:dyDescent="0.25">
      <c r="A4" s="4" t="s">
        <v>30</v>
      </c>
      <c r="B4" s="4" t="s">
        <v>3</v>
      </c>
      <c r="C4" s="15" t="s">
        <v>44</v>
      </c>
      <c r="D4" s="15" t="s">
        <v>9</v>
      </c>
      <c r="E4" s="17" t="s">
        <v>43</v>
      </c>
      <c r="F4" s="17" t="s">
        <v>12</v>
      </c>
      <c r="G4" s="19" t="s">
        <v>42</v>
      </c>
      <c r="H4" s="19" t="s">
        <v>15</v>
      </c>
      <c r="I4" s="49" t="s">
        <v>151</v>
      </c>
      <c r="J4" s="49" t="s">
        <v>152</v>
      </c>
    </row>
    <row r="5" spans="1:10" s="20" customFormat="1" x14ac:dyDescent="0.25">
      <c r="A5" s="5" t="s">
        <v>41</v>
      </c>
      <c r="B5" s="5" t="s">
        <v>16</v>
      </c>
      <c r="C5" s="21" t="s">
        <v>40</v>
      </c>
      <c r="D5" s="21" t="s">
        <v>39</v>
      </c>
      <c r="E5" s="22" t="s">
        <v>38</v>
      </c>
      <c r="F5" s="22" t="s">
        <v>37</v>
      </c>
      <c r="G5" s="23" t="s">
        <v>38</v>
      </c>
      <c r="H5" s="23" t="s">
        <v>37</v>
      </c>
      <c r="I5" s="50" t="s">
        <v>38</v>
      </c>
      <c r="J5" s="50" t="s">
        <v>37</v>
      </c>
    </row>
    <row r="6" spans="1:10" x14ac:dyDescent="0.25">
      <c r="A6">
        <v>0</v>
      </c>
      <c r="B6">
        <v>0</v>
      </c>
      <c r="C6">
        <v>2.75E-2</v>
      </c>
      <c r="D6">
        <v>6.4999999999999997E-3</v>
      </c>
      <c r="E6">
        <v>2.47E-2</v>
      </c>
      <c r="F6">
        <v>4.1000000000000003E-3</v>
      </c>
      <c r="G6"/>
      <c r="H6"/>
    </row>
    <row r="7" spans="1:10" x14ac:dyDescent="0.25">
      <c r="A7">
        <v>0.5</v>
      </c>
      <c r="B7">
        <v>3.9100000000000003E-2</v>
      </c>
      <c r="C7">
        <v>2.75E-2</v>
      </c>
      <c r="D7">
        <v>6.4999999999999997E-3</v>
      </c>
      <c r="E7">
        <v>2.3400000000000001E-2</v>
      </c>
      <c r="F7">
        <v>3.8999999999999998E-3</v>
      </c>
      <c r="G7">
        <v>5.4999999999999997E-3</v>
      </c>
      <c r="H7">
        <v>2E-3</v>
      </c>
      <c r="I7">
        <v>1.6E-2</v>
      </c>
      <c r="J7">
        <v>2.9999999999999997E-4</v>
      </c>
    </row>
    <row r="8" spans="1:10" x14ac:dyDescent="0.25">
      <c r="A8">
        <v>1.5</v>
      </c>
      <c r="B8">
        <v>0.13789999999999999</v>
      </c>
      <c r="C8">
        <v>2.75E-2</v>
      </c>
      <c r="D8">
        <v>6.4999999999999997E-3</v>
      </c>
      <c r="E8">
        <v>3.6999999999999998E-2</v>
      </c>
      <c r="F8">
        <v>6.8999999999999999E-3</v>
      </c>
      <c r="G8">
        <v>-5.2400000000000002E-2</v>
      </c>
      <c r="H8">
        <v>0.1076</v>
      </c>
      <c r="I8">
        <v>1.6E-2</v>
      </c>
      <c r="J8">
        <v>2.9999999999999997E-4</v>
      </c>
    </row>
    <row r="9" spans="1:10" x14ac:dyDescent="0.25">
      <c r="A9">
        <v>2.5</v>
      </c>
      <c r="B9">
        <v>0.29870000000000002</v>
      </c>
      <c r="C9">
        <v>2.75E-2</v>
      </c>
      <c r="D9">
        <v>6.4999999999999997E-3</v>
      </c>
      <c r="E9">
        <v>2.8799999999999999E-2</v>
      </c>
      <c r="F9">
        <v>4.7000000000000002E-3</v>
      </c>
      <c r="G9">
        <v>5.4699999999999999E-2</v>
      </c>
      <c r="H9">
        <v>7.5999999999999998E-2</v>
      </c>
      <c r="I9">
        <v>1.6E-2</v>
      </c>
      <c r="J9">
        <v>2.9999999999999997E-4</v>
      </c>
    </row>
    <row r="10" spans="1:10" x14ac:dyDescent="0.25">
      <c r="A10">
        <v>3.5</v>
      </c>
      <c r="B10">
        <v>0.50990000000000002</v>
      </c>
      <c r="C10">
        <v>2.75E-2</v>
      </c>
      <c r="D10">
        <v>6.4999999999999997E-3</v>
      </c>
      <c r="E10">
        <v>2.5499999999999998E-2</v>
      </c>
      <c r="F10">
        <v>4.7000000000000002E-3</v>
      </c>
      <c r="G10">
        <v>3.61E-2</v>
      </c>
      <c r="H10">
        <v>1.5800000000000002E-2</v>
      </c>
      <c r="I10">
        <v>1.6E-2</v>
      </c>
      <c r="J10">
        <v>2.9999999999999997E-4</v>
      </c>
    </row>
    <row r="11" spans="1:10" x14ac:dyDescent="0.25">
      <c r="A11">
        <v>5.5</v>
      </c>
      <c r="B11">
        <v>1.0236000000000001</v>
      </c>
      <c r="C11">
        <v>2.75E-2</v>
      </c>
      <c r="D11">
        <v>6.4999999999999997E-3</v>
      </c>
      <c r="E11">
        <v>1.9300000000000001E-2</v>
      </c>
      <c r="F11">
        <v>5.7000000000000002E-3</v>
      </c>
      <c r="G11">
        <v>1.26E-2</v>
      </c>
      <c r="H11">
        <v>4.5999999999999999E-3</v>
      </c>
      <c r="I11">
        <v>1.6E-2</v>
      </c>
      <c r="J11">
        <v>2.9999999999999997E-4</v>
      </c>
    </row>
    <row r="12" spans="1:10" x14ac:dyDescent="0.25">
      <c r="A12">
        <v>7.5</v>
      </c>
      <c r="B12">
        <v>1.7174</v>
      </c>
      <c r="C12">
        <v>2.75E-2</v>
      </c>
      <c r="D12">
        <v>6.4999999999999997E-3</v>
      </c>
      <c r="E12">
        <v>3.61E-2</v>
      </c>
      <c r="F12">
        <v>3.2199999999999999E-2</v>
      </c>
      <c r="G12">
        <v>0.04</v>
      </c>
      <c r="H12">
        <v>6.3E-2</v>
      </c>
      <c r="I12">
        <v>1.6E-2</v>
      </c>
      <c r="J12">
        <v>2.9999999999999997E-4</v>
      </c>
    </row>
    <row r="13" spans="1:10" x14ac:dyDescent="0.25">
      <c r="A13">
        <v>9.5</v>
      </c>
      <c r="B13">
        <v>2.6766000000000001</v>
      </c>
      <c r="C13">
        <v>2.75E-2</v>
      </c>
      <c r="D13">
        <v>6.4999999999999997E-3</v>
      </c>
      <c r="E13">
        <v>2.9600000000000001E-2</v>
      </c>
      <c r="F13">
        <v>4.9500000000000002E-2</v>
      </c>
      <c r="G13"/>
      <c r="H13"/>
      <c r="I13">
        <v>1.6E-2</v>
      </c>
      <c r="J13">
        <v>2.9999999999999997E-4</v>
      </c>
    </row>
    <row r="14" spans="1:10" x14ac:dyDescent="0.25">
      <c r="A14">
        <v>11.5</v>
      </c>
      <c r="B14">
        <v>3.9380000000000002</v>
      </c>
      <c r="C14">
        <v>2.75E-2</v>
      </c>
      <c r="D14">
        <v>6.4999999999999997E-3</v>
      </c>
      <c r="E14">
        <v>3.1699999999999999E-2</v>
      </c>
      <c r="F14"/>
      <c r="G14">
        <v>0.04</v>
      </c>
      <c r="H14"/>
      <c r="I14">
        <v>1.6E-2</v>
      </c>
      <c r="J14">
        <v>2.9999999999999997E-4</v>
      </c>
    </row>
    <row r="15" spans="1:10" x14ac:dyDescent="0.25">
      <c r="A15">
        <v>13.5</v>
      </c>
      <c r="B15">
        <v>5.3846999999999996</v>
      </c>
      <c r="C15">
        <v>2.75E-2</v>
      </c>
      <c r="D15">
        <v>6.4999999999999997E-3</v>
      </c>
      <c r="E15">
        <v>3.1699999999999999E-2</v>
      </c>
      <c r="F15"/>
      <c r="G15">
        <v>0.04</v>
      </c>
      <c r="H15"/>
      <c r="I15">
        <v>1.6E-2</v>
      </c>
      <c r="J15">
        <v>2.9999999999999997E-4</v>
      </c>
    </row>
    <row r="16" spans="1:10" x14ac:dyDescent="0.25">
      <c r="A16">
        <v>15.5</v>
      </c>
      <c r="B16">
        <v>6.9501999999999997</v>
      </c>
      <c r="C16">
        <v>2.75E-2</v>
      </c>
      <c r="D16">
        <v>6.4999999999999997E-3</v>
      </c>
      <c r="E16">
        <v>3.1699999999999999E-2</v>
      </c>
      <c r="F16"/>
      <c r="G16">
        <v>0.04</v>
      </c>
      <c r="H16"/>
      <c r="I16">
        <v>1.6E-2</v>
      </c>
      <c r="J16">
        <v>2.9999999999999997E-4</v>
      </c>
    </row>
    <row r="17" spans="1:10" x14ac:dyDescent="0.25">
      <c r="A17">
        <v>17.5</v>
      </c>
      <c r="B17">
        <v>8.6721000000000004</v>
      </c>
      <c r="C17">
        <v>2.75E-2</v>
      </c>
      <c r="D17">
        <v>6.4999999999999997E-3</v>
      </c>
      <c r="E17">
        <v>3.1699999999999999E-2</v>
      </c>
      <c r="F17"/>
      <c r="G17">
        <v>0.04</v>
      </c>
      <c r="H17"/>
      <c r="I17">
        <v>1.6E-2</v>
      </c>
      <c r="J17">
        <v>2.9999999999999997E-4</v>
      </c>
    </row>
    <row r="18" spans="1:10" x14ac:dyDescent="0.25">
      <c r="A18">
        <v>19.5</v>
      </c>
      <c r="B18">
        <v>10.412000000000001</v>
      </c>
      <c r="C18">
        <v>2.75E-2</v>
      </c>
      <c r="D18">
        <v>6.4999999999999997E-3</v>
      </c>
      <c r="E18">
        <v>3.1699999999999999E-2</v>
      </c>
      <c r="F18"/>
      <c r="G18">
        <v>0.04</v>
      </c>
      <c r="H18"/>
      <c r="I18">
        <v>1.6E-2</v>
      </c>
      <c r="J18">
        <v>2.9999999999999997E-4</v>
      </c>
    </row>
    <row r="19" spans="1:10" x14ac:dyDescent="0.25">
      <c r="A19"/>
      <c r="B19"/>
      <c r="C19"/>
      <c r="D19"/>
      <c r="E19"/>
      <c r="F19"/>
      <c r="G19"/>
      <c r="H19"/>
    </row>
    <row r="20" spans="1:10" x14ac:dyDescent="0.25">
      <c r="A20"/>
      <c r="B20"/>
      <c r="C20"/>
      <c r="D20"/>
      <c r="E20"/>
      <c r="F20"/>
      <c r="G20"/>
      <c r="H20"/>
    </row>
    <row r="21" spans="1:10" x14ac:dyDescent="0.25">
      <c r="A21"/>
      <c r="B21"/>
      <c r="C21"/>
      <c r="D21"/>
      <c r="E21"/>
      <c r="F21"/>
      <c r="G21"/>
      <c r="H21"/>
    </row>
    <row r="22" spans="1:10" x14ac:dyDescent="0.25">
      <c r="A22"/>
      <c r="B22"/>
      <c r="C22"/>
      <c r="D22"/>
      <c r="E22"/>
      <c r="F22"/>
      <c r="G22"/>
      <c r="H22"/>
    </row>
    <row r="23" spans="1:10" x14ac:dyDescent="0.25">
      <c r="A23"/>
      <c r="B23"/>
      <c r="C23"/>
      <c r="D23"/>
      <c r="E23"/>
      <c r="F23"/>
      <c r="G23"/>
      <c r="H23"/>
    </row>
    <row r="24" spans="1:10" x14ac:dyDescent="0.25">
      <c r="A24"/>
      <c r="B24"/>
      <c r="C24"/>
      <c r="D24"/>
      <c r="E24"/>
      <c r="F24"/>
      <c r="G24"/>
      <c r="H24"/>
    </row>
    <row r="26" spans="1:10" x14ac:dyDescent="0.25">
      <c r="B26"/>
      <c r="C26"/>
      <c r="D26"/>
      <c r="E26"/>
      <c r="F26"/>
      <c r="G26"/>
      <c r="H26"/>
    </row>
    <row r="27" spans="1:10" x14ac:dyDescent="0.25">
      <c r="B27"/>
      <c r="C27"/>
      <c r="D27"/>
      <c r="E27"/>
      <c r="F27"/>
      <c r="G27"/>
      <c r="H27"/>
    </row>
    <row r="28" spans="1:10" x14ac:dyDescent="0.25">
      <c r="B28"/>
      <c r="C28"/>
      <c r="D28"/>
      <c r="E28"/>
      <c r="F28"/>
      <c r="G28"/>
      <c r="H28"/>
    </row>
    <row r="29" spans="1:10" x14ac:dyDescent="0.25">
      <c r="B29"/>
      <c r="C29"/>
      <c r="D29"/>
      <c r="E29"/>
      <c r="F29"/>
      <c r="G29"/>
      <c r="H29"/>
    </row>
    <row r="30" spans="1:10" x14ac:dyDescent="0.25">
      <c r="B30"/>
      <c r="C30"/>
      <c r="D30"/>
      <c r="E30"/>
      <c r="F30"/>
      <c r="G30"/>
      <c r="H30"/>
    </row>
    <row r="31" spans="1:10" x14ac:dyDescent="0.25">
      <c r="B31"/>
      <c r="C31"/>
      <c r="D31"/>
      <c r="E31"/>
      <c r="F31"/>
      <c r="G31"/>
      <c r="H31"/>
    </row>
    <row r="32" spans="1:10" x14ac:dyDescent="0.25">
      <c r="B32"/>
      <c r="C32"/>
      <c r="D32"/>
      <c r="E32"/>
      <c r="F32"/>
      <c r="G32"/>
      <c r="H32"/>
    </row>
    <row r="33" spans="2:8" x14ac:dyDescent="0.25">
      <c r="B33"/>
      <c r="C33"/>
      <c r="D33"/>
      <c r="E33"/>
      <c r="F33"/>
      <c r="G33"/>
      <c r="H33"/>
    </row>
    <row r="34" spans="2:8" x14ac:dyDescent="0.25">
      <c r="B34"/>
      <c r="C34"/>
      <c r="D34"/>
      <c r="E34"/>
      <c r="F34"/>
      <c r="G34"/>
      <c r="H34"/>
    </row>
    <row r="35" spans="2:8" x14ac:dyDescent="0.25">
      <c r="B35"/>
      <c r="C35"/>
      <c r="D35"/>
      <c r="E35"/>
      <c r="F35"/>
      <c r="G35"/>
      <c r="H35"/>
    </row>
    <row r="36" spans="2:8" x14ac:dyDescent="0.25">
      <c r="B36"/>
      <c r="C36"/>
      <c r="D36"/>
      <c r="E36"/>
      <c r="F36"/>
      <c r="G36"/>
      <c r="H36"/>
    </row>
    <row r="37" spans="2:8" x14ac:dyDescent="0.25">
      <c r="B37"/>
      <c r="C37"/>
      <c r="D37"/>
      <c r="E37"/>
      <c r="F37"/>
      <c r="G37"/>
      <c r="H37"/>
    </row>
    <row r="38" spans="2:8" x14ac:dyDescent="0.25">
      <c r="B38"/>
      <c r="C38"/>
      <c r="D38"/>
      <c r="E38"/>
      <c r="F38"/>
      <c r="G38"/>
      <c r="H38"/>
    </row>
    <row r="39" spans="2:8" x14ac:dyDescent="0.25">
      <c r="B39"/>
      <c r="C39"/>
      <c r="D39"/>
      <c r="E39"/>
      <c r="F39"/>
      <c r="G39"/>
      <c r="H39"/>
    </row>
    <row r="40" spans="2:8" x14ac:dyDescent="0.25">
      <c r="B40"/>
      <c r="C40"/>
      <c r="D40"/>
      <c r="E40"/>
      <c r="F40"/>
      <c r="G40"/>
      <c r="H40"/>
    </row>
    <row r="41" spans="2:8" x14ac:dyDescent="0.25">
      <c r="B41"/>
      <c r="C41"/>
      <c r="D41"/>
      <c r="E41"/>
      <c r="F41"/>
      <c r="G41"/>
      <c r="H41"/>
    </row>
    <row r="42" spans="2:8" x14ac:dyDescent="0.25">
      <c r="B42"/>
      <c r="C42"/>
      <c r="D42"/>
      <c r="E42"/>
      <c r="F42"/>
      <c r="G42"/>
      <c r="H4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4"/>
  <sheetViews>
    <sheetView tabSelected="1" workbookViewId="0">
      <pane xSplit="1" ySplit="5" topLeftCell="D6" activePane="bottomRight" state="frozen"/>
      <selection pane="topRight" activeCell="B1" sqref="B1"/>
      <selection pane="bottomLeft" activeCell="A3" sqref="A3"/>
      <selection pane="bottomRight" activeCell="I16" sqref="I16"/>
    </sheetView>
  </sheetViews>
  <sheetFormatPr defaultRowHeight="15" x14ac:dyDescent="0.25"/>
  <cols>
    <col min="1" max="1" width="16.85546875" style="1" bestFit="1" customWidth="1"/>
    <col min="2" max="2" width="15.28515625" style="1" bestFit="1" customWidth="1"/>
    <col min="3" max="3" width="12.140625" style="1" bestFit="1" customWidth="1"/>
    <col min="4" max="4" width="15.7109375" style="1" bestFit="1" customWidth="1"/>
    <col min="5" max="5" width="13.28515625" style="1" customWidth="1"/>
    <col min="6" max="6" width="15.85546875" style="1" bestFit="1" customWidth="1"/>
    <col min="7" max="9" width="15.85546875" style="1" customWidth="1"/>
    <col min="10" max="10" width="13" style="1" customWidth="1"/>
    <col min="11" max="11" width="12.7109375" style="1" bestFit="1" customWidth="1"/>
    <col min="12" max="12" width="14.28515625" style="1" customWidth="1"/>
    <col min="13" max="13" width="11.28515625" style="1" bestFit="1" customWidth="1"/>
    <col min="14" max="14" width="11.7109375" style="1" bestFit="1" customWidth="1"/>
    <col min="15" max="15" width="12.140625" style="1" bestFit="1" customWidth="1"/>
    <col min="16" max="16" width="10.85546875" style="1" bestFit="1" customWidth="1"/>
    <col min="17" max="17" width="11.28515625" style="1" bestFit="1" customWidth="1"/>
    <col min="18" max="18" width="11.7109375" style="1" bestFit="1" customWidth="1"/>
  </cols>
  <sheetData>
    <row r="1" spans="1:21" x14ac:dyDescent="0.25">
      <c r="A1" s="25" t="str">
        <f>Summary!A2</f>
        <v>lakename</v>
      </c>
      <c r="B1" s="3" t="str">
        <f>Summary!B2</f>
        <v>Pulmankijärvi</v>
      </c>
    </row>
    <row r="2" spans="1:21" x14ac:dyDescent="0.25">
      <c r="A2" s="25" t="str">
        <f>Summary!A5</f>
        <v>coredate</v>
      </c>
      <c r="B2" s="25" t="str">
        <f>Summary!B5</f>
        <v>08-04-16'</v>
      </c>
      <c r="J2" s="3" t="s">
        <v>206</v>
      </c>
      <c r="S2" t="s">
        <v>207</v>
      </c>
    </row>
    <row r="3" spans="1:21" x14ac:dyDescent="0.25">
      <c r="B3" s="26"/>
      <c r="J3" s="14" t="s">
        <v>45</v>
      </c>
      <c r="K3" s="15"/>
      <c r="L3" s="15"/>
      <c r="M3" s="16" t="s">
        <v>97</v>
      </c>
      <c r="N3" s="17"/>
      <c r="O3" s="17"/>
      <c r="P3" s="18" t="s">
        <v>98</v>
      </c>
      <c r="Q3" s="19"/>
      <c r="R3" s="19"/>
      <c r="S3" s="44" t="s">
        <v>146</v>
      </c>
      <c r="T3" s="45"/>
      <c r="U3" s="46"/>
    </row>
    <row r="4" spans="1:21" s="20" customFormat="1" x14ac:dyDescent="0.25">
      <c r="A4" s="4" t="s">
        <v>30</v>
      </c>
      <c r="B4" s="4" t="s">
        <v>3</v>
      </c>
      <c r="C4" s="4" t="s">
        <v>135</v>
      </c>
      <c r="D4" s="4" t="s">
        <v>4</v>
      </c>
      <c r="E4" s="4" t="s">
        <v>136</v>
      </c>
      <c r="F4" s="4" t="s">
        <v>137</v>
      </c>
      <c r="G4" s="4" t="s">
        <v>138</v>
      </c>
      <c r="H4" s="4" t="s">
        <v>5</v>
      </c>
      <c r="I4" s="4" t="s">
        <v>6</v>
      </c>
      <c r="J4" s="15" t="s">
        <v>7</v>
      </c>
      <c r="K4" s="15" t="s">
        <v>8</v>
      </c>
      <c r="L4" s="15" t="s">
        <v>9</v>
      </c>
      <c r="M4" s="17" t="s">
        <v>10</v>
      </c>
      <c r="N4" s="17" t="s">
        <v>11</v>
      </c>
      <c r="O4" s="17" t="s">
        <v>12</v>
      </c>
      <c r="P4" s="19" t="s">
        <v>13</v>
      </c>
      <c r="Q4" s="19" t="s">
        <v>14</v>
      </c>
      <c r="R4" s="19" t="s">
        <v>15</v>
      </c>
      <c r="S4" s="45" t="s">
        <v>147</v>
      </c>
      <c r="T4" s="47" t="s">
        <v>148</v>
      </c>
      <c r="U4" s="45" t="s">
        <v>149</v>
      </c>
    </row>
    <row r="5" spans="1:21" s="20" customFormat="1" x14ac:dyDescent="0.25">
      <c r="A5" s="4" t="s">
        <v>1</v>
      </c>
      <c r="B5" s="4" t="s">
        <v>0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139</v>
      </c>
      <c r="I5" s="4" t="s">
        <v>139</v>
      </c>
      <c r="J5" s="15" t="s">
        <v>17</v>
      </c>
      <c r="K5" s="15" t="s">
        <v>18</v>
      </c>
      <c r="L5" s="15" t="s">
        <v>19</v>
      </c>
      <c r="M5" s="17" t="s">
        <v>20</v>
      </c>
      <c r="N5" s="17" t="s">
        <v>17</v>
      </c>
      <c r="O5" s="17" t="s">
        <v>18</v>
      </c>
      <c r="P5" s="19" t="s">
        <v>20</v>
      </c>
      <c r="Q5" s="19" t="s">
        <v>17</v>
      </c>
      <c r="R5" s="19" t="s">
        <v>18</v>
      </c>
      <c r="S5" s="45" t="s">
        <v>150</v>
      </c>
      <c r="T5" s="45" t="s">
        <v>20</v>
      </c>
      <c r="U5" s="45" t="s">
        <v>17</v>
      </c>
    </row>
    <row r="6" spans="1:21" x14ac:dyDescent="0.25">
      <c r="A6">
        <v>0</v>
      </c>
      <c r="B6">
        <v>0</v>
      </c>
      <c r="C6">
        <v>432.94499999999999</v>
      </c>
      <c r="D6">
        <v>60.7012</v>
      </c>
      <c r="E6"/>
      <c r="F6"/>
      <c r="G6"/>
      <c r="H6">
        <v>3429.2890000000002</v>
      </c>
      <c r="I6">
        <v>294.95159999999998</v>
      </c>
      <c r="J6">
        <v>0</v>
      </c>
      <c r="K6">
        <v>2016.27</v>
      </c>
      <c r="L6">
        <v>0</v>
      </c>
      <c r="M6">
        <v>0</v>
      </c>
      <c r="N6">
        <v>2016.27</v>
      </c>
      <c r="O6">
        <v>1.8473999999999999</v>
      </c>
      <c r="P6">
        <v>0</v>
      </c>
      <c r="Q6">
        <v>2016.27</v>
      </c>
      <c r="R6">
        <v>6.3673999999999999</v>
      </c>
      <c r="S6">
        <v>0</v>
      </c>
      <c r="T6">
        <v>2016.27</v>
      </c>
      <c r="U6">
        <v>0</v>
      </c>
    </row>
    <row r="7" spans="1:21" x14ac:dyDescent="0.25">
      <c r="A7">
        <v>0.5</v>
      </c>
      <c r="B7">
        <v>3.9100000000000003E-2</v>
      </c>
      <c r="C7">
        <v>432.94499999999999</v>
      </c>
      <c r="D7">
        <v>60.7012</v>
      </c>
      <c r="E7">
        <v>41.744999999999997</v>
      </c>
      <c r="F7">
        <v>3.6724999999999999</v>
      </c>
      <c r="G7"/>
      <c r="H7">
        <v>3260.0075000000002</v>
      </c>
      <c r="I7">
        <v>293.75619999999998</v>
      </c>
      <c r="J7">
        <v>1.4238999999999999</v>
      </c>
      <c r="K7">
        <v>2014.84</v>
      </c>
      <c r="L7">
        <v>0.33879999999999999</v>
      </c>
      <c r="M7">
        <v>1.6256999999999999</v>
      </c>
      <c r="N7">
        <v>2014.64</v>
      </c>
      <c r="O7">
        <v>1.8694999999999999</v>
      </c>
      <c r="P7">
        <v>0</v>
      </c>
      <c r="Q7">
        <v>2016.27</v>
      </c>
      <c r="R7">
        <v>6.3673999999999999</v>
      </c>
      <c r="S7">
        <v>2.4418000000000002</v>
      </c>
      <c r="T7">
        <v>2013.83</v>
      </c>
      <c r="U7">
        <v>4.7699999999999999E-2</v>
      </c>
    </row>
    <row r="8" spans="1:21" x14ac:dyDescent="0.25">
      <c r="A8">
        <v>1.5</v>
      </c>
      <c r="B8">
        <v>0.13789999999999999</v>
      </c>
      <c r="C8">
        <v>246.35499999999999</v>
      </c>
      <c r="D8">
        <v>38.863900000000001</v>
      </c>
      <c r="E8">
        <v>41.744999999999997</v>
      </c>
      <c r="F8">
        <v>3.6724999999999999</v>
      </c>
      <c r="G8"/>
      <c r="H8">
        <v>2924.4333000000001</v>
      </c>
      <c r="I8">
        <v>290.7371</v>
      </c>
      <c r="J8">
        <v>5.0220000000000002</v>
      </c>
      <c r="K8">
        <v>2011.25</v>
      </c>
      <c r="L8">
        <v>1.1947000000000001</v>
      </c>
      <c r="M8">
        <v>5.1140999999999996</v>
      </c>
      <c r="N8">
        <v>2011.15</v>
      </c>
      <c r="O8">
        <v>1.9621999999999999</v>
      </c>
      <c r="P8">
        <v>18.1065</v>
      </c>
      <c r="Q8">
        <v>1998.16</v>
      </c>
      <c r="R8">
        <v>6.7775999999999996</v>
      </c>
      <c r="S8">
        <v>8.6120000000000001</v>
      </c>
      <c r="T8">
        <v>2007.66</v>
      </c>
      <c r="U8">
        <v>0.1681</v>
      </c>
    </row>
    <row r="9" spans="1:21" x14ac:dyDescent="0.25">
      <c r="A9">
        <v>2.5</v>
      </c>
      <c r="B9">
        <v>0.29870000000000002</v>
      </c>
      <c r="C9">
        <v>271.05500000000001</v>
      </c>
      <c r="D9">
        <v>31.643799999999999</v>
      </c>
      <c r="E9">
        <v>41.744999999999997</v>
      </c>
      <c r="F9">
        <v>3.6724999999999999</v>
      </c>
      <c r="G9"/>
      <c r="H9">
        <v>2508.4355999999998</v>
      </c>
      <c r="I9">
        <v>284.61919999999998</v>
      </c>
      <c r="J9">
        <v>10.878</v>
      </c>
      <c r="K9">
        <v>2005.39</v>
      </c>
      <c r="L9">
        <v>2.5878000000000001</v>
      </c>
      <c r="M9">
        <v>10.041499999999999</v>
      </c>
      <c r="N9">
        <v>2006.23</v>
      </c>
      <c r="O9">
        <v>2.2124999999999999</v>
      </c>
      <c r="P9">
        <v>15.0382</v>
      </c>
      <c r="Q9">
        <v>2001.23</v>
      </c>
      <c r="R9">
        <v>5.8589000000000002</v>
      </c>
      <c r="S9">
        <v>18.654199999999999</v>
      </c>
      <c r="T9">
        <v>1997.61</v>
      </c>
      <c r="U9">
        <v>0.36409999999999998</v>
      </c>
    </row>
    <row r="10" spans="1:21" x14ac:dyDescent="0.25">
      <c r="A10">
        <v>3.5</v>
      </c>
      <c r="B10">
        <v>0.50990000000000002</v>
      </c>
      <c r="C10">
        <v>240.345</v>
      </c>
      <c r="D10">
        <v>28.7654</v>
      </c>
      <c r="E10">
        <v>41.744999999999997</v>
      </c>
      <c r="F10">
        <v>3.6724999999999999</v>
      </c>
      <c r="G10"/>
      <c r="H10">
        <v>1968.3972000000001</v>
      </c>
      <c r="I10">
        <v>275.7801</v>
      </c>
      <c r="J10">
        <v>18.569400000000002</v>
      </c>
      <c r="K10">
        <v>1997.7</v>
      </c>
      <c r="L10">
        <v>4.4176000000000002</v>
      </c>
      <c r="M10">
        <v>17.827000000000002</v>
      </c>
      <c r="N10">
        <v>1998.44</v>
      </c>
      <c r="O10">
        <v>2.8365</v>
      </c>
      <c r="P10">
        <v>18.899699999999999</v>
      </c>
      <c r="Q10">
        <v>1997.37</v>
      </c>
      <c r="R10">
        <v>5.9198000000000004</v>
      </c>
      <c r="S10">
        <v>31.843900000000001</v>
      </c>
      <c r="T10">
        <v>1984.42</v>
      </c>
      <c r="U10">
        <v>0.62160000000000004</v>
      </c>
    </row>
    <row r="11" spans="1:21" x14ac:dyDescent="0.25">
      <c r="A11" s="55">
        <v>5.5</v>
      </c>
      <c r="B11">
        <v>1.0236000000000001</v>
      </c>
      <c r="C11">
        <v>154.32499999999999</v>
      </c>
      <c r="D11">
        <v>23.419699999999999</v>
      </c>
      <c r="E11">
        <v>41.744999999999997</v>
      </c>
      <c r="F11">
        <v>3.6724999999999999</v>
      </c>
      <c r="G11"/>
      <c r="H11">
        <v>954.68730000000005</v>
      </c>
      <c r="I11">
        <v>241.87039999999999</v>
      </c>
      <c r="J11">
        <v>37.277099999999997</v>
      </c>
      <c r="K11">
        <v>1978.99</v>
      </c>
      <c r="L11">
        <v>8.8681999999999999</v>
      </c>
      <c r="M11">
        <v>41.063699999999997</v>
      </c>
      <c r="N11" s="55">
        <v>1975.2</v>
      </c>
      <c r="O11">
        <v>6.3544</v>
      </c>
      <c r="P11">
        <v>33.126199999999997</v>
      </c>
      <c r="Q11">
        <v>1983.14</v>
      </c>
      <c r="R11">
        <v>6.6349</v>
      </c>
      <c r="S11">
        <v>63.924999999999997</v>
      </c>
      <c r="T11">
        <v>1952.34</v>
      </c>
      <c r="U11">
        <v>1.2479</v>
      </c>
    </row>
    <row r="12" spans="1:21" x14ac:dyDescent="0.25">
      <c r="A12">
        <v>7.5</v>
      </c>
      <c r="B12">
        <v>1.7174</v>
      </c>
      <c r="C12">
        <v>27.864999999999998</v>
      </c>
      <c r="D12">
        <v>17.0014</v>
      </c>
      <c r="E12">
        <v>41.744999999999997</v>
      </c>
      <c r="F12">
        <v>3.6724999999999999</v>
      </c>
      <c r="G12"/>
      <c r="H12">
        <v>322.67020000000002</v>
      </c>
      <c r="I12">
        <v>210.72399999999999</v>
      </c>
      <c r="J12">
        <v>62.543700000000001</v>
      </c>
      <c r="K12">
        <v>1953.72</v>
      </c>
      <c r="L12">
        <v>14.879</v>
      </c>
      <c r="M12">
        <v>75.898399999999995</v>
      </c>
      <c r="N12">
        <v>1940.37</v>
      </c>
      <c r="O12">
        <v>19.185700000000001</v>
      </c>
      <c r="P12">
        <v>88.093699999999998</v>
      </c>
      <c r="Q12">
        <v>1928.17</v>
      </c>
      <c r="R12">
        <v>20.103899999999999</v>
      </c>
      <c r="S12">
        <v>107.25369999999999</v>
      </c>
      <c r="T12">
        <v>1909.01</v>
      </c>
      <c r="U12">
        <v>2.0937000000000001</v>
      </c>
    </row>
    <row r="13" spans="1:21" x14ac:dyDescent="0.25">
      <c r="A13">
        <v>9.5</v>
      </c>
      <c r="B13">
        <v>2.6766000000000001</v>
      </c>
      <c r="C13">
        <v>13.205</v>
      </c>
      <c r="D13">
        <v>13.2684</v>
      </c>
      <c r="E13">
        <v>41.744999999999997</v>
      </c>
      <c r="F13">
        <v>3.6724999999999999</v>
      </c>
      <c r="G13"/>
      <c r="H13">
        <v>125.6985</v>
      </c>
      <c r="I13">
        <v>167.7149</v>
      </c>
      <c r="J13">
        <v>97.475499999999997</v>
      </c>
      <c r="K13">
        <v>1918.79</v>
      </c>
      <c r="L13">
        <v>23.189299999999999</v>
      </c>
      <c r="M13">
        <v>106.1728</v>
      </c>
      <c r="N13">
        <v>1910.1</v>
      </c>
      <c r="O13">
        <v>41.380400000000002</v>
      </c>
      <c r="P13">
        <v>112.075</v>
      </c>
      <c r="Q13">
        <v>1904.19</v>
      </c>
      <c r="R13">
        <v>32.579799999999999</v>
      </c>
      <c r="S13">
        <v>167.15690000000001</v>
      </c>
      <c r="T13">
        <v>1849.11</v>
      </c>
      <c r="U13">
        <v>3.2629999999999999</v>
      </c>
    </row>
    <row r="14" spans="1:21" x14ac:dyDescent="0.25">
      <c r="A14">
        <v>11.5</v>
      </c>
      <c r="B14">
        <v>3.9380000000000002</v>
      </c>
      <c r="C14">
        <v>6.7249999999999996</v>
      </c>
      <c r="D14">
        <v>13.287599999999999</v>
      </c>
      <c r="E14">
        <v>41.744999999999997</v>
      </c>
      <c r="F14">
        <v>3.6724999999999999</v>
      </c>
      <c r="G14"/>
      <c r="H14"/>
      <c r="I14"/>
      <c r="J14">
        <v>143.4127</v>
      </c>
      <c r="K14">
        <v>1872.86</v>
      </c>
      <c r="L14">
        <v>34.117699999999999</v>
      </c>
      <c r="M14">
        <v>145.9853</v>
      </c>
      <c r="N14">
        <v>1870.28</v>
      </c>
      <c r="O14"/>
      <c r="P14">
        <v>143.61160000000001</v>
      </c>
      <c r="Q14">
        <v>1870.28</v>
      </c>
      <c r="R14"/>
      <c r="S14">
        <v>245.93279999999999</v>
      </c>
      <c r="T14">
        <v>1770.34</v>
      </c>
      <c r="U14">
        <v>4.8007999999999997</v>
      </c>
    </row>
    <row r="15" spans="1:21" x14ac:dyDescent="0.25">
      <c r="A15">
        <v>13.5</v>
      </c>
      <c r="B15">
        <v>5.3846999999999996</v>
      </c>
      <c r="C15">
        <v>15.085000000000001</v>
      </c>
      <c r="D15">
        <v>13.5954</v>
      </c>
      <c r="E15">
        <v>41.744999999999997</v>
      </c>
      <c r="F15">
        <v>3.6724999999999999</v>
      </c>
      <c r="G15"/>
      <c r="H15"/>
      <c r="I15"/>
      <c r="J15">
        <v>196.09819999999999</v>
      </c>
      <c r="K15">
        <v>1820.17</v>
      </c>
      <c r="L15">
        <v>46.651499999999999</v>
      </c>
      <c r="M15">
        <v>191.64619999999999</v>
      </c>
      <c r="N15">
        <v>1824.62</v>
      </c>
      <c r="O15"/>
      <c r="P15">
        <v>179.78100000000001</v>
      </c>
      <c r="Q15">
        <v>1824.62</v>
      </c>
      <c r="R15"/>
      <c r="S15">
        <v>336.28100000000001</v>
      </c>
      <c r="T15">
        <v>1679.99</v>
      </c>
      <c r="U15">
        <v>6.5644</v>
      </c>
    </row>
    <row r="16" spans="1:21" x14ac:dyDescent="0.25">
      <c r="A16">
        <v>15.5</v>
      </c>
      <c r="B16">
        <v>6.9501999999999997</v>
      </c>
      <c r="C16">
        <v>0</v>
      </c>
      <c r="D16">
        <v>11.976900000000001</v>
      </c>
      <c r="E16">
        <v>41.744999999999997</v>
      </c>
      <c r="F16">
        <v>3.6724999999999999</v>
      </c>
      <c r="G16"/>
      <c r="H16"/>
      <c r="I16"/>
      <c r="J16">
        <v>253.11</v>
      </c>
      <c r="K16">
        <v>1763.16</v>
      </c>
      <c r="L16">
        <v>60.214500000000001</v>
      </c>
      <c r="M16">
        <v>241.05670000000001</v>
      </c>
      <c r="N16">
        <v>1775.21</v>
      </c>
      <c r="O16"/>
      <c r="P16">
        <v>218.9205</v>
      </c>
      <c r="Q16">
        <v>1775.21</v>
      </c>
      <c r="R16"/>
      <c r="S16">
        <v>434.04829999999998</v>
      </c>
      <c r="T16">
        <v>1582.22</v>
      </c>
      <c r="U16">
        <v>8.4728999999999992</v>
      </c>
    </row>
    <row r="17" spans="1:21" x14ac:dyDescent="0.25">
      <c r="A17">
        <v>17.5</v>
      </c>
      <c r="B17">
        <v>8.6721000000000004</v>
      </c>
      <c r="C17">
        <v>0</v>
      </c>
      <c r="D17">
        <v>12.386900000000001</v>
      </c>
      <c r="E17">
        <v>41.744999999999997</v>
      </c>
      <c r="F17">
        <v>3.6724999999999999</v>
      </c>
      <c r="G17"/>
      <c r="H17"/>
      <c r="I17"/>
      <c r="J17">
        <v>315.81760000000003</v>
      </c>
      <c r="K17">
        <v>1700.45</v>
      </c>
      <c r="L17">
        <v>75.132499999999993</v>
      </c>
      <c r="M17">
        <v>295.40359999999998</v>
      </c>
      <c r="N17">
        <v>1720.86</v>
      </c>
      <c r="O17"/>
      <c r="P17">
        <v>261.97030000000001</v>
      </c>
      <c r="Q17">
        <v>1720.86</v>
      </c>
      <c r="R17"/>
      <c r="S17">
        <v>541.58309999999994</v>
      </c>
      <c r="T17">
        <v>1474.69</v>
      </c>
      <c r="U17">
        <v>10.572100000000001</v>
      </c>
    </row>
    <row r="18" spans="1:21" x14ac:dyDescent="0.25">
      <c r="A18">
        <v>19.5</v>
      </c>
      <c r="B18">
        <v>10.412000000000001</v>
      </c>
      <c r="C18">
        <v>0</v>
      </c>
      <c r="D18">
        <v>12.5016</v>
      </c>
      <c r="E18">
        <v>41.744999999999997</v>
      </c>
      <c r="F18">
        <v>3.6724999999999999</v>
      </c>
      <c r="G18"/>
      <c r="H18"/>
      <c r="I18"/>
      <c r="J18">
        <v>379.18060000000003</v>
      </c>
      <c r="K18">
        <v>1637.09</v>
      </c>
      <c r="L18">
        <v>90.206500000000005</v>
      </c>
      <c r="M18">
        <v>350.31849999999997</v>
      </c>
      <c r="N18">
        <v>1665.95</v>
      </c>
      <c r="O18"/>
      <c r="P18">
        <v>305.47000000000003</v>
      </c>
      <c r="Q18">
        <v>1665.95</v>
      </c>
      <c r="R18"/>
      <c r="S18">
        <v>650.24189999999999</v>
      </c>
      <c r="T18">
        <v>1366.03</v>
      </c>
      <c r="U18">
        <v>12.693199999999999</v>
      </c>
    </row>
    <row r="19" spans="1:21" x14ac:dyDescent="0.25">
      <c r="A19"/>
      <c r="B19"/>
      <c r="C19"/>
      <c r="D19"/>
      <c r="E19"/>
      <c r="F19"/>
      <c r="G19"/>
      <c r="H19"/>
      <c r="I19"/>
      <c r="O19"/>
      <c r="P19"/>
      <c r="Q19"/>
      <c r="R19"/>
    </row>
    <row r="20" spans="1:2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 x14ac:dyDescent="0.25">
      <c r="A21"/>
      <c r="B21"/>
      <c r="C21"/>
      <c r="D21"/>
      <c r="E21"/>
      <c r="F21"/>
      <c r="G21"/>
      <c r="H21"/>
      <c r="I21"/>
      <c r="J21"/>
      <c r="K21" s="53" t="s">
        <v>156</v>
      </c>
      <c r="L21" s="54">
        <f>H6*(E7/1000)</f>
        <v>143.155669305</v>
      </c>
      <c r="M21" s="3" t="s">
        <v>184</v>
      </c>
      <c r="N21"/>
      <c r="O21"/>
      <c r="P21"/>
      <c r="Q21"/>
      <c r="R21"/>
    </row>
    <row r="22" spans="1:21" x14ac:dyDescent="0.25">
      <c r="A22"/>
      <c r="B22"/>
      <c r="C22"/>
      <c r="D22"/>
      <c r="E22"/>
      <c r="F22"/>
      <c r="G22"/>
      <c r="H22"/>
      <c r="I22"/>
      <c r="J22"/>
      <c r="K22" s="53" t="s">
        <v>157</v>
      </c>
      <c r="L22" s="54">
        <f>L21/62.5</f>
        <v>2.2904907088800002</v>
      </c>
      <c r="M22" s="3" t="s">
        <v>185</v>
      </c>
      <c r="N22"/>
      <c r="O22"/>
      <c r="P22"/>
      <c r="Q22"/>
      <c r="R22"/>
    </row>
    <row r="23" spans="1:21" x14ac:dyDescent="0.25">
      <c r="A23"/>
      <c r="B23"/>
      <c r="C23"/>
      <c r="D23"/>
      <c r="E23"/>
      <c r="F23"/>
      <c r="G23"/>
      <c r="H23"/>
      <c r="I23"/>
      <c r="J23"/>
      <c r="L23" s="42"/>
      <c r="M23" s="3" t="s">
        <v>186</v>
      </c>
      <c r="N23"/>
      <c r="O23"/>
      <c r="P23"/>
      <c r="Q23"/>
      <c r="R23"/>
    </row>
    <row r="24" spans="1:2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1" x14ac:dyDescent="0.25">
      <c r="A25"/>
      <c r="C25"/>
      <c r="D25"/>
      <c r="E25"/>
      <c r="F25"/>
      <c r="G25"/>
      <c r="H25"/>
      <c r="I25"/>
      <c r="M25"/>
      <c r="N25"/>
      <c r="O25"/>
      <c r="P25"/>
      <c r="Q25"/>
      <c r="R25"/>
    </row>
    <row r="26" spans="1:21" x14ac:dyDescent="0.25">
      <c r="L26" s="13"/>
      <c r="M26" s="8"/>
      <c r="N26" s="9"/>
      <c r="O26" s="9"/>
      <c r="P26" s="9"/>
      <c r="Q26" s="9"/>
      <c r="R26" s="12"/>
      <c r="S26" s="10"/>
    </row>
    <row r="27" spans="1:21" x14ac:dyDescent="0.25">
      <c r="N27" s="9"/>
      <c r="O27" s="9"/>
      <c r="P27" s="9"/>
      <c r="Q27" s="9"/>
      <c r="R27" s="12"/>
      <c r="S27" s="10"/>
    </row>
    <row r="28" spans="1:21" x14ac:dyDescent="0.25">
      <c r="N28" s="9"/>
      <c r="O28" s="9"/>
      <c r="P28" s="9"/>
      <c r="Q28" s="10"/>
      <c r="R28" s="12"/>
      <c r="S28" s="10"/>
    </row>
    <row r="29" spans="1:21" x14ac:dyDescent="0.25">
      <c r="N29" s="9"/>
      <c r="O29" s="9"/>
      <c r="P29" s="9"/>
      <c r="Q29" s="10"/>
      <c r="R29" s="12"/>
      <c r="S29" s="10"/>
    </row>
    <row r="30" spans="1:21" x14ac:dyDescent="0.25">
      <c r="L30" s="13"/>
      <c r="M30" s="11"/>
      <c r="N30" s="12"/>
      <c r="O30" s="12"/>
      <c r="P30" s="12"/>
      <c r="Q30" s="9"/>
      <c r="R30" s="12"/>
      <c r="S30" s="10"/>
    </row>
    <row r="31" spans="1:21" x14ac:dyDescent="0.25">
      <c r="L31" s="13"/>
      <c r="M31" s="8"/>
      <c r="N31" s="9"/>
      <c r="O31" s="9"/>
      <c r="P31" s="9"/>
      <c r="Q31" s="9"/>
      <c r="R31" s="12"/>
      <c r="S31" s="10"/>
    </row>
    <row r="32" spans="1:21" x14ac:dyDescent="0.25">
      <c r="L32" s="13"/>
      <c r="M32" s="13"/>
      <c r="N32" s="9"/>
      <c r="O32" s="9"/>
      <c r="P32" s="9"/>
      <c r="Q32" s="9"/>
      <c r="R32" s="12"/>
      <c r="S32" s="10"/>
    </row>
    <row r="33" spans="12:19" x14ac:dyDescent="0.25">
      <c r="L33" s="13"/>
      <c r="M33" s="13"/>
      <c r="N33" s="9"/>
      <c r="O33" s="9"/>
      <c r="P33" s="9"/>
      <c r="Q33" s="9"/>
      <c r="R33" s="12"/>
      <c r="S33" s="10"/>
    </row>
    <row r="34" spans="12:19" x14ac:dyDescent="0.25">
      <c r="L34" s="11"/>
      <c r="M34" s="13"/>
      <c r="N34" s="9"/>
      <c r="O34" s="9"/>
      <c r="P34" s="9"/>
      <c r="Q34" s="9"/>
      <c r="R34" s="12"/>
      <c r="S34" s="10"/>
    </row>
    <row r="35" spans="12:19" x14ac:dyDescent="0.25">
      <c r="L35" s="43"/>
      <c r="M35" s="13"/>
      <c r="N35" s="9"/>
      <c r="O35" s="9"/>
      <c r="P35" s="9"/>
      <c r="Q35" s="9"/>
      <c r="R35" s="12"/>
      <c r="S35" s="10"/>
    </row>
    <row r="36" spans="12:19" x14ac:dyDescent="0.25">
      <c r="L36" s="43"/>
      <c r="M36" s="13"/>
      <c r="N36" s="9"/>
      <c r="O36" s="9"/>
      <c r="P36" s="9"/>
      <c r="Q36" s="9"/>
      <c r="R36" s="12"/>
      <c r="S36" s="10"/>
    </row>
    <row r="37" spans="12:19" x14ac:dyDescent="0.25">
      <c r="L37" s="9"/>
      <c r="M37" s="9"/>
      <c r="N37" s="9"/>
      <c r="O37" s="9"/>
      <c r="P37" s="9"/>
      <c r="Q37" s="9"/>
      <c r="R37" s="12"/>
      <c r="S37" s="10"/>
    </row>
    <row r="38" spans="12:19" x14ac:dyDescent="0.25">
      <c r="L38" s="6"/>
      <c r="M38" s="6"/>
      <c r="N38" s="6"/>
      <c r="O38" s="6"/>
      <c r="P38" s="6"/>
      <c r="Q38" s="6"/>
    </row>
    <row r="39" spans="12:19" x14ac:dyDescent="0.25">
      <c r="L39" s="6"/>
      <c r="M39" s="6"/>
      <c r="N39" s="6"/>
      <c r="O39" s="6"/>
      <c r="P39" s="6"/>
      <c r="Q39" s="6"/>
    </row>
    <row r="40" spans="12:19" x14ac:dyDescent="0.25">
      <c r="L40" s="6"/>
      <c r="M40" s="6"/>
      <c r="N40" s="6"/>
      <c r="O40" s="6"/>
      <c r="P40" s="6"/>
      <c r="Q40" s="6"/>
    </row>
    <row r="41" spans="12:19" x14ac:dyDescent="0.25">
      <c r="L41" s="6"/>
      <c r="M41" s="6"/>
      <c r="N41" s="6"/>
      <c r="O41" s="6"/>
      <c r="P41" s="6"/>
      <c r="Q41" s="6"/>
    </row>
    <row r="42" spans="12:19" x14ac:dyDescent="0.25">
      <c r="L42" s="6"/>
      <c r="M42" s="6"/>
      <c r="N42" s="6"/>
      <c r="O42" s="6"/>
      <c r="P42" s="6"/>
      <c r="Q42" s="6"/>
    </row>
    <row r="43" spans="12:19" x14ac:dyDescent="0.25">
      <c r="L43" s="6"/>
      <c r="M43" s="6"/>
      <c r="N43" s="6"/>
      <c r="O43" s="6"/>
      <c r="P43" s="6"/>
      <c r="Q43" s="6"/>
    </row>
    <row r="44" spans="12:19" x14ac:dyDescent="0.25">
      <c r="L44" s="6"/>
      <c r="M44" s="6"/>
      <c r="N44" s="6"/>
      <c r="O44" s="6"/>
      <c r="P44" s="6"/>
      <c r="Q44" s="6"/>
    </row>
    <row r="45" spans="12:19" x14ac:dyDescent="0.25">
      <c r="L45" s="6"/>
      <c r="M45" s="6"/>
      <c r="N45" s="6"/>
      <c r="O45" s="6"/>
      <c r="P45" s="6"/>
      <c r="Q45" s="6"/>
    </row>
    <row r="46" spans="12:19" x14ac:dyDescent="0.25">
      <c r="L46" s="6"/>
      <c r="M46" s="6"/>
      <c r="N46" s="6"/>
      <c r="O46" s="6"/>
      <c r="P46" s="6"/>
      <c r="Q46" s="6"/>
    </row>
    <row r="47" spans="12:19" x14ac:dyDescent="0.25">
      <c r="L47" s="6"/>
      <c r="M47" s="6"/>
      <c r="N47" s="6"/>
      <c r="O47" s="6"/>
      <c r="P47" s="6"/>
      <c r="Q47" s="6"/>
    </row>
    <row r="48" spans="12:19" x14ac:dyDescent="0.25">
      <c r="L48" s="7"/>
      <c r="M48" s="6"/>
      <c r="N48" s="6"/>
      <c r="O48" s="6"/>
      <c r="P48" s="6"/>
      <c r="Q48" s="6"/>
    </row>
    <row r="49" spans="13:17" x14ac:dyDescent="0.25">
      <c r="M49" s="6"/>
      <c r="N49" s="6"/>
      <c r="O49" s="6"/>
      <c r="P49" s="6"/>
      <c r="Q49" s="6"/>
    </row>
    <row r="50" spans="13:17" x14ac:dyDescent="0.25">
      <c r="M50" s="6"/>
      <c r="N50" s="6"/>
      <c r="O50" s="6"/>
      <c r="P50" s="6"/>
      <c r="Q50" s="6"/>
    </row>
    <row r="51" spans="13:17" x14ac:dyDescent="0.25">
      <c r="M51" s="6"/>
      <c r="N51" s="6"/>
      <c r="O51" s="6"/>
      <c r="P51" s="6"/>
      <c r="Q51" s="6"/>
    </row>
    <row r="52" spans="13:17" x14ac:dyDescent="0.25">
      <c r="M52" s="6"/>
      <c r="N52" s="6"/>
      <c r="O52" s="6"/>
      <c r="P52" s="6"/>
      <c r="Q52" s="6"/>
    </row>
    <row r="53" spans="13:17" x14ac:dyDescent="0.25">
      <c r="M53" s="6"/>
      <c r="N53" s="6"/>
      <c r="O53" s="6"/>
      <c r="P53" s="6"/>
      <c r="Q53" s="6"/>
    </row>
    <row r="54" spans="13:17" x14ac:dyDescent="0.25">
      <c r="M54" s="6"/>
      <c r="N54" s="6"/>
      <c r="O54" s="6"/>
      <c r="P54" s="6"/>
      <c r="Q54" s="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29" sqref="L29"/>
    </sheetView>
  </sheetViews>
  <sheetFormatPr defaultRowHeight="15" x14ac:dyDescent="0.25"/>
  <sheetData>
    <row r="1" spans="1:13" x14ac:dyDescent="0.25">
      <c r="A1" s="37" t="s">
        <v>99</v>
      </c>
      <c r="B1" s="27"/>
    </row>
    <row r="2" spans="1:13" x14ac:dyDescent="0.25">
      <c r="A2" s="27"/>
      <c r="B2" s="27"/>
    </row>
    <row r="3" spans="1:13" x14ac:dyDescent="0.25">
      <c r="A3" s="27" t="s">
        <v>22</v>
      </c>
      <c r="B3" s="27"/>
      <c r="G3" s="28" t="s">
        <v>61</v>
      </c>
      <c r="L3" s="29" t="s">
        <v>62</v>
      </c>
      <c r="M3" s="10"/>
    </row>
    <row r="4" spans="1:13" x14ac:dyDescent="0.25">
      <c r="A4" s="27" t="s">
        <v>23</v>
      </c>
      <c r="B4" s="27"/>
      <c r="G4" s="30"/>
    </row>
    <row r="5" spans="1:13" x14ac:dyDescent="0.25">
      <c r="A5" s="27" t="s">
        <v>24</v>
      </c>
      <c r="B5" s="27"/>
      <c r="G5" s="31" t="s">
        <v>63</v>
      </c>
      <c r="L5" s="20" t="s">
        <v>100</v>
      </c>
    </row>
    <row r="6" spans="1:13" x14ac:dyDescent="0.25">
      <c r="A6" s="27" t="s">
        <v>25</v>
      </c>
      <c r="B6" s="27"/>
      <c r="G6" s="30" t="s">
        <v>64</v>
      </c>
      <c r="L6" t="s">
        <v>65</v>
      </c>
    </row>
    <row r="7" spans="1:13" x14ac:dyDescent="0.25">
      <c r="A7" s="27" t="s">
        <v>26</v>
      </c>
      <c r="B7" s="27"/>
      <c r="G7" s="30" t="s">
        <v>66</v>
      </c>
    </row>
    <row r="8" spans="1:13" x14ac:dyDescent="0.25">
      <c r="A8" s="27" t="s">
        <v>27</v>
      </c>
      <c r="B8" s="1"/>
      <c r="G8" s="30" t="s">
        <v>67</v>
      </c>
      <c r="L8" s="20" t="s">
        <v>101</v>
      </c>
    </row>
    <row r="9" spans="1:13" x14ac:dyDescent="0.25">
      <c r="A9" s="27" t="s">
        <v>28</v>
      </c>
      <c r="B9" s="1"/>
      <c r="G9" s="30" t="s">
        <v>68</v>
      </c>
      <c r="L9" t="s">
        <v>69</v>
      </c>
    </row>
    <row r="10" spans="1:13" ht="15.75" x14ac:dyDescent="0.25">
      <c r="A10" s="33" t="s">
        <v>29</v>
      </c>
      <c r="B10" s="1"/>
      <c r="G10" s="30" t="s">
        <v>70</v>
      </c>
      <c r="L10" s="32" t="s">
        <v>73</v>
      </c>
    </row>
    <row r="11" spans="1:13" ht="15.75" x14ac:dyDescent="0.25">
      <c r="B11" s="1"/>
      <c r="G11" s="30" t="s">
        <v>71</v>
      </c>
      <c r="L11" s="32" t="s">
        <v>74</v>
      </c>
    </row>
    <row r="12" spans="1:13" ht="15.75" x14ac:dyDescent="0.25">
      <c r="G12" s="30" t="s">
        <v>72</v>
      </c>
      <c r="L12" s="32" t="s">
        <v>75</v>
      </c>
    </row>
    <row r="13" spans="1:13" ht="15.75" x14ac:dyDescent="0.25">
      <c r="G13" s="30"/>
      <c r="L13" s="32" t="s">
        <v>77</v>
      </c>
    </row>
    <row r="14" spans="1:13" ht="15.75" x14ac:dyDescent="0.25">
      <c r="G14" s="31" t="s">
        <v>102</v>
      </c>
      <c r="L14" s="32" t="s">
        <v>79</v>
      </c>
    </row>
    <row r="15" spans="1:13" x14ac:dyDescent="0.25">
      <c r="G15" s="30" t="s">
        <v>76</v>
      </c>
      <c r="L15" s="34" t="s">
        <v>81</v>
      </c>
    </row>
    <row r="16" spans="1:13" x14ac:dyDescent="0.25">
      <c r="G16" s="30" t="s">
        <v>78</v>
      </c>
    </row>
    <row r="17" spans="2:12" x14ac:dyDescent="0.25">
      <c r="G17" s="30" t="s">
        <v>80</v>
      </c>
      <c r="L17" s="38" t="s">
        <v>103</v>
      </c>
    </row>
    <row r="18" spans="2:12" x14ac:dyDescent="0.25">
      <c r="G18" s="30" t="s">
        <v>82</v>
      </c>
    </row>
    <row r="19" spans="2:12" x14ac:dyDescent="0.25">
      <c r="G19" s="30" t="s">
        <v>83</v>
      </c>
      <c r="L19" s="39" t="s">
        <v>104</v>
      </c>
    </row>
    <row r="20" spans="2:12" x14ac:dyDescent="0.25">
      <c r="G20" s="30"/>
    </row>
    <row r="21" spans="2:12" x14ac:dyDescent="0.25">
      <c r="G21" s="31" t="s">
        <v>84</v>
      </c>
      <c r="L21" s="40" t="s">
        <v>105</v>
      </c>
    </row>
    <row r="22" spans="2:12" x14ac:dyDescent="0.25">
      <c r="G22" s="30" t="s">
        <v>85</v>
      </c>
      <c r="L22" s="41" t="s">
        <v>110</v>
      </c>
    </row>
    <row r="23" spans="2:12" x14ac:dyDescent="0.25">
      <c r="G23" s="30" t="s">
        <v>86</v>
      </c>
      <c r="L23" t="s">
        <v>106</v>
      </c>
    </row>
    <row r="24" spans="2:12" x14ac:dyDescent="0.25">
      <c r="G24" s="30"/>
      <c r="L24" s="38"/>
    </row>
    <row r="25" spans="2:12" x14ac:dyDescent="0.25">
      <c r="G25" s="31" t="s">
        <v>87</v>
      </c>
      <c r="L25" s="39" t="s">
        <v>107</v>
      </c>
    </row>
    <row r="26" spans="2:12" x14ac:dyDescent="0.25">
      <c r="G26" s="30" t="s">
        <v>88</v>
      </c>
      <c r="L26" s="38"/>
    </row>
    <row r="27" spans="2:12" x14ac:dyDescent="0.25">
      <c r="G27" s="35" t="s">
        <v>89</v>
      </c>
      <c r="L27" s="40" t="s">
        <v>108</v>
      </c>
    </row>
    <row r="28" spans="2:12" x14ac:dyDescent="0.25">
      <c r="G28" s="36" t="s">
        <v>91</v>
      </c>
      <c r="L28" s="41" t="s">
        <v>110</v>
      </c>
    </row>
    <row r="29" spans="2:12" x14ac:dyDescent="0.25">
      <c r="G29" s="36" t="s">
        <v>92</v>
      </c>
      <c r="L29" t="s">
        <v>106</v>
      </c>
    </row>
    <row r="30" spans="2:12" x14ac:dyDescent="0.25">
      <c r="G30" s="36" t="s">
        <v>93</v>
      </c>
    </row>
    <row r="31" spans="2:12" x14ac:dyDescent="0.25">
      <c r="B31" s="20" t="s">
        <v>90</v>
      </c>
      <c r="G31" s="36" t="s">
        <v>94</v>
      </c>
    </row>
    <row r="32" spans="2:12" x14ac:dyDescent="0.25">
      <c r="G32" s="36" t="s">
        <v>109</v>
      </c>
    </row>
    <row r="33" spans="7:7" x14ac:dyDescent="0.25">
      <c r="G33" s="34" t="s">
        <v>95</v>
      </c>
    </row>
    <row r="34" spans="7:7" x14ac:dyDescent="0.25">
      <c r="G34" s="34" t="s">
        <v>96</v>
      </c>
    </row>
  </sheetData>
  <hyperlinks>
    <hyperlink ref="A10" r:id="rId1"/>
    <hyperlink ref="G33" r:id="rId2" display="http://www.ortec-online.com/"/>
    <hyperlink ref="G34" r:id="rId3" display="mailto:ortec.info@ametek.com"/>
    <hyperlink ref="L15" r:id="rId4" display="mailto:Michael.Scheer@ScienTissiME.com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Core</vt:lpstr>
      <vt:lpstr>Isotopes</vt:lpstr>
      <vt:lpstr>Sedimentation Rates</vt:lpstr>
      <vt:lpstr>Dating Models</vt:lpstr>
      <vt:lpstr>Instrument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Kimpe</dc:creator>
  <cp:lastModifiedBy>Linda Kimpe (uOttawa)</cp:lastModifiedBy>
  <dcterms:created xsi:type="dcterms:W3CDTF">2011-10-19T18:16:58Z</dcterms:created>
  <dcterms:modified xsi:type="dcterms:W3CDTF">2017-12-08T16:28:38Z</dcterms:modified>
</cp:coreProperties>
</file>