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1015" windowHeight="10020" activeTab="4"/>
  </bookViews>
  <sheets>
    <sheet name="Summary" sheetId="5" r:id="rId1"/>
    <sheet name="Core" sheetId="6" r:id="rId2"/>
    <sheet name="Isotopes" sheetId="1" r:id="rId3"/>
    <sheet name="Sedimentation Rates" sheetId="4" r:id="rId4"/>
    <sheet name="Dating Models" sheetId="2" r:id="rId5"/>
    <sheet name="Instrument Details" sheetId="7" r:id="rId6"/>
  </sheets>
  <calcPr calcId="145621"/>
</workbook>
</file>

<file path=xl/calcChain.xml><?xml version="1.0" encoding="utf-8"?>
<calcChain xmlns="http://schemas.openxmlformats.org/spreadsheetml/2006/main">
  <c r="L17" i="2" l="1"/>
  <c r="L18" i="2" s="1"/>
  <c r="C27" i="1" l="1"/>
  <c r="B2" i="2" l="1"/>
  <c r="A2" i="2"/>
  <c r="B1" i="2"/>
  <c r="A1" i="2"/>
  <c r="B2" i="4"/>
  <c r="A2" i="4"/>
  <c r="B1" i="4"/>
  <c r="A1" i="4"/>
  <c r="B2" i="1"/>
  <c r="A2" i="1"/>
  <c r="B1" i="1"/>
  <c r="A1" i="1"/>
  <c r="B2" i="6"/>
  <c r="B1" i="6"/>
  <c r="A2" i="6"/>
  <c r="A1" i="6"/>
  <c r="I27" i="1" l="1"/>
  <c r="G27" i="1"/>
  <c r="E27" i="1"/>
</calcChain>
</file>

<file path=xl/sharedStrings.xml><?xml version="1.0" encoding="utf-8"?>
<sst xmlns="http://schemas.openxmlformats.org/spreadsheetml/2006/main" count="297" uniqueCount="204">
  <si>
    <t>[g/cm^2]</t>
  </si>
  <si>
    <t>[cm]</t>
  </si>
  <si>
    <t>[Bq/kg]</t>
  </si>
  <si>
    <t>Cumul. Drymass</t>
  </si>
  <si>
    <t>Error (Activity)</t>
  </si>
  <si>
    <t>Inventory</t>
  </si>
  <si>
    <t>Error (Inventory)</t>
  </si>
  <si>
    <t>Age (CFCS)</t>
  </si>
  <si>
    <t>Year (CFCS)</t>
  </si>
  <si>
    <t>Error (CFCS)</t>
  </si>
  <si>
    <t>Age (CRS)</t>
  </si>
  <si>
    <t>Year (CRS)</t>
  </si>
  <si>
    <t>Error (CRS)</t>
  </si>
  <si>
    <t>Age (CIC)</t>
  </si>
  <si>
    <t>Year (CIC)</t>
  </si>
  <si>
    <t>Error (CIC)</t>
  </si>
  <si>
    <t xml:space="preserve">        [g/cm^2]</t>
  </si>
  <si>
    <t xml:space="preserve">         [y]</t>
  </si>
  <si>
    <t xml:space="preserve">          [y]</t>
  </si>
  <si>
    <t xml:space="preserve">           [y]</t>
  </si>
  <si>
    <t xml:space="preserve">        [y]</t>
  </si>
  <si>
    <t>Total (Bq/Kg)</t>
  </si>
  <si>
    <t>Linda E. Kimpe</t>
  </si>
  <si>
    <t>Department of Biology</t>
  </si>
  <si>
    <t>University of Ottawa</t>
  </si>
  <si>
    <t>30 Marie Curie</t>
  </si>
  <si>
    <t>Ottawa, ON, Canada K1N 6N5</t>
  </si>
  <si>
    <t>Tel: 613-562-5800 ext 6668</t>
  </si>
  <si>
    <t>Fax: 613-562-5486</t>
  </si>
  <si>
    <t>lkimpe@uottawa.ca</t>
  </si>
  <si>
    <t>Midpoint Depth</t>
  </si>
  <si>
    <t>210-Pb</t>
  </si>
  <si>
    <t>210-Pb (error)</t>
  </si>
  <si>
    <t>214-Pb</t>
  </si>
  <si>
    <t>214-Pb (error)</t>
  </si>
  <si>
    <t>137-Cs</t>
  </si>
  <si>
    <t>137-Cs (error)</t>
  </si>
  <si>
    <t xml:space="preserve">   [g/cm^2/y]</t>
  </si>
  <si>
    <t xml:space="preserve">       [g/cm^2/y]</t>
  </si>
  <si>
    <t xml:space="preserve">    [g/cm^2/y]</t>
  </si>
  <si>
    <t xml:space="preserve">        [g/cm^2/y]</t>
  </si>
  <si>
    <t xml:space="preserve">            [cm]</t>
  </si>
  <si>
    <t>Sed. Rate (CIC)</t>
  </si>
  <si>
    <t>Sed. Rate (CRS)</t>
  </si>
  <si>
    <t>Sed. Rate (CFCS)</t>
  </si>
  <si>
    <t>Constant Flux &amp; Sedimentation Rate - Profile</t>
  </si>
  <si>
    <t>in core</t>
  </si>
  <si>
    <t>Parameters:</t>
  </si>
  <si>
    <t>corename</t>
  </si>
  <si>
    <t>corecode</t>
  </si>
  <si>
    <t>coredate</t>
  </si>
  <si>
    <t>samplematrix</t>
  </si>
  <si>
    <t>Standard</t>
  </si>
  <si>
    <t>Data:</t>
  </si>
  <si>
    <t>filename</t>
  </si>
  <si>
    <t>watercontent</t>
  </si>
  <si>
    <t>[]</t>
  </si>
  <si>
    <t>[g]</t>
  </si>
  <si>
    <t>[cm^3]</t>
  </si>
  <si>
    <t>[g/cm^3]</t>
  </si>
  <si>
    <t>[0-1]</t>
  </si>
  <si>
    <t>Gamma Spectrometer  -  Instrument Details</t>
  </si>
  <si>
    <t>Software Details</t>
  </si>
  <si>
    <t>Model &amp; Serial Numbers</t>
  </si>
  <si>
    <t>Model # GWL-120230</t>
  </si>
  <si>
    <t>Maestro -32 from Ortec</t>
  </si>
  <si>
    <t>Configuration: XLB-GWL-SV</t>
  </si>
  <si>
    <t>Preamplifier Model: 257P</t>
  </si>
  <si>
    <t>Preamplifier Serial Number: 823</t>
  </si>
  <si>
    <t>ScienTissiME</t>
  </si>
  <si>
    <t>H.V. Filter Model: 138</t>
  </si>
  <si>
    <t>H.V. Serial Number: 10450</t>
  </si>
  <si>
    <t>High Voltage Bias: 1500V Positive</t>
  </si>
  <si>
    <t>ScheerSoftwareSolutions</t>
  </si>
  <si>
    <t>6 Coghlan Lane, P.O. Box 86</t>
  </si>
  <si>
    <t>Barry's Bay, ON, K0J 1B0</t>
  </si>
  <si>
    <t>Germanium Crystal Diameter: 54.7 mm</t>
  </si>
  <si>
    <t>phone/fax: 613-756-0499</t>
  </si>
  <si>
    <t>Germanium Crystal Length: 66.2 mm</t>
  </si>
  <si>
    <t>cell: 613-314-0499</t>
  </si>
  <si>
    <t>Active Well Depth: 40 mm</t>
  </si>
  <si>
    <t>email: Michael.Scheer@ScienTissiME.com</t>
  </si>
  <si>
    <t>Well Inside Diameter: 15.5 mm</t>
  </si>
  <si>
    <t>Total Active Volume: 120 mm</t>
  </si>
  <si>
    <t>Absorbing Layers</t>
  </si>
  <si>
    <t>Aluminum: 1.27 mm</t>
  </si>
  <si>
    <t>Inactive Germanium: 0.3 um</t>
  </si>
  <si>
    <t xml:space="preserve">Instrument Manufacturer </t>
  </si>
  <si>
    <t>Ortec</t>
  </si>
  <si>
    <t>Advanced Measurement Technology, Inc</t>
  </si>
  <si>
    <t>Ortec Gamma Counter</t>
  </si>
  <si>
    <t>801 South Illinois Avenue</t>
  </si>
  <si>
    <t>Oak Ridge, Tennessee  37831-0895</t>
  </si>
  <si>
    <t>United States</t>
  </si>
  <si>
    <t>Phone: 865.482.4411</t>
  </si>
  <si>
    <t>Website: http://www.ortec-online.com</t>
  </si>
  <si>
    <t>Email: ortec.info@ametek.com</t>
  </si>
  <si>
    <t>Constant Rate of Supply - Fit</t>
  </si>
  <si>
    <t>Constant Initial Concentration - Fit</t>
  </si>
  <si>
    <t>This data has been generated on equipment  at the University of Ottawa.</t>
  </si>
  <si>
    <t>To acquire spectral data:</t>
  </si>
  <si>
    <t>To process spectral data:</t>
  </si>
  <si>
    <t>Dimensions</t>
  </si>
  <si>
    <t>Suggested method description for research publications:</t>
  </si>
  <si>
    <t>For 210Pb generated dates:</t>
  </si>
  <si>
    <t xml:space="preserve">"210Pb dating was completed using an Ortec High Purity Germanium Gamma Spectrometer (Oak Ridge, TN, USA) </t>
  </si>
  <si>
    <t xml:space="preserve"> used for efficiency corrections, and results were analyzed using ScienTissiME (Barry’s Bay, ON, Canada)”</t>
  </si>
  <si>
    <t>For 137Cs generated dates:</t>
  </si>
  <si>
    <t xml:space="preserve">"137Cs dating was completed using an Ortec High Purity Germanium Gamma Spectrometer (Oak Ridge, TN, USA) </t>
  </si>
  <si>
    <t>Phone: 800.251.9750</t>
  </si>
  <si>
    <t> Certified Reference Materials obtained from International Atomic Energy Association (Vienna, Austria) were</t>
  </si>
  <si>
    <t xml:space="preserve">depth </t>
  </si>
  <si>
    <t>weight</t>
  </si>
  <si>
    <t>height</t>
  </si>
  <si>
    <t>Input File Name*</t>
  </si>
  <si>
    <t>Specific Sample Type*</t>
  </si>
  <si>
    <t>Sample Source</t>
  </si>
  <si>
    <t>Sample Date*</t>
  </si>
  <si>
    <t>Sample Matrix*</t>
  </si>
  <si>
    <t>Sample Weight*</t>
  </si>
  <si>
    <t>Sample Height*</t>
  </si>
  <si>
    <t>Sample Diameter*</t>
  </si>
  <si>
    <t>Sample Volume</t>
  </si>
  <si>
    <t>Sample Density</t>
  </si>
  <si>
    <t>Midpoint Depth*</t>
  </si>
  <si>
    <t>Water Content*</t>
  </si>
  <si>
    <t>Dry-Weight-Fraction</t>
  </si>
  <si>
    <t>Porosity</t>
  </si>
  <si>
    <t>Mineral Density</t>
  </si>
  <si>
    <t>Solids Density</t>
  </si>
  <si>
    <t>Wet-Bulk-Density</t>
  </si>
  <si>
    <t>Dry-Bulk-Density</t>
  </si>
  <si>
    <t>Cumul. Dry-Mass</t>
  </si>
  <si>
    <t>sediment core sample</t>
  </si>
  <si>
    <t>214-Bi</t>
  </si>
  <si>
    <t>214-Bi (error)</t>
  </si>
  <si>
    <t>Uns. Activity</t>
  </si>
  <si>
    <t>Supp. Activity</t>
  </si>
  <si>
    <t>Error (Supp. Act.)</t>
  </si>
  <si>
    <t>Binford Rule</t>
  </si>
  <si>
    <t>[Bq/m^2]</t>
  </si>
  <si>
    <t>Output File Name</t>
  </si>
  <si>
    <t>Slice Thickness</t>
  </si>
  <si>
    <t>Slice Diameter</t>
  </si>
  <si>
    <t>Slice Wet-Weight</t>
  </si>
  <si>
    <t>Slice Dry-Weight</t>
  </si>
  <si>
    <t>LoI</t>
  </si>
  <si>
    <t xml:space="preserve"> </t>
  </si>
  <si>
    <t>Cesium 137 - Fit</t>
  </si>
  <si>
    <t>Age (Cs)</t>
  </si>
  <si>
    <t>Year (Cs)</t>
  </si>
  <si>
    <t>Error (Cs)</t>
  </si>
  <si>
    <t xml:space="preserve">       [y]</t>
  </si>
  <si>
    <t>Sed. Rate (137CS)</t>
  </si>
  <si>
    <t>Error (137Cs)</t>
  </si>
  <si>
    <t>Water Density</t>
  </si>
  <si>
    <t>volume</t>
  </si>
  <si>
    <t>density</t>
  </si>
  <si>
    <t>210Pb Flux [Bq/m^2/yr] =</t>
  </si>
  <si>
    <t>Focus Factor =</t>
  </si>
  <si>
    <t>(filename)</t>
  </si>
  <si>
    <t>(newname)</t>
  </si>
  <si>
    <t>(type)</t>
  </si>
  <si>
    <t>(source)</t>
  </si>
  <si>
    <t>(date)</t>
  </si>
  <si>
    <t>(matrix)</t>
  </si>
  <si>
    <t>(weight)</t>
  </si>
  <si>
    <t>(height)</t>
  </si>
  <si>
    <t>(diameter)</t>
  </si>
  <si>
    <t>(volume)</t>
  </si>
  <si>
    <t>(density)</t>
  </si>
  <si>
    <t>(slicethick)</t>
  </si>
  <si>
    <t>(depth)</t>
  </si>
  <si>
    <t>(slicediameter)</t>
  </si>
  <si>
    <t>(slicewetweight)</t>
  </si>
  <si>
    <t>(slicedryweight)</t>
  </si>
  <si>
    <t>(watercontent)</t>
  </si>
  <si>
    <t>(dryweightfraction)</t>
  </si>
  <si>
    <t>(porosity)</t>
  </si>
  <si>
    <t>(loi)</t>
  </si>
  <si>
    <t>(waterdensity)</t>
  </si>
  <si>
    <t>(mineraldensity)</t>
  </si>
  <si>
    <t>(solidsdensity)</t>
  </si>
  <si>
    <t>(wetbulkdensity)</t>
  </si>
  <si>
    <t>(drybulkdensity)</t>
  </si>
  <si>
    <t>(drymass)</t>
  </si>
  <si>
    <t>(inventory x supported 210Pb activity, both at surface)</t>
  </si>
  <si>
    <t>(210Pb flux / predicted atmospheric flux)</t>
  </si>
  <si>
    <t>(See Omelchencko et al 2005 for predicted flux value)</t>
  </si>
  <si>
    <t>lakename</t>
  </si>
  <si>
    <t>Vuolimusjarvi</t>
  </si>
  <si>
    <t>VUO</t>
  </si>
  <si>
    <t>06-04-16'</t>
  </si>
  <si>
    <t>VUO_0-1</t>
  </si>
  <si>
    <t>VUO_1-2</t>
  </si>
  <si>
    <t>VUO_2-3</t>
  </si>
  <si>
    <t>VUO_3-4</t>
  </si>
  <si>
    <t>VUO_4-5</t>
  </si>
  <si>
    <t>VUO_5-6</t>
  </si>
  <si>
    <t>VUO_6-7</t>
  </si>
  <si>
    <t>VUO_7-8</t>
  </si>
  <si>
    <t>VUO1</t>
  </si>
  <si>
    <t>Activity Curve fit R^2= 0.985</t>
  </si>
  <si>
    <t>Activity Curve fit R^2=0.877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</si>
</sst>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42"/>
    <xf numFmtId="0" fontId="21" fillId="0" borderId="0" xfId="43" applyFont="1" applyAlignment="1" applyProtection="1"/>
    <xf numFmtId="0" fontId="19" fillId="0" borderId="0" xfId="42" applyFont="1" applyBorder="1" applyAlignment="1">
      <alignment horizontal="right"/>
    </xf>
    <xf numFmtId="0" fontId="19" fillId="0" borderId="0" xfId="42" applyBorder="1"/>
    <xf numFmtId="0" fontId="0" fillId="0" borderId="0" xfId="0" applyBorder="1"/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42" applyFont="1" applyBorder="1"/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Fill="1" applyAlignment="1">
      <alignment horizontal="center"/>
    </xf>
    <xf numFmtId="0" fontId="18" fillId="0" borderId="0" xfId="42" applyFont="1"/>
    <xf numFmtId="0" fontId="25" fillId="0" borderId="0" xfId="0" applyFont="1"/>
    <xf numFmtId="0" fontId="26" fillId="0" borderId="0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43" applyFont="1" applyAlignment="1" applyProtection="1"/>
    <xf numFmtId="0" fontId="20" fillId="0" borderId="0" xfId="43" applyAlignment="1" applyProtection="1"/>
    <xf numFmtId="0" fontId="31" fillId="0" borderId="0" xfId="0" applyFont="1"/>
    <xf numFmtId="0" fontId="32" fillId="0" borderId="0" xfId="0" applyFont="1"/>
    <xf numFmtId="0" fontId="23" fillId="0" borderId="0" xfId="42" applyFont="1"/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horizontal="left"/>
    </xf>
    <xf numFmtId="0" fontId="16" fillId="36" borderId="0" xfId="0" applyFont="1" applyFill="1" applyAlignment="1">
      <alignment horizontal="left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3" fillId="36" borderId="0" xfId="6" applyFont="1" applyFill="1" applyAlignment="1">
      <alignment horizontal="center"/>
    </xf>
    <xf numFmtId="0" fontId="6" fillId="2" borderId="0" xfId="6" applyAlignment="1">
      <alignment horizontal="center"/>
    </xf>
    <xf numFmtId="0" fontId="23" fillId="24" borderId="0" xfId="33" applyFont="1" applyAlignment="1">
      <alignment horizontal="center"/>
    </xf>
    <xf numFmtId="0" fontId="23" fillId="24" borderId="10" xfId="33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14" fontId="0" fillId="0" borderId="0" xfId="0" applyNumberFormat="1"/>
    <xf numFmtId="0" fontId="16" fillId="0" borderId="0" xfId="0" applyFont="1" applyBorder="1" applyAlignment="1">
      <alignment horizontal="right"/>
    </xf>
    <xf numFmtId="2" fontId="16" fillId="0" borderId="0" xfId="0" applyNumberFormat="1" applyFont="1" applyBorder="1" applyAlignment="1">
      <alignment horizontal="center"/>
    </xf>
    <xf numFmtId="0" fontId="6" fillId="2" borderId="0" xfId="6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3265994811867"/>
          <c:y val="0.13971253536281425"/>
          <c:w val="0.7966799048078177"/>
          <c:h val="0.83544963221948321"/>
        </c:manualLayout>
      </c:layout>
      <c:scatterChart>
        <c:scatterStyle val="smoothMarker"/>
        <c:varyColors val="0"/>
        <c:ser>
          <c:idx val="0"/>
          <c:order val="0"/>
          <c:tx>
            <c:v>210Pb</c:v>
          </c:tx>
          <c:xVal>
            <c:numRef>
              <c:f>Isotopes!$C$6:$C$26</c:f>
              <c:numCache>
                <c:formatCode>General</c:formatCode>
                <c:ptCount val="21"/>
                <c:pt idx="0">
                  <c:v>1143.77</c:v>
                </c:pt>
                <c:pt idx="1">
                  <c:v>1088.5</c:v>
                </c:pt>
                <c:pt idx="2">
                  <c:v>935.25</c:v>
                </c:pt>
                <c:pt idx="3">
                  <c:v>1157.29</c:v>
                </c:pt>
                <c:pt idx="4">
                  <c:v>731.83</c:v>
                </c:pt>
                <c:pt idx="5">
                  <c:v>614.37</c:v>
                </c:pt>
                <c:pt idx="6">
                  <c:v>312.02</c:v>
                </c:pt>
                <c:pt idx="7">
                  <c:v>115.52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</c:numCache>
            </c:numRef>
          </c:yVal>
          <c:smooth val="1"/>
        </c:ser>
        <c:ser>
          <c:idx val="1"/>
          <c:order val="1"/>
          <c:tx>
            <c:v>214Pb</c:v>
          </c:tx>
          <c:xVal>
            <c:numRef>
              <c:f>Isotopes!$E$6:$E$26</c:f>
              <c:numCache>
                <c:formatCode>General</c:formatCode>
                <c:ptCount val="21"/>
                <c:pt idx="0">
                  <c:v>21.45</c:v>
                </c:pt>
                <c:pt idx="1">
                  <c:v>31.63</c:v>
                </c:pt>
                <c:pt idx="2">
                  <c:v>21.9</c:v>
                </c:pt>
                <c:pt idx="3">
                  <c:v>17.059999999999999</c:v>
                </c:pt>
                <c:pt idx="4">
                  <c:v>12.14</c:v>
                </c:pt>
                <c:pt idx="5">
                  <c:v>20.73</c:v>
                </c:pt>
                <c:pt idx="6">
                  <c:v>21.33</c:v>
                </c:pt>
                <c:pt idx="7">
                  <c:v>25.84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</c:numCache>
            </c:numRef>
          </c:yVal>
          <c:smooth val="1"/>
        </c:ser>
        <c:ser>
          <c:idx val="2"/>
          <c:order val="2"/>
          <c:tx>
            <c:v>214Bi</c:v>
          </c:tx>
          <c:xVal>
            <c:numRef>
              <c:f>Isotopes!$G$6:$G$26</c:f>
              <c:numCache>
                <c:formatCode>General</c:formatCode>
                <c:ptCount val="21"/>
                <c:pt idx="0">
                  <c:v>13.02</c:v>
                </c:pt>
                <c:pt idx="1">
                  <c:v>0</c:v>
                </c:pt>
                <c:pt idx="2">
                  <c:v>29.62</c:v>
                </c:pt>
                <c:pt idx="3">
                  <c:v>14.46</c:v>
                </c:pt>
                <c:pt idx="4">
                  <c:v>31.91</c:v>
                </c:pt>
                <c:pt idx="5">
                  <c:v>21.91</c:v>
                </c:pt>
                <c:pt idx="6">
                  <c:v>8.77</c:v>
                </c:pt>
                <c:pt idx="7">
                  <c:v>26.61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</c:numCache>
            </c:numRef>
          </c:yVal>
          <c:smooth val="1"/>
        </c:ser>
        <c:ser>
          <c:idx val="3"/>
          <c:order val="3"/>
          <c:tx>
            <c:v>137Cs</c:v>
          </c:tx>
          <c:xVal>
            <c:numRef>
              <c:f>Isotopes!$I$6:$I$26</c:f>
              <c:numCache>
                <c:formatCode>General</c:formatCode>
                <c:ptCount val="21"/>
                <c:pt idx="0">
                  <c:v>27.05</c:v>
                </c:pt>
                <c:pt idx="1">
                  <c:v>35.17</c:v>
                </c:pt>
                <c:pt idx="2">
                  <c:v>37.020000000000003</c:v>
                </c:pt>
                <c:pt idx="3">
                  <c:v>57.15</c:v>
                </c:pt>
                <c:pt idx="4">
                  <c:v>91.14</c:v>
                </c:pt>
                <c:pt idx="5">
                  <c:v>64.83</c:v>
                </c:pt>
                <c:pt idx="6">
                  <c:v>39.520000000000003</c:v>
                </c:pt>
                <c:pt idx="7">
                  <c:v>30.84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6320"/>
        <c:axId val="91616896"/>
      </c:scatterChart>
      <c:valAx>
        <c:axId val="91616320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Bq/kg</a:t>
                </a:r>
              </a:p>
            </c:rich>
          </c:tx>
          <c:layout>
            <c:manualLayout>
              <c:xMode val="edge"/>
              <c:yMode val="edge"/>
              <c:x val="0.46578374868089945"/>
              <c:y val="2.96211912134585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616896"/>
        <c:crosses val="autoZero"/>
        <c:crossBetween val="midCat"/>
      </c:valAx>
      <c:valAx>
        <c:axId val="91616896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616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38328327515766"/>
          <c:y val="0.14931918151744847"/>
          <c:w val="0.24927037181576794"/>
          <c:h val="0.221105931191665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3</xdr:row>
      <xdr:rowOff>38100</xdr:rowOff>
    </xdr:from>
    <xdr:to>
      <xdr:col>17</xdr:col>
      <xdr:colOff>142875</xdr:colOff>
      <xdr:row>29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14</xdr:row>
      <xdr:rowOff>171449</xdr:rowOff>
    </xdr:from>
    <xdr:to>
      <xdr:col>8</xdr:col>
      <xdr:colOff>971550</xdr:colOff>
      <xdr:row>45</xdr:row>
      <xdr:rowOff>61912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750" y="2838449"/>
          <a:ext cx="7727950" cy="5795963"/>
        </a:xfrm>
        <a:prstGeom prst="rect">
          <a:avLst/>
        </a:prstGeom>
      </xdr:spPr>
    </xdr:pic>
    <xdr:clientData/>
  </xdr:twoCellAnchor>
  <xdr:twoCellAnchor editAs="oneCell">
    <xdr:from>
      <xdr:col>9</xdr:col>
      <xdr:colOff>212725</xdr:colOff>
      <xdr:row>20</xdr:row>
      <xdr:rowOff>85724</xdr:rowOff>
    </xdr:from>
    <xdr:to>
      <xdr:col>20</xdr:col>
      <xdr:colOff>95250</xdr:colOff>
      <xdr:row>53</xdr:row>
      <xdr:rowOff>76199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8150" y="3895724"/>
          <a:ext cx="8369300" cy="6276975"/>
        </a:xfrm>
        <a:prstGeom prst="rect">
          <a:avLst/>
        </a:prstGeom>
      </xdr:spPr>
    </xdr:pic>
    <xdr:clientData/>
  </xdr:twoCellAnchor>
  <xdr:twoCellAnchor editAs="oneCell">
    <xdr:from>
      <xdr:col>2</xdr:col>
      <xdr:colOff>536575</xdr:colOff>
      <xdr:row>46</xdr:row>
      <xdr:rowOff>76200</xdr:rowOff>
    </xdr:from>
    <xdr:to>
      <xdr:col>9</xdr:col>
      <xdr:colOff>295275</xdr:colOff>
      <xdr:row>72</xdr:row>
      <xdr:rowOff>171450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9700" y="8839200"/>
          <a:ext cx="6731000" cy="5048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11</xdr:row>
      <xdr:rowOff>9525</xdr:rowOff>
    </xdr:from>
    <xdr:to>
      <xdr:col>4</xdr:col>
      <xdr:colOff>542925</xdr:colOff>
      <xdr:row>29</xdr:row>
      <xdr:rowOff>142875</xdr:rowOff>
    </xdr:to>
    <xdr:pic>
      <xdr:nvPicPr>
        <xdr:cNvPr id="3" name="Picture 2" descr="DSPec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24075"/>
          <a:ext cx="239077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ortec.info@ametek.com" TargetMode="External"/><Relationship Id="rId2" Type="http://schemas.openxmlformats.org/officeDocument/2006/relationships/hyperlink" Target="http://www.ortec-online.com/" TargetMode="External"/><Relationship Id="rId1" Type="http://schemas.openxmlformats.org/officeDocument/2006/relationships/hyperlink" Target="mailto:lkimpe@uottawa.ca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mailto:Michael.Scheer@ScienTissi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H8" sqref="H7:H8"/>
    </sheetView>
  </sheetViews>
  <sheetFormatPr defaultRowHeight="15" x14ac:dyDescent="0.25"/>
  <cols>
    <col min="1" max="1" width="13.28515625" bestFit="1" customWidth="1"/>
    <col min="257" max="257" width="13.28515625" bestFit="1" customWidth="1"/>
    <col min="513" max="513" width="13.28515625" bestFit="1" customWidth="1"/>
    <col min="769" max="769" width="13.28515625" bestFit="1" customWidth="1"/>
    <col min="1025" max="1025" width="13.28515625" bestFit="1" customWidth="1"/>
    <col min="1281" max="1281" width="13.28515625" bestFit="1" customWidth="1"/>
    <col min="1537" max="1537" width="13.28515625" bestFit="1" customWidth="1"/>
    <col min="1793" max="1793" width="13.28515625" bestFit="1" customWidth="1"/>
    <col min="2049" max="2049" width="13.28515625" bestFit="1" customWidth="1"/>
    <col min="2305" max="2305" width="13.28515625" bestFit="1" customWidth="1"/>
    <col min="2561" max="2561" width="13.28515625" bestFit="1" customWidth="1"/>
    <col min="2817" max="2817" width="13.28515625" bestFit="1" customWidth="1"/>
    <col min="3073" max="3073" width="13.28515625" bestFit="1" customWidth="1"/>
    <col min="3329" max="3329" width="13.28515625" bestFit="1" customWidth="1"/>
    <col min="3585" max="3585" width="13.28515625" bestFit="1" customWidth="1"/>
    <col min="3841" max="3841" width="13.28515625" bestFit="1" customWidth="1"/>
    <col min="4097" max="4097" width="13.28515625" bestFit="1" customWidth="1"/>
    <col min="4353" max="4353" width="13.28515625" bestFit="1" customWidth="1"/>
    <col min="4609" max="4609" width="13.28515625" bestFit="1" customWidth="1"/>
    <col min="4865" max="4865" width="13.28515625" bestFit="1" customWidth="1"/>
    <col min="5121" max="5121" width="13.28515625" bestFit="1" customWidth="1"/>
    <col min="5377" max="5377" width="13.28515625" bestFit="1" customWidth="1"/>
    <col min="5633" max="5633" width="13.28515625" bestFit="1" customWidth="1"/>
    <col min="5889" max="5889" width="13.28515625" bestFit="1" customWidth="1"/>
    <col min="6145" max="6145" width="13.28515625" bestFit="1" customWidth="1"/>
    <col min="6401" max="6401" width="13.28515625" bestFit="1" customWidth="1"/>
    <col min="6657" max="6657" width="13.28515625" bestFit="1" customWidth="1"/>
    <col min="6913" max="6913" width="13.28515625" bestFit="1" customWidth="1"/>
    <col min="7169" max="7169" width="13.28515625" bestFit="1" customWidth="1"/>
    <col min="7425" max="7425" width="13.28515625" bestFit="1" customWidth="1"/>
    <col min="7681" max="7681" width="13.28515625" bestFit="1" customWidth="1"/>
    <col min="7937" max="7937" width="13.28515625" bestFit="1" customWidth="1"/>
    <col min="8193" max="8193" width="13.28515625" bestFit="1" customWidth="1"/>
    <col min="8449" max="8449" width="13.28515625" bestFit="1" customWidth="1"/>
    <col min="8705" max="8705" width="13.28515625" bestFit="1" customWidth="1"/>
    <col min="8961" max="8961" width="13.28515625" bestFit="1" customWidth="1"/>
    <col min="9217" max="9217" width="13.28515625" bestFit="1" customWidth="1"/>
    <col min="9473" max="9473" width="13.28515625" bestFit="1" customWidth="1"/>
    <col min="9729" max="9729" width="13.28515625" bestFit="1" customWidth="1"/>
    <col min="9985" max="9985" width="13.28515625" bestFit="1" customWidth="1"/>
    <col min="10241" max="10241" width="13.28515625" bestFit="1" customWidth="1"/>
    <col min="10497" max="10497" width="13.28515625" bestFit="1" customWidth="1"/>
    <col min="10753" max="10753" width="13.28515625" bestFit="1" customWidth="1"/>
    <col min="11009" max="11009" width="13.28515625" bestFit="1" customWidth="1"/>
    <col min="11265" max="11265" width="13.28515625" bestFit="1" customWidth="1"/>
    <col min="11521" max="11521" width="13.28515625" bestFit="1" customWidth="1"/>
    <col min="11777" max="11777" width="13.28515625" bestFit="1" customWidth="1"/>
    <col min="12033" max="12033" width="13.28515625" bestFit="1" customWidth="1"/>
    <col min="12289" max="12289" width="13.28515625" bestFit="1" customWidth="1"/>
    <col min="12545" max="12545" width="13.28515625" bestFit="1" customWidth="1"/>
    <col min="12801" max="12801" width="13.28515625" bestFit="1" customWidth="1"/>
    <col min="13057" max="13057" width="13.28515625" bestFit="1" customWidth="1"/>
    <col min="13313" max="13313" width="13.28515625" bestFit="1" customWidth="1"/>
    <col min="13569" max="13569" width="13.28515625" bestFit="1" customWidth="1"/>
    <col min="13825" max="13825" width="13.28515625" bestFit="1" customWidth="1"/>
    <col min="14081" max="14081" width="13.28515625" bestFit="1" customWidth="1"/>
    <col min="14337" max="14337" width="13.28515625" bestFit="1" customWidth="1"/>
    <col min="14593" max="14593" width="13.28515625" bestFit="1" customWidth="1"/>
    <col min="14849" max="14849" width="13.28515625" bestFit="1" customWidth="1"/>
    <col min="15105" max="15105" width="13.28515625" bestFit="1" customWidth="1"/>
    <col min="15361" max="15361" width="13.28515625" bestFit="1" customWidth="1"/>
    <col min="15617" max="15617" width="13.28515625" bestFit="1" customWidth="1"/>
    <col min="15873" max="15873" width="13.28515625" bestFit="1" customWidth="1"/>
    <col min="16129" max="16129" width="13.28515625" bestFit="1" customWidth="1"/>
  </cols>
  <sheetData>
    <row r="1" spans="1:7" x14ac:dyDescent="0.25">
      <c r="A1" t="s">
        <v>47</v>
      </c>
    </row>
    <row r="2" spans="1:7" x14ac:dyDescent="0.25">
      <c r="A2" t="s">
        <v>189</v>
      </c>
      <c r="B2" t="s">
        <v>190</v>
      </c>
    </row>
    <row r="3" spans="1:7" x14ac:dyDescent="0.25">
      <c r="A3" t="s">
        <v>48</v>
      </c>
      <c r="B3" t="s">
        <v>191</v>
      </c>
    </row>
    <row r="4" spans="1:7" x14ac:dyDescent="0.25">
      <c r="A4" t="s">
        <v>49</v>
      </c>
      <c r="B4">
        <v>1</v>
      </c>
    </row>
    <row r="5" spans="1:7" x14ac:dyDescent="0.25">
      <c r="A5" t="s">
        <v>50</v>
      </c>
      <c r="B5" t="s">
        <v>192</v>
      </c>
    </row>
    <row r="6" spans="1:7" x14ac:dyDescent="0.25">
      <c r="A6" t="s">
        <v>51</v>
      </c>
      <c r="B6" t="s">
        <v>52</v>
      </c>
    </row>
    <row r="8" spans="1:7" x14ac:dyDescent="0.25">
      <c r="A8" t="s">
        <v>53</v>
      </c>
    </row>
    <row r="9" spans="1:7" x14ac:dyDescent="0.25">
      <c r="A9" t="s">
        <v>54</v>
      </c>
      <c r="B9" t="s">
        <v>111</v>
      </c>
      <c r="C9" t="s">
        <v>112</v>
      </c>
      <c r="D9" t="s">
        <v>113</v>
      </c>
      <c r="E9" t="s">
        <v>55</v>
      </c>
      <c r="F9" t="s">
        <v>156</v>
      </c>
      <c r="G9" t="s">
        <v>157</v>
      </c>
    </row>
    <row r="10" spans="1:7" x14ac:dyDescent="0.25">
      <c r="A10" t="s">
        <v>193</v>
      </c>
      <c r="B10">
        <v>0.5</v>
      </c>
      <c r="C10">
        <v>0.24520000000000008</v>
      </c>
      <c r="D10">
        <v>1.3</v>
      </c>
      <c r="E10">
        <v>96.04</v>
      </c>
      <c r="F10">
        <v>1.2120200000000001</v>
      </c>
      <c r="G10">
        <v>0.20230689262553428</v>
      </c>
    </row>
    <row r="11" spans="1:7" x14ac:dyDescent="0.25">
      <c r="A11" t="s">
        <v>194</v>
      </c>
      <c r="B11">
        <v>1.5</v>
      </c>
      <c r="C11">
        <v>0.25970000000000004</v>
      </c>
      <c r="D11">
        <v>1.3</v>
      </c>
      <c r="E11">
        <v>95.87</v>
      </c>
      <c r="F11">
        <v>1.2120200000000001</v>
      </c>
      <c r="G11">
        <v>0.21427039157769676</v>
      </c>
    </row>
    <row r="12" spans="1:7" x14ac:dyDescent="0.25">
      <c r="A12" t="s">
        <v>195</v>
      </c>
      <c r="B12">
        <v>2.5</v>
      </c>
      <c r="C12">
        <v>0.32699999999999996</v>
      </c>
      <c r="D12">
        <v>1.9</v>
      </c>
      <c r="E12">
        <v>94.97</v>
      </c>
      <c r="F12">
        <v>1.8350599999999999</v>
      </c>
      <c r="G12">
        <v>0.17819580831144485</v>
      </c>
    </row>
    <row r="13" spans="1:7" x14ac:dyDescent="0.25">
      <c r="A13" t="s">
        <v>196</v>
      </c>
      <c r="B13">
        <v>3.5</v>
      </c>
      <c r="C13">
        <v>0.33450000000000024</v>
      </c>
      <c r="D13">
        <v>1.85</v>
      </c>
      <c r="E13">
        <v>94.53</v>
      </c>
      <c r="F13">
        <v>1.7831400000000002</v>
      </c>
      <c r="G13">
        <v>0.18759043036441345</v>
      </c>
    </row>
    <row r="14" spans="1:7" x14ac:dyDescent="0.25">
      <c r="A14" t="s">
        <v>197</v>
      </c>
      <c r="B14">
        <v>4.5</v>
      </c>
      <c r="C14">
        <v>0.3407</v>
      </c>
      <c r="D14">
        <v>1.9</v>
      </c>
      <c r="E14">
        <v>94.6</v>
      </c>
      <c r="F14">
        <v>1.8350599999999999</v>
      </c>
      <c r="G14">
        <v>0.18566150425599165</v>
      </c>
    </row>
    <row r="15" spans="1:7" x14ac:dyDescent="0.25">
      <c r="A15" t="s">
        <v>198</v>
      </c>
      <c r="B15">
        <v>5.5</v>
      </c>
      <c r="C15">
        <v>0.37069999999999981</v>
      </c>
      <c r="D15">
        <v>2.15</v>
      </c>
      <c r="E15">
        <v>94.16</v>
      </c>
      <c r="F15">
        <v>2.0946599999999997</v>
      </c>
      <c r="G15">
        <v>0.17697382868818798</v>
      </c>
    </row>
    <row r="16" spans="1:7" x14ac:dyDescent="0.25">
      <c r="A16" t="s">
        <v>199</v>
      </c>
      <c r="B16">
        <v>6.5</v>
      </c>
      <c r="C16">
        <v>0.3677999999999999</v>
      </c>
      <c r="D16">
        <v>1.85</v>
      </c>
      <c r="E16">
        <v>94.33</v>
      </c>
      <c r="F16">
        <v>1.7831400000000002</v>
      </c>
      <c r="G16">
        <v>0.20626535213163288</v>
      </c>
    </row>
    <row r="17" spans="1:7" x14ac:dyDescent="0.25">
      <c r="A17" t="s">
        <v>200</v>
      </c>
      <c r="B17">
        <v>7.5</v>
      </c>
      <c r="C17">
        <v>0.39009999999999989</v>
      </c>
      <c r="D17">
        <v>2.1</v>
      </c>
      <c r="E17">
        <v>93.9</v>
      </c>
      <c r="F17">
        <v>2.0427399999999998</v>
      </c>
      <c r="G17">
        <v>0.19096899262754924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E15" sqref="E15"/>
    </sheetView>
  </sheetViews>
  <sheetFormatPr defaultRowHeight="15" x14ac:dyDescent="0.25"/>
  <cols>
    <col min="1" max="1" width="16.28515625" style="25" bestFit="1" customWidth="1"/>
    <col min="2" max="2" width="20.85546875" style="25" bestFit="1" customWidth="1"/>
    <col min="3" max="3" width="14.140625" style="25" bestFit="1" customWidth="1"/>
    <col min="4" max="4" width="13.28515625" style="25" bestFit="1" customWidth="1"/>
    <col min="5" max="5" width="14.85546875" style="25" bestFit="1" customWidth="1"/>
    <col min="6" max="6" width="15.5703125" style="25" bestFit="1" customWidth="1"/>
    <col min="7" max="7" width="15" style="25" bestFit="1" customWidth="1"/>
    <col min="8" max="8" width="17.5703125" style="25" bestFit="1" customWidth="1"/>
    <col min="9" max="9" width="15.140625" style="25" bestFit="1" customWidth="1"/>
    <col min="10" max="10" width="14.85546875" style="25" bestFit="1" customWidth="1"/>
    <col min="11" max="11" width="16.140625" style="25" bestFit="1" customWidth="1"/>
    <col min="12" max="12" width="15.140625" style="25" bestFit="1" customWidth="1"/>
    <col min="13" max="13" width="19.28515625" style="25" bestFit="1" customWidth="1"/>
    <col min="14" max="14" width="9.7109375" style="25" bestFit="1" customWidth="1"/>
    <col min="15" max="15" width="16" style="25" bestFit="1" customWidth="1"/>
    <col min="16" max="16" width="14.28515625" style="25" bestFit="1" customWidth="1"/>
    <col min="17" max="17" width="16.85546875" style="25" bestFit="1" customWidth="1"/>
    <col min="18" max="18" width="16.140625" style="25" bestFit="1" customWidth="1"/>
    <col min="19" max="19" width="16" style="25" bestFit="1" customWidth="1"/>
    <col min="21" max="21" width="16" bestFit="1" customWidth="1"/>
    <col min="22" max="22" width="14.28515625" bestFit="1" customWidth="1"/>
    <col min="23" max="23" width="16.85546875" bestFit="1" customWidth="1"/>
    <col min="24" max="24" width="16.140625" bestFit="1" customWidth="1"/>
    <col min="25" max="25" width="16" bestFit="1" customWidth="1"/>
    <col min="26" max="26" width="7" bestFit="1" customWidth="1"/>
  </cols>
  <sheetData>
    <row r="1" spans="1:26" x14ac:dyDescent="0.25">
      <c r="A1" s="25" t="str">
        <f>Summary!A2</f>
        <v>lakename</v>
      </c>
      <c r="B1" s="3" t="str">
        <f>Summary!B2</f>
        <v>Vuolimusjarvi</v>
      </c>
    </row>
    <row r="2" spans="1:26" x14ac:dyDescent="0.25">
      <c r="A2" s="25" t="str">
        <f>Summary!A5</f>
        <v>coredate</v>
      </c>
      <c r="B2" s="25" t="str">
        <f>Summary!B5</f>
        <v>06-04-16'</v>
      </c>
    </row>
    <row r="4" spans="1:26" x14ac:dyDescent="0.25">
      <c r="A4" t="s">
        <v>114</v>
      </c>
      <c r="B4" t="s">
        <v>141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120</v>
      </c>
      <c r="I4" t="s">
        <v>121</v>
      </c>
      <c r="J4" t="s">
        <v>122</v>
      </c>
      <c r="K4" t="s">
        <v>123</v>
      </c>
      <c r="L4" t="s">
        <v>142</v>
      </c>
      <c r="M4" t="s">
        <v>124</v>
      </c>
      <c r="N4" t="s">
        <v>143</v>
      </c>
      <c r="O4" t="s">
        <v>144</v>
      </c>
      <c r="P4" t="s">
        <v>145</v>
      </c>
      <c r="Q4" t="s">
        <v>125</v>
      </c>
      <c r="R4" t="s">
        <v>126</v>
      </c>
      <c r="S4" t="s">
        <v>127</v>
      </c>
      <c r="T4" t="s">
        <v>146</v>
      </c>
      <c r="U4" t="s">
        <v>155</v>
      </c>
      <c r="V4" t="s">
        <v>128</v>
      </c>
      <c r="W4" t="s">
        <v>129</v>
      </c>
      <c r="X4" t="s">
        <v>130</v>
      </c>
      <c r="Y4" t="s">
        <v>131</v>
      </c>
      <c r="Z4" t="s">
        <v>132</v>
      </c>
    </row>
    <row r="5" spans="1:26" x14ac:dyDescent="0.25">
      <c r="A5" t="s">
        <v>56</v>
      </c>
      <c r="B5" t="s">
        <v>56</v>
      </c>
      <c r="C5" t="s">
        <v>56</v>
      </c>
      <c r="D5" t="s">
        <v>56</v>
      </c>
      <c r="E5" t="s">
        <v>56</v>
      </c>
      <c r="F5" t="s">
        <v>56</v>
      </c>
      <c r="G5" t="s">
        <v>57</v>
      </c>
      <c r="H5" t="s">
        <v>1</v>
      </c>
      <c r="I5" t="s">
        <v>1</v>
      </c>
      <c r="J5" t="s">
        <v>58</v>
      </c>
      <c r="K5" t="s">
        <v>59</v>
      </c>
      <c r="L5" t="s">
        <v>1</v>
      </c>
      <c r="M5" t="s">
        <v>1</v>
      </c>
      <c r="N5" t="s">
        <v>1</v>
      </c>
      <c r="O5" t="s">
        <v>57</v>
      </c>
      <c r="P5" t="s">
        <v>57</v>
      </c>
      <c r="Q5" t="s">
        <v>60</v>
      </c>
      <c r="R5" t="s">
        <v>60</v>
      </c>
      <c r="S5" t="s">
        <v>60</v>
      </c>
      <c r="T5" t="s">
        <v>60</v>
      </c>
      <c r="U5" t="s">
        <v>59</v>
      </c>
      <c r="V5" t="s">
        <v>59</v>
      </c>
      <c r="W5" t="s">
        <v>59</v>
      </c>
      <c r="X5" t="s">
        <v>59</v>
      </c>
      <c r="Y5" t="s">
        <v>59</v>
      </c>
      <c r="Z5" t="s">
        <v>0</v>
      </c>
    </row>
    <row r="6" spans="1:26" x14ac:dyDescent="0.25">
      <c r="A6" t="s">
        <v>160</v>
      </c>
      <c r="B6" t="s">
        <v>161</v>
      </c>
      <c r="C6" t="s">
        <v>162</v>
      </c>
      <c r="D6" t="s">
        <v>163</v>
      </c>
      <c r="E6" t="s">
        <v>164</v>
      </c>
      <c r="F6" t="s">
        <v>165</v>
      </c>
      <c r="G6" t="s">
        <v>166</v>
      </c>
      <c r="H6" t="s">
        <v>167</v>
      </c>
      <c r="I6" t="s">
        <v>168</v>
      </c>
      <c r="J6" t="s">
        <v>169</v>
      </c>
      <c r="K6" t="s">
        <v>170</v>
      </c>
      <c r="L6" t="s">
        <v>171</v>
      </c>
      <c r="M6" t="s">
        <v>172</v>
      </c>
      <c r="N6" t="s">
        <v>173</v>
      </c>
      <c r="O6" t="s">
        <v>174</v>
      </c>
      <c r="P6" t="s">
        <v>175</v>
      </c>
      <c r="Q6" t="s">
        <v>176</v>
      </c>
      <c r="R6" t="s">
        <v>177</v>
      </c>
      <c r="S6" t="s">
        <v>178</v>
      </c>
      <c r="T6" t="s">
        <v>179</v>
      </c>
      <c r="U6" t="s">
        <v>180</v>
      </c>
      <c r="V6" t="s">
        <v>181</v>
      </c>
      <c r="W6" t="s">
        <v>182</v>
      </c>
      <c r="X6" t="s">
        <v>183</v>
      </c>
      <c r="Y6" t="s">
        <v>184</v>
      </c>
      <c r="Z6" t="s">
        <v>185</v>
      </c>
    </row>
    <row r="7" spans="1:26" x14ac:dyDescent="0.25">
      <c r="A7" t="s">
        <v>193</v>
      </c>
      <c r="B7" t="s">
        <v>147</v>
      </c>
      <c r="C7" t="s">
        <v>133</v>
      </c>
      <c r="D7" t="s">
        <v>201</v>
      </c>
      <c r="E7" s="52">
        <v>42466</v>
      </c>
      <c r="F7" t="s">
        <v>52</v>
      </c>
      <c r="G7">
        <v>0.2452</v>
      </c>
      <c r="H7">
        <v>1.3</v>
      </c>
      <c r="I7">
        <v>1.1000000000000001</v>
      </c>
      <c r="J7">
        <v>1.212</v>
      </c>
      <c r="K7">
        <v>0.20230000000000001</v>
      </c>
      <c r="L7"/>
      <c r="M7">
        <v>0.5</v>
      </c>
      <c r="N7"/>
      <c r="O7"/>
      <c r="P7"/>
      <c r="Q7">
        <v>0.96040000000000003</v>
      </c>
      <c r="R7">
        <v>3.9600000000000003E-2</v>
      </c>
      <c r="S7">
        <v>0.98440000000000005</v>
      </c>
      <c r="U7">
        <v>1</v>
      </c>
      <c r="V7">
        <v>2.6</v>
      </c>
      <c r="W7">
        <v>2.6</v>
      </c>
      <c r="X7">
        <v>1.0249999999999999</v>
      </c>
      <c r="Y7">
        <v>4.0599999999999997E-2</v>
      </c>
      <c r="Z7">
        <v>2.0299999999999999E-2</v>
      </c>
    </row>
    <row r="8" spans="1:26" x14ac:dyDescent="0.25">
      <c r="A8" t="s">
        <v>194</v>
      </c>
      <c r="B8" t="s">
        <v>147</v>
      </c>
      <c r="C8" t="s">
        <v>133</v>
      </c>
      <c r="D8" t="s">
        <v>201</v>
      </c>
      <c r="E8" s="52">
        <v>42466</v>
      </c>
      <c r="F8" t="s">
        <v>52</v>
      </c>
      <c r="G8">
        <v>0.25969999999999999</v>
      </c>
      <c r="H8">
        <v>1.3</v>
      </c>
      <c r="I8">
        <v>1.1000000000000001</v>
      </c>
      <c r="J8">
        <v>1.212</v>
      </c>
      <c r="K8">
        <v>0.21429999999999999</v>
      </c>
      <c r="L8"/>
      <c r="M8">
        <v>1.5</v>
      </c>
      <c r="N8"/>
      <c r="O8"/>
      <c r="P8"/>
      <c r="Q8">
        <v>0.9587</v>
      </c>
      <c r="R8">
        <v>4.1300000000000003E-2</v>
      </c>
      <c r="S8">
        <v>0.98370000000000002</v>
      </c>
      <c r="U8">
        <v>1</v>
      </c>
      <c r="V8">
        <v>2.6</v>
      </c>
      <c r="W8">
        <v>2.6</v>
      </c>
      <c r="X8">
        <v>1.0261</v>
      </c>
      <c r="Y8">
        <v>4.24E-2</v>
      </c>
      <c r="Z8">
        <v>6.1800000000000001E-2</v>
      </c>
    </row>
    <row r="9" spans="1:26" x14ac:dyDescent="0.25">
      <c r="A9" t="s">
        <v>195</v>
      </c>
      <c r="B9" t="s">
        <v>147</v>
      </c>
      <c r="C9" t="s">
        <v>133</v>
      </c>
      <c r="D9" t="s">
        <v>201</v>
      </c>
      <c r="E9" s="52">
        <v>42466</v>
      </c>
      <c r="F9" t="s">
        <v>52</v>
      </c>
      <c r="G9">
        <v>0.32700000000000001</v>
      </c>
      <c r="H9">
        <v>1.9</v>
      </c>
      <c r="I9">
        <v>1.1000000000000001</v>
      </c>
      <c r="J9">
        <v>1.8351</v>
      </c>
      <c r="K9">
        <v>0.1782</v>
      </c>
      <c r="L9"/>
      <c r="M9">
        <v>2.5</v>
      </c>
      <c r="N9"/>
      <c r="O9"/>
      <c r="P9"/>
      <c r="Q9">
        <v>0.94969999999999999</v>
      </c>
      <c r="R9">
        <v>5.0299999999999997E-2</v>
      </c>
      <c r="S9">
        <v>0.98</v>
      </c>
      <c r="U9">
        <v>1</v>
      </c>
      <c r="V9">
        <v>2.6</v>
      </c>
      <c r="W9">
        <v>2.6</v>
      </c>
      <c r="X9">
        <v>1.0319</v>
      </c>
      <c r="Y9">
        <v>5.1900000000000002E-2</v>
      </c>
      <c r="Z9">
        <v>0.1089</v>
      </c>
    </row>
    <row r="10" spans="1:26" x14ac:dyDescent="0.25">
      <c r="A10" t="s">
        <v>196</v>
      </c>
      <c r="B10" t="s">
        <v>147</v>
      </c>
      <c r="C10" t="s">
        <v>133</v>
      </c>
      <c r="D10" t="s">
        <v>201</v>
      </c>
      <c r="E10" s="52">
        <v>42466</v>
      </c>
      <c r="F10" t="s">
        <v>52</v>
      </c>
      <c r="G10">
        <v>0.33450000000000002</v>
      </c>
      <c r="H10">
        <v>1.85</v>
      </c>
      <c r="I10">
        <v>1.1000000000000001</v>
      </c>
      <c r="J10">
        <v>1.7830999999999999</v>
      </c>
      <c r="K10">
        <v>0.18759999999999999</v>
      </c>
      <c r="L10"/>
      <c r="M10">
        <v>3.5</v>
      </c>
      <c r="N10"/>
      <c r="O10"/>
      <c r="P10"/>
      <c r="Q10">
        <v>0.94530000000000003</v>
      </c>
      <c r="R10">
        <v>5.4699999999999999E-2</v>
      </c>
      <c r="S10">
        <v>0.97819999999999996</v>
      </c>
      <c r="U10">
        <v>1</v>
      </c>
      <c r="V10">
        <v>2.6</v>
      </c>
      <c r="W10">
        <v>2.6</v>
      </c>
      <c r="X10">
        <v>1.0347999999999999</v>
      </c>
      <c r="Y10">
        <v>5.6599999999999998E-2</v>
      </c>
      <c r="Z10">
        <v>0.16320000000000001</v>
      </c>
    </row>
    <row r="11" spans="1:26" x14ac:dyDescent="0.25">
      <c r="A11" t="s">
        <v>197</v>
      </c>
      <c r="B11" t="s">
        <v>147</v>
      </c>
      <c r="C11" t="s">
        <v>133</v>
      </c>
      <c r="D11" t="s">
        <v>201</v>
      </c>
      <c r="E11" s="52">
        <v>42466</v>
      </c>
      <c r="F11" t="s">
        <v>52</v>
      </c>
      <c r="G11">
        <v>0.3407</v>
      </c>
      <c r="H11">
        <v>1.9</v>
      </c>
      <c r="I11">
        <v>1.1000000000000001</v>
      </c>
      <c r="J11">
        <v>1.8351</v>
      </c>
      <c r="K11">
        <v>0.1857</v>
      </c>
      <c r="L11"/>
      <c r="M11">
        <v>4.5</v>
      </c>
      <c r="N11"/>
      <c r="O11"/>
      <c r="P11"/>
      <c r="Q11">
        <v>0.94599999999999995</v>
      </c>
      <c r="R11">
        <v>5.3999999999999999E-2</v>
      </c>
      <c r="S11">
        <v>0.97850000000000004</v>
      </c>
      <c r="U11">
        <v>1</v>
      </c>
      <c r="V11">
        <v>2.6</v>
      </c>
      <c r="W11">
        <v>2.6</v>
      </c>
      <c r="X11">
        <v>1.0344</v>
      </c>
      <c r="Y11">
        <v>5.5899999999999998E-2</v>
      </c>
      <c r="Z11">
        <v>0.21940000000000001</v>
      </c>
    </row>
    <row r="12" spans="1:26" x14ac:dyDescent="0.25">
      <c r="A12" t="s">
        <v>198</v>
      </c>
      <c r="B12" t="s">
        <v>147</v>
      </c>
      <c r="C12" t="s">
        <v>133</v>
      </c>
      <c r="D12" t="s">
        <v>201</v>
      </c>
      <c r="E12" s="52">
        <v>42466</v>
      </c>
      <c r="F12" t="s">
        <v>52</v>
      </c>
      <c r="G12">
        <v>0.37069999999999997</v>
      </c>
      <c r="H12">
        <v>2.15</v>
      </c>
      <c r="I12">
        <v>1.1000000000000001</v>
      </c>
      <c r="J12">
        <v>2.0947</v>
      </c>
      <c r="K12">
        <v>0.17699999999999999</v>
      </c>
      <c r="L12"/>
      <c r="M12">
        <v>5.5</v>
      </c>
      <c r="N12"/>
      <c r="O12"/>
      <c r="P12"/>
      <c r="Q12">
        <v>0.94159999999999999</v>
      </c>
      <c r="R12">
        <v>5.8400000000000001E-2</v>
      </c>
      <c r="S12">
        <v>0.97670000000000001</v>
      </c>
      <c r="U12">
        <v>1</v>
      </c>
      <c r="V12">
        <v>2.6</v>
      </c>
      <c r="W12">
        <v>2.6</v>
      </c>
      <c r="X12">
        <v>1.0373000000000001</v>
      </c>
      <c r="Y12">
        <v>6.0600000000000001E-2</v>
      </c>
      <c r="Z12">
        <v>0.27760000000000001</v>
      </c>
    </row>
    <row r="13" spans="1:26" x14ac:dyDescent="0.25">
      <c r="A13" t="s">
        <v>199</v>
      </c>
      <c r="B13" t="s">
        <v>147</v>
      </c>
      <c r="C13" t="s">
        <v>133</v>
      </c>
      <c r="D13" t="s">
        <v>201</v>
      </c>
      <c r="E13" s="52">
        <v>42466</v>
      </c>
      <c r="F13" t="s">
        <v>52</v>
      </c>
      <c r="G13">
        <v>0.36780000000000002</v>
      </c>
      <c r="H13">
        <v>1.85</v>
      </c>
      <c r="I13">
        <v>1.1000000000000001</v>
      </c>
      <c r="J13">
        <v>1.7830999999999999</v>
      </c>
      <c r="K13">
        <v>0.20630000000000001</v>
      </c>
      <c r="L13"/>
      <c r="M13">
        <v>6.5</v>
      </c>
      <c r="N13"/>
      <c r="O13"/>
      <c r="P13"/>
      <c r="Q13">
        <v>0.94330000000000003</v>
      </c>
      <c r="R13">
        <v>5.67E-2</v>
      </c>
      <c r="S13">
        <v>0.97740000000000005</v>
      </c>
      <c r="U13">
        <v>1</v>
      </c>
      <c r="V13">
        <v>2.6</v>
      </c>
      <c r="W13">
        <v>2.6</v>
      </c>
      <c r="X13">
        <v>1.0362</v>
      </c>
      <c r="Y13">
        <v>5.8700000000000002E-2</v>
      </c>
      <c r="Z13">
        <v>0.33729999999999999</v>
      </c>
    </row>
    <row r="14" spans="1:26" x14ac:dyDescent="0.25">
      <c r="A14" t="s">
        <v>200</v>
      </c>
      <c r="B14" t="s">
        <v>147</v>
      </c>
      <c r="C14" t="s">
        <v>133</v>
      </c>
      <c r="D14" t="s">
        <v>201</v>
      </c>
      <c r="E14" s="52">
        <v>42466</v>
      </c>
      <c r="F14" t="s">
        <v>52</v>
      </c>
      <c r="G14">
        <v>0.3901</v>
      </c>
      <c r="H14">
        <v>2.1</v>
      </c>
      <c r="I14">
        <v>1.1000000000000001</v>
      </c>
      <c r="J14">
        <v>2.0427</v>
      </c>
      <c r="K14">
        <v>0.191</v>
      </c>
      <c r="L14"/>
      <c r="M14">
        <v>7.5</v>
      </c>
      <c r="N14"/>
      <c r="O14"/>
      <c r="P14"/>
      <c r="Q14">
        <v>0.93899999999999995</v>
      </c>
      <c r="R14">
        <v>6.0999999999999999E-2</v>
      </c>
      <c r="S14">
        <v>0.97560000000000002</v>
      </c>
      <c r="U14">
        <v>1</v>
      </c>
      <c r="V14">
        <v>2.6</v>
      </c>
      <c r="W14">
        <v>2.6</v>
      </c>
      <c r="X14">
        <v>1.0389999999999999</v>
      </c>
      <c r="Y14">
        <v>6.3399999999999998E-2</v>
      </c>
      <c r="Z14">
        <v>0.39839999999999998</v>
      </c>
    </row>
    <row r="15" spans="1:26" x14ac:dyDescent="0.25">
      <c r="A15"/>
      <c r="B15"/>
      <c r="C15"/>
      <c r="D15"/>
      <c r="E15" s="52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26" x14ac:dyDescent="0.25">
      <c r="A16"/>
      <c r="B16"/>
      <c r="C16"/>
      <c r="D16"/>
      <c r="E16" s="52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25">
      <c r="A17"/>
      <c r="B17"/>
      <c r="C17"/>
      <c r="D17"/>
      <c r="E17" s="52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25">
      <c r="A18"/>
      <c r="B18"/>
      <c r="C18"/>
      <c r="D18"/>
      <c r="E18" s="52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25">
      <c r="A19"/>
      <c r="B19"/>
      <c r="C19"/>
      <c r="D19"/>
      <c r="E19" s="52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/>
      <c r="B20"/>
      <c r="C20"/>
      <c r="D20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5">
      <c r="A21"/>
      <c r="B21"/>
      <c r="C21"/>
      <c r="D21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5">
      <c r="A22"/>
      <c r="B22"/>
      <c r="C22"/>
      <c r="D22"/>
      <c r="E22" s="5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/>
      <c r="B23"/>
      <c r="C23"/>
      <c r="D23"/>
      <c r="E23" s="52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25">
      <c r="A24"/>
      <c r="B24"/>
      <c r="C24"/>
      <c r="D24"/>
      <c r="E24" s="52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25">
      <c r="A25"/>
      <c r="B25"/>
      <c r="C25"/>
      <c r="D25"/>
      <c r="E25" s="52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/>
      <c r="B26"/>
      <c r="C26"/>
      <c r="D26"/>
      <c r="E26" s="52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H20" sqref="H20"/>
    </sheetView>
  </sheetViews>
  <sheetFormatPr defaultRowHeight="15" x14ac:dyDescent="0.25"/>
  <cols>
    <col min="1" max="2" width="15.28515625" style="1" bestFit="1" customWidth="1"/>
    <col min="3" max="3" width="8" style="1" bestFit="1" customWidth="1"/>
    <col min="4" max="4" width="13.42578125" style="1" bestFit="1" customWidth="1"/>
    <col min="5" max="5" width="7.5703125" style="1" bestFit="1" customWidth="1"/>
    <col min="6" max="6" width="13.42578125" style="1" bestFit="1" customWidth="1"/>
    <col min="7" max="7" width="7.5703125" style="1" bestFit="1" customWidth="1"/>
    <col min="8" max="8" width="13.140625" style="1" bestFit="1" customWidth="1"/>
    <col min="9" max="9" width="7.7109375" style="1" bestFit="1" customWidth="1"/>
    <col min="10" max="10" width="14.140625" style="1" bestFit="1" customWidth="1"/>
  </cols>
  <sheetData>
    <row r="1" spans="1:11" x14ac:dyDescent="0.25">
      <c r="A1" s="25" t="str">
        <f>Summary!A2</f>
        <v>lakename</v>
      </c>
      <c r="B1" s="25" t="str">
        <f>Summary!B2</f>
        <v>Vuolimusjarvi</v>
      </c>
    </row>
    <row r="2" spans="1:11" x14ac:dyDescent="0.25">
      <c r="A2" s="25" t="str">
        <f>Summary!A5</f>
        <v>coredate</v>
      </c>
      <c r="B2" s="25" t="str">
        <f>Summary!B5</f>
        <v>06-04-16'</v>
      </c>
    </row>
    <row r="4" spans="1:11" x14ac:dyDescent="0.25">
      <c r="A4" s="4" t="s">
        <v>30</v>
      </c>
      <c r="B4" s="4" t="s">
        <v>3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134</v>
      </c>
      <c r="H4" s="4" t="s">
        <v>135</v>
      </c>
      <c r="I4" s="48" t="s">
        <v>35</v>
      </c>
      <c r="J4" s="4" t="s">
        <v>36</v>
      </c>
    </row>
    <row r="5" spans="1:11" x14ac:dyDescent="0.25">
      <c r="A5" s="5" t="s">
        <v>1</v>
      </c>
      <c r="B5" s="5" t="s">
        <v>0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1"/>
    </row>
    <row r="6" spans="1:11" x14ac:dyDescent="0.25">
      <c r="A6">
        <v>0.5</v>
      </c>
      <c r="B6">
        <v>2.0299999999999999E-2</v>
      </c>
      <c r="C6">
        <v>1143.77</v>
      </c>
      <c r="D6">
        <v>142.57</v>
      </c>
      <c r="E6">
        <v>21.45</v>
      </c>
      <c r="F6">
        <v>13.35</v>
      </c>
      <c r="G6">
        <v>13.02</v>
      </c>
      <c r="H6">
        <v>32.56</v>
      </c>
      <c r="I6">
        <v>27.05</v>
      </c>
      <c r="J6">
        <v>8.9600000000000009</v>
      </c>
    </row>
    <row r="7" spans="1:11" x14ac:dyDescent="0.25">
      <c r="A7">
        <v>1.5</v>
      </c>
      <c r="B7">
        <v>6.1800000000000001E-2</v>
      </c>
      <c r="C7">
        <v>1088.5</v>
      </c>
      <c r="D7">
        <v>135.27000000000001</v>
      </c>
      <c r="E7">
        <v>31.63</v>
      </c>
      <c r="F7">
        <v>13.13</v>
      </c>
      <c r="G7">
        <v>0</v>
      </c>
      <c r="H7">
        <v>31.97</v>
      </c>
      <c r="I7">
        <v>35.17</v>
      </c>
      <c r="J7">
        <v>8.8800000000000008</v>
      </c>
    </row>
    <row r="8" spans="1:11" x14ac:dyDescent="0.25">
      <c r="A8">
        <v>2.5</v>
      </c>
      <c r="B8">
        <v>0.1089</v>
      </c>
      <c r="C8">
        <v>935.25</v>
      </c>
      <c r="D8">
        <v>93.21</v>
      </c>
      <c r="E8">
        <v>21.9</v>
      </c>
      <c r="F8">
        <v>10.56</v>
      </c>
      <c r="G8">
        <v>29.62</v>
      </c>
      <c r="H8">
        <v>24.72</v>
      </c>
      <c r="I8">
        <v>37.020000000000003</v>
      </c>
      <c r="J8">
        <v>7.2</v>
      </c>
    </row>
    <row r="9" spans="1:11" x14ac:dyDescent="0.25">
      <c r="A9">
        <v>3.5</v>
      </c>
      <c r="B9">
        <v>0.16320000000000001</v>
      </c>
      <c r="C9">
        <v>1157.29</v>
      </c>
      <c r="D9">
        <v>114.99</v>
      </c>
      <c r="E9">
        <v>17.059999999999999</v>
      </c>
      <c r="F9">
        <v>10.88</v>
      </c>
      <c r="G9">
        <v>14.46</v>
      </c>
      <c r="H9">
        <v>26.04</v>
      </c>
      <c r="I9">
        <v>57.15</v>
      </c>
      <c r="J9">
        <v>8.5500000000000007</v>
      </c>
    </row>
    <row r="10" spans="1:11" x14ac:dyDescent="0.25">
      <c r="A10" s="55">
        <v>4.5</v>
      </c>
      <c r="B10">
        <v>0.21940000000000001</v>
      </c>
      <c r="C10">
        <v>731.83</v>
      </c>
      <c r="D10">
        <v>86.81</v>
      </c>
      <c r="E10">
        <v>12.14</v>
      </c>
      <c r="F10">
        <v>10.67</v>
      </c>
      <c r="G10">
        <v>31.91</v>
      </c>
      <c r="H10">
        <v>25.78</v>
      </c>
      <c r="I10" s="55">
        <v>91.14</v>
      </c>
      <c r="J10">
        <v>10.91</v>
      </c>
      <c r="K10" s="55">
        <v>1961</v>
      </c>
    </row>
    <row r="11" spans="1:11" x14ac:dyDescent="0.25">
      <c r="A11">
        <v>5.5</v>
      </c>
      <c r="B11">
        <v>0.27760000000000001</v>
      </c>
      <c r="C11">
        <v>614.37</v>
      </c>
      <c r="D11">
        <v>70.25</v>
      </c>
      <c r="E11">
        <v>20.73</v>
      </c>
      <c r="F11">
        <v>9.76</v>
      </c>
      <c r="G11">
        <v>21.91</v>
      </c>
      <c r="H11">
        <v>22.8</v>
      </c>
      <c r="I11">
        <v>64.83</v>
      </c>
      <c r="J11">
        <v>8.49</v>
      </c>
    </row>
    <row r="12" spans="1:11" x14ac:dyDescent="0.25">
      <c r="A12">
        <v>6.5</v>
      </c>
      <c r="B12">
        <v>0.33729999999999999</v>
      </c>
      <c r="C12">
        <v>312.02</v>
      </c>
      <c r="D12">
        <v>53.18</v>
      </c>
      <c r="E12">
        <v>21.33</v>
      </c>
      <c r="F12">
        <v>9.35</v>
      </c>
      <c r="G12">
        <v>8.77</v>
      </c>
      <c r="H12">
        <v>22.8</v>
      </c>
      <c r="I12">
        <v>39.520000000000003</v>
      </c>
      <c r="J12">
        <v>6.69</v>
      </c>
    </row>
    <row r="13" spans="1:11" x14ac:dyDescent="0.25">
      <c r="A13">
        <v>7.5</v>
      </c>
      <c r="B13">
        <v>0.39839999999999998</v>
      </c>
      <c r="C13">
        <v>115.52</v>
      </c>
      <c r="D13">
        <v>44.27</v>
      </c>
      <c r="E13">
        <v>25.84</v>
      </c>
      <c r="F13">
        <v>9.34</v>
      </c>
      <c r="G13">
        <v>26.61</v>
      </c>
      <c r="H13">
        <v>21.65</v>
      </c>
      <c r="I13">
        <v>30.84</v>
      </c>
      <c r="J13">
        <v>6.34</v>
      </c>
    </row>
    <row r="14" spans="1:11" x14ac:dyDescent="0.25">
      <c r="A14"/>
      <c r="B14"/>
      <c r="C14"/>
      <c r="D14"/>
      <c r="E14"/>
      <c r="F14"/>
      <c r="G14"/>
      <c r="H14"/>
      <c r="I14"/>
      <c r="J14"/>
    </row>
    <row r="15" spans="1:11" x14ac:dyDescent="0.25">
      <c r="A15"/>
      <c r="B15"/>
      <c r="C15"/>
      <c r="D15"/>
      <c r="E15"/>
      <c r="F15"/>
      <c r="G15"/>
      <c r="H15"/>
      <c r="I15"/>
      <c r="J15"/>
    </row>
    <row r="16" spans="1:11" x14ac:dyDescent="0.25">
      <c r="A16"/>
      <c r="B16"/>
      <c r="C16"/>
      <c r="D16"/>
      <c r="E16"/>
      <c r="F16"/>
      <c r="G16"/>
      <c r="H16"/>
      <c r="I16"/>
      <c r="J16"/>
    </row>
    <row r="17" spans="1:21" x14ac:dyDescent="0.25">
      <c r="A17"/>
      <c r="B17"/>
      <c r="C17"/>
      <c r="D17"/>
      <c r="E17"/>
      <c r="F17"/>
      <c r="G17"/>
      <c r="H17"/>
      <c r="I17"/>
      <c r="J17"/>
    </row>
    <row r="18" spans="1:21" x14ac:dyDescent="0.25">
      <c r="A18"/>
      <c r="B18"/>
      <c r="C18"/>
      <c r="D18"/>
      <c r="E18"/>
      <c r="F18"/>
      <c r="G18"/>
      <c r="H18"/>
      <c r="I18"/>
      <c r="J18"/>
      <c r="Q18" s="24"/>
      <c r="R18" s="10"/>
      <c r="S18" s="10"/>
      <c r="T18" s="10"/>
      <c r="U18" s="10"/>
    </row>
    <row r="19" spans="1:21" x14ac:dyDescent="0.25">
      <c r="A19"/>
      <c r="B19"/>
      <c r="C19"/>
      <c r="D19"/>
      <c r="E19"/>
      <c r="F19"/>
      <c r="G19"/>
      <c r="H19"/>
      <c r="I19"/>
      <c r="J19"/>
      <c r="Q19" s="24"/>
      <c r="R19" s="10"/>
      <c r="S19" s="10"/>
      <c r="T19" s="10"/>
      <c r="U19" s="10"/>
    </row>
    <row r="20" spans="1:21" x14ac:dyDescent="0.25">
      <c r="A20"/>
      <c r="B20"/>
      <c r="C20"/>
      <c r="D20"/>
      <c r="E20"/>
      <c r="F20"/>
      <c r="G20"/>
      <c r="H20"/>
      <c r="I20"/>
      <c r="J20"/>
      <c r="Q20" s="24"/>
      <c r="R20" s="10"/>
      <c r="S20" s="10"/>
      <c r="T20" s="10"/>
      <c r="U20" s="10"/>
    </row>
    <row r="21" spans="1:21" x14ac:dyDescent="0.25">
      <c r="A21"/>
      <c r="B21"/>
      <c r="C21"/>
      <c r="D21"/>
      <c r="E21"/>
      <c r="F21"/>
      <c r="G21"/>
      <c r="H21"/>
      <c r="I21"/>
      <c r="J21"/>
      <c r="Q21" s="24"/>
      <c r="R21" s="10"/>
      <c r="S21" s="10"/>
      <c r="T21" s="10"/>
      <c r="U21" s="10"/>
    </row>
    <row r="22" spans="1:21" x14ac:dyDescent="0.25">
      <c r="A22"/>
      <c r="B22"/>
      <c r="C22"/>
      <c r="D22"/>
      <c r="E22"/>
      <c r="F22"/>
      <c r="G22"/>
      <c r="H22"/>
      <c r="I22"/>
      <c r="J22"/>
      <c r="Q22" s="24"/>
      <c r="R22" s="10"/>
      <c r="S22" s="10"/>
      <c r="T22" s="10"/>
      <c r="U22" s="10"/>
    </row>
    <row r="23" spans="1:21" x14ac:dyDescent="0.25">
      <c r="A23"/>
      <c r="B23"/>
      <c r="C23"/>
      <c r="D23"/>
      <c r="E23"/>
      <c r="F23"/>
      <c r="G23"/>
      <c r="H23"/>
      <c r="I23"/>
      <c r="J23"/>
    </row>
    <row r="24" spans="1:21" x14ac:dyDescent="0.25">
      <c r="A24"/>
      <c r="C24"/>
      <c r="D24"/>
      <c r="E24"/>
      <c r="F24"/>
      <c r="G24"/>
      <c r="H24"/>
      <c r="I24"/>
      <c r="J24"/>
    </row>
    <row r="27" spans="1:21" x14ac:dyDescent="0.25">
      <c r="A27" s="4" t="s">
        <v>21</v>
      </c>
      <c r="C27" s="4">
        <f>SUM(C6:C26)</f>
        <v>6098.5499999999993</v>
      </c>
      <c r="D27" s="4"/>
      <c r="E27" s="4">
        <f>SUM(E6:E26)</f>
        <v>172.08</v>
      </c>
      <c r="F27" s="4"/>
      <c r="G27" s="4">
        <f>SUM(G6:G26)</f>
        <v>146.30000000000001</v>
      </c>
      <c r="H27" s="4"/>
      <c r="I27" s="4">
        <f>SUM(I6:I26)</f>
        <v>382.71999999999997</v>
      </c>
      <c r="Q27" s="3"/>
    </row>
    <row r="28" spans="1:21" x14ac:dyDescent="0.25">
      <c r="A28" s="4" t="s">
        <v>46</v>
      </c>
      <c r="E28" s="2"/>
    </row>
    <row r="30" spans="1:21" x14ac:dyDescent="0.25">
      <c r="A30"/>
      <c r="B30"/>
      <c r="C30"/>
      <c r="D30"/>
      <c r="E30"/>
      <c r="F30"/>
      <c r="G30"/>
      <c r="H30"/>
      <c r="I30"/>
      <c r="J30"/>
    </row>
    <row r="31" spans="1:21" x14ac:dyDescent="0.25">
      <c r="A31"/>
      <c r="B31"/>
      <c r="C31"/>
      <c r="D31"/>
      <c r="E31"/>
      <c r="F31"/>
      <c r="G31"/>
      <c r="H31"/>
      <c r="I31"/>
      <c r="J31"/>
    </row>
    <row r="32" spans="1:21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G18" sqref="G18"/>
    </sheetView>
  </sheetViews>
  <sheetFormatPr defaultRowHeight="15" x14ac:dyDescent="0.25"/>
  <cols>
    <col min="1" max="2" width="15.28515625" style="1" bestFit="1" customWidth="1"/>
    <col min="3" max="3" width="15.5703125" style="1" bestFit="1" customWidth="1"/>
    <col min="4" max="4" width="12.42578125" style="1" bestFit="1" customWidth="1"/>
    <col min="5" max="5" width="14.5703125" style="1" bestFit="1" customWidth="1"/>
    <col min="6" max="6" width="12" style="1" bestFit="1" customWidth="1"/>
    <col min="7" max="7" width="14.140625" style="1" bestFit="1" customWidth="1"/>
    <col min="8" max="8" width="12" style="1" bestFit="1" customWidth="1"/>
    <col min="9" max="9" width="16.42578125" bestFit="1" customWidth="1"/>
    <col min="10" max="10" width="12.140625" bestFit="1" customWidth="1"/>
  </cols>
  <sheetData>
    <row r="1" spans="1:10" x14ac:dyDescent="0.25">
      <c r="A1" s="25" t="str">
        <f>Summary!A2</f>
        <v>lakename</v>
      </c>
      <c r="B1" s="25" t="str">
        <f>Summary!B2</f>
        <v>Vuolimusjarvi</v>
      </c>
    </row>
    <row r="2" spans="1:10" x14ac:dyDescent="0.25">
      <c r="A2" s="25" t="str">
        <f>Summary!A5</f>
        <v>coredate</v>
      </c>
      <c r="B2" s="25" t="str">
        <f>Summary!B5</f>
        <v>06-04-16'</v>
      </c>
    </row>
    <row r="4" spans="1:10" s="20" customFormat="1" x14ac:dyDescent="0.25">
      <c r="A4" s="4" t="s">
        <v>30</v>
      </c>
      <c r="B4" s="4" t="s">
        <v>3</v>
      </c>
      <c r="C4" s="15" t="s">
        <v>44</v>
      </c>
      <c r="D4" s="15" t="s">
        <v>9</v>
      </c>
      <c r="E4" s="17" t="s">
        <v>43</v>
      </c>
      <c r="F4" s="17" t="s">
        <v>12</v>
      </c>
      <c r="G4" s="19" t="s">
        <v>42</v>
      </c>
      <c r="H4" s="19" t="s">
        <v>15</v>
      </c>
      <c r="I4" s="49" t="s">
        <v>153</v>
      </c>
      <c r="J4" s="49" t="s">
        <v>154</v>
      </c>
    </row>
    <row r="5" spans="1:10" s="20" customFormat="1" x14ac:dyDescent="0.25">
      <c r="A5" s="5" t="s">
        <v>41</v>
      </c>
      <c r="B5" s="5" t="s">
        <v>16</v>
      </c>
      <c r="C5" s="21" t="s">
        <v>40</v>
      </c>
      <c r="D5" s="21" t="s">
        <v>39</v>
      </c>
      <c r="E5" s="22" t="s">
        <v>38</v>
      </c>
      <c r="F5" s="22" t="s">
        <v>37</v>
      </c>
      <c r="G5" s="23" t="s">
        <v>38</v>
      </c>
      <c r="H5" s="23" t="s">
        <v>37</v>
      </c>
      <c r="I5" s="50" t="s">
        <v>38</v>
      </c>
      <c r="J5" s="50" t="s">
        <v>37</v>
      </c>
    </row>
    <row r="6" spans="1:10" x14ac:dyDescent="0.25">
      <c r="A6">
        <v>0</v>
      </c>
      <c r="B6">
        <v>0</v>
      </c>
      <c r="C6">
        <v>14.2241</v>
      </c>
      <c r="D6">
        <v>4437.5911999999998</v>
      </c>
      <c r="E6">
        <v>7.3000000000000001E-3</v>
      </c>
      <c r="F6">
        <v>3123.4792000000002</v>
      </c>
      <c r="G6">
        <v>4.5999999999999999E-3</v>
      </c>
      <c r="H6">
        <v>14619.8338</v>
      </c>
    </row>
    <row r="7" spans="1:10" x14ac:dyDescent="0.25">
      <c r="A7">
        <v>0.5</v>
      </c>
      <c r="B7">
        <v>2.0299999999999999E-2</v>
      </c>
      <c r="C7">
        <v>14.2241</v>
      </c>
      <c r="D7">
        <v>4437.5911999999998</v>
      </c>
      <c r="E7">
        <v>7.7000000000000002E-3</v>
      </c>
      <c r="F7">
        <v>1.1000000000000001E-3</v>
      </c>
      <c r="G7">
        <v>2.1499999999999998E-2</v>
      </c>
      <c r="H7">
        <v>6.4799999999999996E-2</v>
      </c>
      <c r="I7">
        <v>4.1999999999999997E-3</v>
      </c>
      <c r="J7">
        <v>1E-4</v>
      </c>
    </row>
    <row r="8" spans="1:10" x14ac:dyDescent="0.25">
      <c r="A8">
        <v>1.5</v>
      </c>
      <c r="B8">
        <v>6.1800000000000001E-2</v>
      </c>
      <c r="C8">
        <v>14.2241</v>
      </c>
      <c r="D8">
        <v>4437.5911999999998</v>
      </c>
      <c r="E8">
        <v>6.7999999999999996E-3</v>
      </c>
      <c r="F8">
        <v>1E-3</v>
      </c>
      <c r="G8">
        <v>1.01E-2</v>
      </c>
      <c r="H8">
        <v>1.1299999999999999E-2</v>
      </c>
      <c r="I8">
        <v>4.1999999999999997E-3</v>
      </c>
      <c r="J8">
        <v>1E-4</v>
      </c>
    </row>
    <row r="9" spans="1:10" x14ac:dyDescent="0.25">
      <c r="A9">
        <v>2.5</v>
      </c>
      <c r="B9">
        <v>0.1089</v>
      </c>
      <c r="C9">
        <v>14.2241</v>
      </c>
      <c r="D9">
        <v>4437.5911999999998</v>
      </c>
      <c r="E9">
        <v>6.3E-3</v>
      </c>
      <c r="F9">
        <v>8.0000000000000004E-4</v>
      </c>
      <c r="G9">
        <v>-7.6E-3</v>
      </c>
      <c r="H9">
        <v>5.0000000000000001E-3</v>
      </c>
      <c r="I9">
        <v>4.1999999999999997E-3</v>
      </c>
      <c r="J9">
        <v>1E-4</v>
      </c>
    </row>
    <row r="10" spans="1:10" x14ac:dyDescent="0.25">
      <c r="A10">
        <v>3.5</v>
      </c>
      <c r="B10">
        <v>0.16320000000000001</v>
      </c>
      <c r="C10">
        <v>14.2241</v>
      </c>
      <c r="D10">
        <v>4437.5911999999998</v>
      </c>
      <c r="E10">
        <v>3.5000000000000001E-3</v>
      </c>
      <c r="F10">
        <v>4.0000000000000002E-4</v>
      </c>
      <c r="G10">
        <v>3.8E-3</v>
      </c>
      <c r="H10">
        <v>1.2999999999999999E-3</v>
      </c>
      <c r="I10">
        <v>4.1999999999999997E-3</v>
      </c>
      <c r="J10">
        <v>1E-4</v>
      </c>
    </row>
    <row r="11" spans="1:10" x14ac:dyDescent="0.25">
      <c r="A11">
        <v>4.5</v>
      </c>
      <c r="B11">
        <v>0.21940000000000001</v>
      </c>
      <c r="C11">
        <v>14.2241</v>
      </c>
      <c r="D11">
        <v>4437.5911999999998</v>
      </c>
      <c r="E11">
        <v>3.3E-3</v>
      </c>
      <c r="F11">
        <v>5.0000000000000001E-4</v>
      </c>
      <c r="G11">
        <v>9.4000000000000004E-3</v>
      </c>
      <c r="H11">
        <v>8.3000000000000001E-3</v>
      </c>
      <c r="I11">
        <v>4.1999999999999997E-3</v>
      </c>
      <c r="J11">
        <v>1E-4</v>
      </c>
    </row>
    <row r="12" spans="1:10" x14ac:dyDescent="0.25">
      <c r="A12">
        <v>5.5</v>
      </c>
      <c r="B12">
        <v>0.27760000000000001</v>
      </c>
      <c r="C12">
        <v>14.2241</v>
      </c>
      <c r="D12">
        <v>4437.5911999999998</v>
      </c>
      <c r="E12">
        <v>2E-3</v>
      </c>
      <c r="F12">
        <v>2.9999999999999997E-4</v>
      </c>
      <c r="G12">
        <v>2.5999999999999999E-3</v>
      </c>
      <c r="H12">
        <v>8.0000000000000004E-4</v>
      </c>
      <c r="I12">
        <v>4.1999999999999997E-3</v>
      </c>
      <c r="J12">
        <v>1E-4</v>
      </c>
    </row>
    <row r="13" spans="1:10" x14ac:dyDescent="0.25">
      <c r="A13">
        <v>6.5</v>
      </c>
      <c r="B13">
        <v>0.33729999999999999</v>
      </c>
      <c r="C13">
        <v>14.2241</v>
      </c>
      <c r="D13">
        <v>4437.5911999999998</v>
      </c>
      <c r="E13">
        <v>1.1999999999999999E-3</v>
      </c>
      <c r="F13">
        <v>4.0000000000000002E-4</v>
      </c>
      <c r="G13"/>
      <c r="H13"/>
      <c r="I13">
        <v>4.1999999999999997E-3</v>
      </c>
      <c r="J13">
        <v>1E-4</v>
      </c>
    </row>
    <row r="14" spans="1:10" x14ac:dyDescent="0.25">
      <c r="A14">
        <v>7.5</v>
      </c>
      <c r="B14">
        <v>0.39839999999999998</v>
      </c>
      <c r="C14">
        <v>14.2241</v>
      </c>
      <c r="D14">
        <v>4437.5911999999998</v>
      </c>
      <c r="E14"/>
      <c r="F14"/>
      <c r="G14"/>
      <c r="H14"/>
      <c r="I14">
        <v>4.1999999999999997E-3</v>
      </c>
      <c r="J14">
        <v>1E-4</v>
      </c>
    </row>
    <row r="15" spans="1:10" x14ac:dyDescent="0.25">
      <c r="A15"/>
      <c r="B15"/>
      <c r="C15"/>
      <c r="D15"/>
      <c r="E15"/>
      <c r="F15"/>
      <c r="G15"/>
      <c r="H15"/>
    </row>
    <row r="16" spans="1:10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  <row r="18" spans="1:8" x14ac:dyDescent="0.25">
      <c r="A18"/>
      <c r="B18"/>
      <c r="C18"/>
      <c r="D18"/>
      <c r="E18"/>
      <c r="F18"/>
      <c r="G18"/>
      <c r="H18"/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  <row r="21" spans="1:8" x14ac:dyDescent="0.25">
      <c r="A21"/>
      <c r="B21"/>
      <c r="C21"/>
      <c r="D21"/>
      <c r="E21"/>
      <c r="F21"/>
      <c r="G21"/>
      <c r="H21"/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6" spans="1:8" x14ac:dyDescent="0.25">
      <c r="B26"/>
      <c r="C26"/>
      <c r="D26"/>
      <c r="E26"/>
      <c r="F26"/>
      <c r="G26"/>
      <c r="H26"/>
    </row>
    <row r="27" spans="1:8" x14ac:dyDescent="0.25">
      <c r="B27"/>
      <c r="C27"/>
      <c r="D27"/>
      <c r="E27"/>
      <c r="F27"/>
      <c r="G27"/>
      <c r="H27"/>
    </row>
    <row r="28" spans="1:8" x14ac:dyDescent="0.25">
      <c r="B28"/>
      <c r="C28"/>
      <c r="D28"/>
      <c r="E28"/>
      <c r="F28"/>
      <c r="G28"/>
      <c r="H28"/>
    </row>
    <row r="29" spans="1:8" x14ac:dyDescent="0.25">
      <c r="B29"/>
      <c r="C29"/>
      <c r="D29"/>
      <c r="E29"/>
      <c r="F29"/>
      <c r="G29"/>
      <c r="H29"/>
    </row>
    <row r="30" spans="1:8" x14ac:dyDescent="0.25">
      <c r="B30"/>
      <c r="C30"/>
      <c r="D30"/>
      <c r="E30"/>
      <c r="F30"/>
      <c r="G30"/>
      <c r="H30"/>
    </row>
    <row r="31" spans="1:8" x14ac:dyDescent="0.25">
      <c r="B31"/>
      <c r="C31"/>
      <c r="D31"/>
      <c r="E31"/>
      <c r="F31"/>
      <c r="G31"/>
      <c r="H31"/>
    </row>
    <row r="32" spans="1:8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  <row r="37" spans="2:8" x14ac:dyDescent="0.25">
      <c r="B37"/>
      <c r="C37"/>
      <c r="D37"/>
      <c r="E37"/>
      <c r="F37"/>
      <c r="G37"/>
      <c r="H37"/>
    </row>
    <row r="38" spans="2:8" x14ac:dyDescent="0.25">
      <c r="B38"/>
      <c r="C38"/>
      <c r="D38"/>
      <c r="E38"/>
      <c r="F38"/>
      <c r="G38"/>
      <c r="H38"/>
    </row>
    <row r="39" spans="2:8" x14ac:dyDescent="0.25">
      <c r="B39"/>
      <c r="C39"/>
      <c r="D39"/>
      <c r="E39"/>
      <c r="F39"/>
      <c r="G39"/>
      <c r="H39"/>
    </row>
    <row r="40" spans="2:8" x14ac:dyDescent="0.25">
      <c r="B40"/>
      <c r="C40"/>
      <c r="D40"/>
      <c r="E40"/>
      <c r="F40"/>
      <c r="G40"/>
      <c r="H40"/>
    </row>
    <row r="41" spans="2:8" x14ac:dyDescent="0.25">
      <c r="B41"/>
      <c r="C41"/>
      <c r="D41"/>
      <c r="E41"/>
      <c r="F41"/>
      <c r="G41"/>
      <c r="H41"/>
    </row>
    <row r="42" spans="2:8" x14ac:dyDescent="0.25">
      <c r="B42"/>
      <c r="C42"/>
      <c r="D42"/>
      <c r="E42"/>
      <c r="F42"/>
      <c r="G42"/>
      <c r="H4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pane xSplit="1" ySplit="5" topLeftCell="B31" activePane="bottomRight" state="frozen"/>
      <selection pane="topRight" activeCell="B1" sqref="B1"/>
      <selection pane="bottomLeft" activeCell="A3" sqref="A3"/>
      <selection pane="bottomRight" activeCell="B49" sqref="B49"/>
    </sheetView>
  </sheetViews>
  <sheetFormatPr defaultRowHeight="15" x14ac:dyDescent="0.25"/>
  <cols>
    <col min="1" max="1" width="16.85546875" style="1" bestFit="1" customWidth="1"/>
    <col min="2" max="2" width="15.28515625" style="1" bestFit="1" customWidth="1"/>
    <col min="3" max="3" width="12.140625" style="1" bestFit="1" customWidth="1"/>
    <col min="4" max="4" width="15.7109375" style="1" bestFit="1" customWidth="1"/>
    <col min="5" max="5" width="13.28515625" style="1" customWidth="1"/>
    <col min="6" max="6" width="15.85546875" style="1" bestFit="1" customWidth="1"/>
    <col min="7" max="9" width="15.85546875" style="1" customWidth="1"/>
    <col min="10" max="10" width="13" style="1" customWidth="1"/>
    <col min="11" max="11" width="12.7109375" style="1" bestFit="1" customWidth="1"/>
    <col min="12" max="12" width="14.28515625" style="1" customWidth="1"/>
    <col min="13" max="13" width="11.28515625" style="1" bestFit="1" customWidth="1"/>
    <col min="14" max="14" width="11.7109375" style="1" bestFit="1" customWidth="1"/>
    <col min="15" max="15" width="12.140625" style="1" bestFit="1" customWidth="1"/>
    <col min="16" max="16" width="10.85546875" style="1" bestFit="1" customWidth="1"/>
    <col min="17" max="17" width="11.28515625" style="1" bestFit="1" customWidth="1"/>
    <col min="18" max="18" width="11.7109375" style="1" bestFit="1" customWidth="1"/>
  </cols>
  <sheetData>
    <row r="1" spans="1:21" x14ac:dyDescent="0.25">
      <c r="A1" s="25" t="str">
        <f>Summary!A2</f>
        <v>lakename</v>
      </c>
      <c r="B1" s="3" t="str">
        <f>Summary!B2</f>
        <v>Vuolimusjarvi</v>
      </c>
    </row>
    <row r="2" spans="1:21" x14ac:dyDescent="0.25">
      <c r="A2" s="25" t="str">
        <f>Summary!A5</f>
        <v>coredate</v>
      </c>
      <c r="B2" s="25" t="str">
        <f>Summary!B5</f>
        <v>06-04-16'</v>
      </c>
      <c r="J2" s="3" t="s">
        <v>202</v>
      </c>
      <c r="S2" t="s">
        <v>203</v>
      </c>
    </row>
    <row r="3" spans="1:21" x14ac:dyDescent="0.25">
      <c r="B3" s="26"/>
      <c r="J3" s="14" t="s">
        <v>45</v>
      </c>
      <c r="K3" s="15"/>
      <c r="L3" s="15"/>
      <c r="M3" s="16" t="s">
        <v>97</v>
      </c>
      <c r="N3" s="17"/>
      <c r="O3" s="17"/>
      <c r="P3" s="18" t="s">
        <v>98</v>
      </c>
      <c r="Q3" s="19"/>
      <c r="R3" s="19"/>
      <c r="S3" s="44" t="s">
        <v>148</v>
      </c>
      <c r="T3" s="45"/>
      <c r="U3" s="46"/>
    </row>
    <row r="4" spans="1:21" s="20" customFormat="1" x14ac:dyDescent="0.25">
      <c r="A4" s="4" t="s">
        <v>30</v>
      </c>
      <c r="B4" s="4" t="s">
        <v>3</v>
      </c>
      <c r="C4" s="4" t="s">
        <v>136</v>
      </c>
      <c r="D4" s="4" t="s">
        <v>4</v>
      </c>
      <c r="E4" s="4" t="s">
        <v>137</v>
      </c>
      <c r="F4" s="4" t="s">
        <v>138</v>
      </c>
      <c r="G4" s="4" t="s">
        <v>139</v>
      </c>
      <c r="H4" s="4" t="s">
        <v>5</v>
      </c>
      <c r="I4" s="4" t="s">
        <v>6</v>
      </c>
      <c r="J4" s="15" t="s">
        <v>7</v>
      </c>
      <c r="K4" s="15" t="s">
        <v>8</v>
      </c>
      <c r="L4" s="15" t="s">
        <v>9</v>
      </c>
      <c r="M4" s="17" t="s">
        <v>10</v>
      </c>
      <c r="N4" s="17" t="s">
        <v>11</v>
      </c>
      <c r="O4" s="17" t="s">
        <v>12</v>
      </c>
      <c r="P4" s="19" t="s">
        <v>13</v>
      </c>
      <c r="Q4" s="19" t="s">
        <v>14</v>
      </c>
      <c r="R4" s="19" t="s">
        <v>15</v>
      </c>
      <c r="S4" s="45" t="s">
        <v>149</v>
      </c>
      <c r="T4" s="47" t="s">
        <v>150</v>
      </c>
      <c r="U4" s="45" t="s">
        <v>151</v>
      </c>
    </row>
    <row r="5" spans="1:21" s="20" customFormat="1" x14ac:dyDescent="0.25">
      <c r="A5" s="4" t="s">
        <v>1</v>
      </c>
      <c r="B5" s="4" t="s">
        <v>0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140</v>
      </c>
      <c r="I5" s="4" t="s">
        <v>140</v>
      </c>
      <c r="J5" s="15" t="s">
        <v>17</v>
      </c>
      <c r="K5" s="15" t="s">
        <v>18</v>
      </c>
      <c r="L5" s="15" t="s">
        <v>19</v>
      </c>
      <c r="M5" s="17" t="s">
        <v>20</v>
      </c>
      <c r="N5" s="17" t="s">
        <v>17</v>
      </c>
      <c r="O5" s="17" t="s">
        <v>18</v>
      </c>
      <c r="P5" s="19" t="s">
        <v>20</v>
      </c>
      <c r="Q5" s="19" t="s">
        <v>17</v>
      </c>
      <c r="R5" s="19" t="s">
        <v>18</v>
      </c>
      <c r="S5" s="45" t="s">
        <v>152</v>
      </c>
      <c r="T5" s="45" t="s">
        <v>20</v>
      </c>
      <c r="U5" s="45" t="s">
        <v>17</v>
      </c>
    </row>
    <row r="6" spans="1:21" x14ac:dyDescent="0.25">
      <c r="A6">
        <v>0</v>
      </c>
      <c r="B6">
        <v>0</v>
      </c>
      <c r="C6">
        <v>1286.1668999999999</v>
      </c>
      <c r="D6">
        <v>552526027.47549999</v>
      </c>
      <c r="E6"/>
      <c r="F6"/>
      <c r="G6"/>
      <c r="H6">
        <v>3003.0457999999999</v>
      </c>
      <c r="I6">
        <v>146.15129999999999</v>
      </c>
      <c r="J6">
        <v>0</v>
      </c>
      <c r="K6">
        <v>2016.26</v>
      </c>
      <c r="L6">
        <v>0</v>
      </c>
      <c r="M6">
        <v>0</v>
      </c>
      <c r="N6">
        <v>2016.26</v>
      </c>
      <c r="O6">
        <v>0</v>
      </c>
      <c r="P6">
        <v>0</v>
      </c>
      <c r="Q6">
        <v>2016.26</v>
      </c>
      <c r="R6">
        <v>19509753.805199999</v>
      </c>
      <c r="S6">
        <v>0</v>
      </c>
      <c r="T6">
        <v>2016.26</v>
      </c>
      <c r="U6">
        <v>0</v>
      </c>
    </row>
    <row r="7" spans="1:21" x14ac:dyDescent="0.25">
      <c r="A7">
        <v>0.5</v>
      </c>
      <c r="B7">
        <v>2.0299999999999999E-2</v>
      </c>
      <c r="C7">
        <v>1122.3163999999999</v>
      </c>
      <c r="D7">
        <v>143.19239999999999</v>
      </c>
      <c r="E7">
        <v>21.452500000000001</v>
      </c>
      <c r="F7">
        <v>13.345000000000001</v>
      </c>
      <c r="G7"/>
      <c r="H7">
        <v>2758.6502</v>
      </c>
      <c r="I7">
        <v>142.34289999999999</v>
      </c>
      <c r="J7">
        <v>1.4E-3</v>
      </c>
      <c r="K7">
        <v>2016.26</v>
      </c>
      <c r="L7">
        <v>0.4451</v>
      </c>
      <c r="M7">
        <v>2.7259000000000002</v>
      </c>
      <c r="N7">
        <v>2013.54</v>
      </c>
      <c r="O7">
        <v>0.37919999999999998</v>
      </c>
      <c r="P7">
        <v>4.3761000000000001</v>
      </c>
      <c r="Q7">
        <v>2011.89</v>
      </c>
      <c r="R7">
        <v>13795479.2149</v>
      </c>
      <c r="S7">
        <v>4.7832999999999997</v>
      </c>
      <c r="T7">
        <v>2011.48</v>
      </c>
      <c r="U7">
        <v>7.1400000000000005E-2</v>
      </c>
    </row>
    <row r="8" spans="1:21" x14ac:dyDescent="0.25">
      <c r="A8">
        <v>1.5</v>
      </c>
      <c r="B8">
        <v>6.1800000000000001E-2</v>
      </c>
      <c r="C8">
        <v>1056.8679999999999</v>
      </c>
      <c r="D8">
        <v>135.90170000000001</v>
      </c>
      <c r="E8">
        <v>31.627800000000001</v>
      </c>
      <c r="F8">
        <v>13.127000000000001</v>
      </c>
      <c r="G8"/>
      <c r="H8">
        <v>2306.6538</v>
      </c>
      <c r="I8">
        <v>127.0487</v>
      </c>
      <c r="J8">
        <v>4.3E-3</v>
      </c>
      <c r="K8">
        <v>2016.26</v>
      </c>
      <c r="L8">
        <v>1.355</v>
      </c>
      <c r="M8">
        <v>8.4724000000000004</v>
      </c>
      <c r="N8">
        <v>2007.79</v>
      </c>
      <c r="O8">
        <v>0.87470000000000003</v>
      </c>
      <c r="P8">
        <v>6.3056000000000001</v>
      </c>
      <c r="Q8">
        <v>2009.96</v>
      </c>
      <c r="R8">
        <v>13795479.2149</v>
      </c>
      <c r="S8">
        <v>14.560499999999999</v>
      </c>
      <c r="T8">
        <v>2001.7</v>
      </c>
      <c r="U8">
        <v>0.21740000000000001</v>
      </c>
    </row>
    <row r="9" spans="1:21" x14ac:dyDescent="0.25">
      <c r="A9">
        <v>2.5</v>
      </c>
      <c r="B9">
        <v>0.1089</v>
      </c>
      <c r="C9">
        <v>913.35230000000001</v>
      </c>
      <c r="D9">
        <v>93.803399999999996</v>
      </c>
      <c r="E9">
        <v>21.8978</v>
      </c>
      <c r="F9">
        <v>10.5585</v>
      </c>
      <c r="G9"/>
      <c r="H9">
        <v>1842.2545</v>
      </c>
      <c r="I9">
        <v>115.22790000000001</v>
      </c>
      <c r="J9">
        <v>7.7000000000000002E-3</v>
      </c>
      <c r="K9">
        <v>2016.26</v>
      </c>
      <c r="L9">
        <v>2.3889</v>
      </c>
      <c r="M9">
        <v>15.691599999999999</v>
      </c>
      <c r="N9">
        <v>2000.57</v>
      </c>
      <c r="O9">
        <v>1.2357</v>
      </c>
      <c r="P9">
        <v>10.9923</v>
      </c>
      <c r="Q9">
        <v>2005.27</v>
      </c>
      <c r="R9">
        <v>13795479.2149</v>
      </c>
      <c r="S9">
        <v>25.671500000000002</v>
      </c>
      <c r="T9">
        <v>1990.59</v>
      </c>
      <c r="U9">
        <v>0.38329999999999997</v>
      </c>
    </row>
    <row r="10" spans="1:21" x14ac:dyDescent="0.25">
      <c r="A10">
        <v>3.5</v>
      </c>
      <c r="B10">
        <v>0.16320000000000001</v>
      </c>
      <c r="C10">
        <v>1140.2340999999999</v>
      </c>
      <c r="D10">
        <v>115.50530000000001</v>
      </c>
      <c r="E10">
        <v>17.0578</v>
      </c>
      <c r="F10">
        <v>10.881399999999999</v>
      </c>
      <c r="G10"/>
      <c r="H10">
        <v>1285.1568</v>
      </c>
      <c r="I10">
        <v>86.456800000000001</v>
      </c>
      <c r="J10">
        <v>1.15E-2</v>
      </c>
      <c r="K10">
        <v>2016.25</v>
      </c>
      <c r="L10">
        <v>3.5789</v>
      </c>
      <c r="M10">
        <v>27.255800000000001</v>
      </c>
      <c r="N10">
        <v>1989.01</v>
      </c>
      <c r="O10">
        <v>1.7649999999999999</v>
      </c>
      <c r="P10">
        <v>3.8675000000000002</v>
      </c>
      <c r="Q10">
        <v>2012.4</v>
      </c>
      <c r="R10">
        <v>13795479.2149</v>
      </c>
      <c r="S10">
        <v>38.459200000000003</v>
      </c>
      <c r="T10">
        <v>1977.8</v>
      </c>
      <c r="U10">
        <v>0.57430000000000003</v>
      </c>
    </row>
    <row r="11" spans="1:21" x14ac:dyDescent="0.25">
      <c r="A11" s="55">
        <v>4.5</v>
      </c>
      <c r="B11">
        <v>0.21940000000000001</v>
      </c>
      <c r="C11">
        <v>719.68989999999997</v>
      </c>
      <c r="D11">
        <v>87.463899999999995</v>
      </c>
      <c r="E11">
        <v>12.1386</v>
      </c>
      <c r="F11">
        <v>10.6663</v>
      </c>
      <c r="G11"/>
      <c r="H11">
        <v>762.2319</v>
      </c>
      <c r="I11">
        <v>65.218599999999995</v>
      </c>
      <c r="J11">
        <v>1.54E-2</v>
      </c>
      <c r="K11">
        <v>2016.25</v>
      </c>
      <c r="L11">
        <v>4.8121999999999998</v>
      </c>
      <c r="M11">
        <v>44.031199999999998</v>
      </c>
      <c r="N11" s="55">
        <v>1972.23</v>
      </c>
      <c r="O11">
        <v>2.4819</v>
      </c>
      <c r="P11">
        <v>18.6449</v>
      </c>
      <c r="Q11">
        <v>1997.62</v>
      </c>
      <c r="R11">
        <v>13795479.2149</v>
      </c>
      <c r="S11">
        <v>51.712400000000002</v>
      </c>
      <c r="T11" s="55">
        <v>1964.55</v>
      </c>
      <c r="U11">
        <v>0.7722</v>
      </c>
    </row>
    <row r="12" spans="1:21" x14ac:dyDescent="0.25">
      <c r="A12">
        <v>5.5</v>
      </c>
      <c r="B12">
        <v>0.27760000000000001</v>
      </c>
      <c r="C12">
        <v>593.64049999999997</v>
      </c>
      <c r="D12">
        <v>70.925600000000003</v>
      </c>
      <c r="E12">
        <v>20.730899999999998</v>
      </c>
      <c r="F12">
        <v>9.7576999999999998</v>
      </c>
      <c r="G12"/>
      <c r="H12">
        <v>379.94380000000001</v>
      </c>
      <c r="I12">
        <v>44.3093</v>
      </c>
      <c r="J12">
        <v>1.95E-2</v>
      </c>
      <c r="K12">
        <v>2016.24</v>
      </c>
      <c r="L12">
        <v>6.0891000000000002</v>
      </c>
      <c r="M12">
        <v>66.389200000000002</v>
      </c>
      <c r="N12">
        <v>1949.87</v>
      </c>
      <c r="O12">
        <v>3.5943000000000001</v>
      </c>
      <c r="P12">
        <v>24.828099999999999</v>
      </c>
      <c r="Q12">
        <v>1991.43</v>
      </c>
      <c r="R12">
        <v>13795479.2149</v>
      </c>
      <c r="S12">
        <v>65.433599999999998</v>
      </c>
      <c r="T12">
        <v>1950.83</v>
      </c>
      <c r="U12">
        <v>0.97709999999999997</v>
      </c>
    </row>
    <row r="13" spans="1:21" x14ac:dyDescent="0.25">
      <c r="A13">
        <v>6.5</v>
      </c>
      <c r="B13">
        <v>0.33729999999999999</v>
      </c>
      <c r="C13">
        <v>290.68340000000001</v>
      </c>
      <c r="D13">
        <v>53.996499999999997</v>
      </c>
      <c r="E13">
        <v>21.332000000000001</v>
      </c>
      <c r="F13">
        <v>9.3527000000000005</v>
      </c>
      <c r="G13"/>
      <c r="H13">
        <v>116.13460000000001</v>
      </c>
      <c r="I13">
        <v>27.8934</v>
      </c>
      <c r="J13">
        <v>2.3699999999999999E-2</v>
      </c>
      <c r="K13">
        <v>2016.24</v>
      </c>
      <c r="L13">
        <v>7.3977000000000004</v>
      </c>
      <c r="M13">
        <v>104.45189999999999</v>
      </c>
      <c r="N13">
        <v>1911.81</v>
      </c>
      <c r="O13">
        <v>7.5716999999999999</v>
      </c>
      <c r="P13">
        <v>47.758099999999999</v>
      </c>
      <c r="Q13">
        <v>1968.5</v>
      </c>
      <c r="R13">
        <v>13795479.2149</v>
      </c>
      <c r="S13">
        <v>79.495800000000003</v>
      </c>
      <c r="T13">
        <v>1936.77</v>
      </c>
      <c r="U13">
        <v>1.1870000000000001</v>
      </c>
    </row>
    <row r="14" spans="1:21" x14ac:dyDescent="0.25">
      <c r="A14">
        <v>7.5</v>
      </c>
      <c r="B14">
        <v>0.39839999999999998</v>
      </c>
      <c r="C14">
        <v>89.683300000000003</v>
      </c>
      <c r="D14">
        <v>45.245100000000001</v>
      </c>
      <c r="E14">
        <v>25.838999999999999</v>
      </c>
      <c r="F14">
        <v>9.3416999999999994</v>
      </c>
      <c r="G14"/>
      <c r="H14"/>
      <c r="I14"/>
      <c r="J14">
        <v>2.8000000000000001E-2</v>
      </c>
      <c r="K14">
        <v>2016.23</v>
      </c>
      <c r="L14">
        <v>8.7370000000000001</v>
      </c>
      <c r="M14"/>
      <c r="N14"/>
      <c r="O14"/>
      <c r="P14"/>
      <c r="Q14"/>
      <c r="R14"/>
      <c r="S14">
        <v>93.888300000000001</v>
      </c>
      <c r="T14">
        <v>1922.37</v>
      </c>
      <c r="U14">
        <v>1.4018999999999999</v>
      </c>
    </row>
    <row r="15" spans="1:2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2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/>
      <c r="B17"/>
      <c r="C17"/>
      <c r="D17"/>
      <c r="E17"/>
      <c r="F17"/>
      <c r="G17"/>
      <c r="H17"/>
      <c r="I17"/>
      <c r="J17"/>
      <c r="K17" s="53" t="s">
        <v>158</v>
      </c>
      <c r="L17" s="54">
        <f>H6*(E7/1000)</f>
        <v>64.42284002449999</v>
      </c>
      <c r="M17" s="3" t="s">
        <v>186</v>
      </c>
      <c r="N17"/>
      <c r="O17"/>
      <c r="P17"/>
      <c r="Q17"/>
      <c r="R17"/>
    </row>
    <row r="18" spans="1:19" x14ac:dyDescent="0.25">
      <c r="A18"/>
      <c r="B18"/>
      <c r="C18"/>
      <c r="D18"/>
      <c r="E18"/>
      <c r="F18"/>
      <c r="G18"/>
      <c r="H18"/>
      <c r="I18"/>
      <c r="J18"/>
      <c r="K18" s="53" t="s">
        <v>159</v>
      </c>
      <c r="L18" s="54">
        <f>L17/62.5</f>
        <v>1.0307654403919999</v>
      </c>
      <c r="M18" s="3" t="s">
        <v>187</v>
      </c>
      <c r="N18"/>
      <c r="O18"/>
      <c r="P18"/>
      <c r="Q18"/>
      <c r="R18"/>
    </row>
    <row r="19" spans="1:19" x14ac:dyDescent="0.25">
      <c r="A19"/>
      <c r="B19"/>
      <c r="C19"/>
      <c r="D19"/>
      <c r="E19"/>
      <c r="F19"/>
      <c r="G19"/>
      <c r="H19"/>
      <c r="I19"/>
      <c r="J19"/>
      <c r="L19" s="42"/>
      <c r="M19" s="3" t="s">
        <v>188</v>
      </c>
      <c r="N19"/>
      <c r="O19"/>
      <c r="P19"/>
      <c r="Q19"/>
      <c r="R19"/>
    </row>
    <row r="20" spans="1:19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9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9" x14ac:dyDescent="0.25">
      <c r="A25"/>
      <c r="C25"/>
      <c r="D25"/>
      <c r="E25"/>
      <c r="F25"/>
      <c r="G25"/>
      <c r="H25"/>
      <c r="I25"/>
      <c r="M25"/>
      <c r="N25"/>
      <c r="O25"/>
      <c r="P25"/>
      <c r="Q25"/>
      <c r="R25"/>
    </row>
    <row r="26" spans="1:19" x14ac:dyDescent="0.25">
      <c r="L26" s="13"/>
      <c r="M26" s="8"/>
      <c r="N26" s="9"/>
      <c r="O26" s="9"/>
      <c r="P26" s="9"/>
      <c r="Q26" s="9"/>
      <c r="R26" s="12"/>
      <c r="S26" s="10"/>
    </row>
    <row r="27" spans="1:19" x14ac:dyDescent="0.25">
      <c r="N27" s="9"/>
      <c r="O27" s="9"/>
      <c r="P27" s="9"/>
      <c r="Q27" s="9"/>
      <c r="R27" s="12"/>
      <c r="S27" s="10"/>
    </row>
    <row r="28" spans="1:19" x14ac:dyDescent="0.25">
      <c r="N28" s="9"/>
      <c r="O28" s="9"/>
      <c r="P28" s="9"/>
      <c r="Q28" s="10"/>
      <c r="R28" s="12"/>
      <c r="S28" s="10"/>
    </row>
    <row r="29" spans="1:19" x14ac:dyDescent="0.25">
      <c r="N29" s="9"/>
      <c r="O29" s="9"/>
      <c r="P29" s="9"/>
      <c r="Q29" s="10"/>
      <c r="R29" s="12"/>
      <c r="S29" s="10"/>
    </row>
    <row r="30" spans="1:19" x14ac:dyDescent="0.25">
      <c r="L30" s="13"/>
      <c r="M30" s="11"/>
      <c r="N30" s="12"/>
      <c r="O30" s="12"/>
      <c r="P30" s="12"/>
      <c r="Q30" s="9"/>
      <c r="R30" s="12"/>
      <c r="S30" s="10"/>
    </row>
    <row r="31" spans="1:19" x14ac:dyDescent="0.25">
      <c r="L31" s="13"/>
      <c r="M31" s="8"/>
      <c r="N31" s="9"/>
      <c r="O31" s="9"/>
      <c r="P31" s="9"/>
      <c r="Q31" s="9"/>
      <c r="R31" s="12"/>
      <c r="S31" s="10"/>
    </row>
    <row r="32" spans="1:19" x14ac:dyDescent="0.25">
      <c r="L32" s="13"/>
      <c r="M32" s="13"/>
      <c r="N32" s="9"/>
      <c r="O32" s="9"/>
      <c r="P32" s="9"/>
      <c r="Q32" s="9"/>
      <c r="R32" s="12"/>
      <c r="S32" s="10"/>
    </row>
    <row r="33" spans="12:19" x14ac:dyDescent="0.25">
      <c r="L33" s="13"/>
      <c r="M33" s="13"/>
      <c r="N33" s="9"/>
      <c r="O33" s="9"/>
      <c r="P33" s="9"/>
      <c r="Q33" s="9"/>
      <c r="R33" s="12"/>
      <c r="S33" s="10"/>
    </row>
    <row r="34" spans="12:19" x14ac:dyDescent="0.25">
      <c r="L34" s="11"/>
      <c r="M34" s="13"/>
      <c r="N34" s="9"/>
      <c r="O34" s="9"/>
      <c r="P34" s="9"/>
      <c r="Q34" s="9"/>
      <c r="R34" s="12"/>
      <c r="S34" s="10"/>
    </row>
    <row r="35" spans="12:19" x14ac:dyDescent="0.25">
      <c r="L35" s="43"/>
      <c r="M35" s="13"/>
      <c r="N35" s="9"/>
      <c r="O35" s="9"/>
      <c r="P35" s="9"/>
      <c r="Q35" s="9"/>
      <c r="R35" s="12"/>
      <c r="S35" s="10"/>
    </row>
    <row r="36" spans="12:19" x14ac:dyDescent="0.25">
      <c r="L36" s="43"/>
      <c r="M36" s="13"/>
      <c r="N36" s="9"/>
      <c r="O36" s="9"/>
      <c r="P36" s="9"/>
      <c r="Q36" s="9"/>
      <c r="R36" s="12"/>
      <c r="S36" s="10"/>
    </row>
    <row r="37" spans="12:19" x14ac:dyDescent="0.25">
      <c r="L37" s="9"/>
      <c r="M37" s="9"/>
      <c r="N37" s="9"/>
      <c r="O37" s="9"/>
      <c r="P37" s="9"/>
      <c r="Q37" s="9"/>
      <c r="R37" s="12"/>
      <c r="S37" s="10"/>
    </row>
    <row r="38" spans="12:19" x14ac:dyDescent="0.25">
      <c r="L38" s="6"/>
      <c r="M38" s="6"/>
      <c r="N38" s="6"/>
      <c r="O38" s="6"/>
      <c r="P38" s="6"/>
      <c r="Q38" s="6"/>
    </row>
    <row r="39" spans="12:19" x14ac:dyDescent="0.25">
      <c r="L39" s="6"/>
      <c r="M39" s="6"/>
      <c r="N39" s="6"/>
      <c r="O39" s="6"/>
      <c r="P39" s="6"/>
      <c r="Q39" s="6"/>
    </row>
    <row r="40" spans="12:19" x14ac:dyDescent="0.25">
      <c r="L40" s="6"/>
      <c r="M40" s="6"/>
      <c r="N40" s="6"/>
      <c r="O40" s="6"/>
      <c r="P40" s="6"/>
      <c r="Q40" s="6"/>
    </row>
    <row r="41" spans="12:19" x14ac:dyDescent="0.25">
      <c r="L41" s="6"/>
      <c r="M41" s="6"/>
      <c r="N41" s="6"/>
      <c r="O41" s="6"/>
      <c r="P41" s="6"/>
      <c r="Q41" s="6"/>
    </row>
    <row r="42" spans="12:19" x14ac:dyDescent="0.25">
      <c r="L42" s="6"/>
      <c r="M42" s="6"/>
      <c r="N42" s="6"/>
      <c r="O42" s="6"/>
      <c r="P42" s="6"/>
      <c r="Q42" s="6"/>
    </row>
    <row r="43" spans="12:19" x14ac:dyDescent="0.25">
      <c r="L43" s="6"/>
      <c r="M43" s="6"/>
      <c r="N43" s="6"/>
      <c r="O43" s="6"/>
      <c r="P43" s="6"/>
      <c r="Q43" s="6"/>
    </row>
    <row r="44" spans="12:19" x14ac:dyDescent="0.25">
      <c r="L44" s="6"/>
      <c r="M44" s="6"/>
      <c r="N44" s="6"/>
      <c r="O44" s="6"/>
      <c r="P44" s="6"/>
      <c r="Q44" s="6"/>
    </row>
    <row r="45" spans="12:19" x14ac:dyDescent="0.25">
      <c r="L45" s="6"/>
      <c r="M45" s="6"/>
      <c r="N45" s="6"/>
      <c r="O45" s="6"/>
      <c r="P45" s="6"/>
      <c r="Q45" s="6"/>
    </row>
    <row r="46" spans="12:19" x14ac:dyDescent="0.25">
      <c r="L46" s="6"/>
      <c r="M46" s="6"/>
      <c r="N46" s="6"/>
      <c r="O46" s="6"/>
      <c r="P46" s="6"/>
      <c r="Q46" s="6"/>
    </row>
    <row r="47" spans="12:19" x14ac:dyDescent="0.25">
      <c r="L47" s="6"/>
      <c r="M47" s="6"/>
      <c r="N47" s="6"/>
      <c r="O47" s="6"/>
      <c r="P47" s="6"/>
      <c r="Q47" s="6"/>
    </row>
    <row r="48" spans="12:19" x14ac:dyDescent="0.25">
      <c r="L48" s="7"/>
      <c r="M48" s="6"/>
      <c r="N48" s="6"/>
      <c r="O48" s="6"/>
      <c r="P48" s="6"/>
      <c r="Q48" s="6"/>
    </row>
    <row r="49" spans="13:17" x14ac:dyDescent="0.25">
      <c r="M49" s="6"/>
      <c r="N49" s="6"/>
      <c r="O49" s="6"/>
      <c r="P49" s="6"/>
      <c r="Q49" s="6"/>
    </row>
    <row r="50" spans="13:17" x14ac:dyDescent="0.25">
      <c r="M50" s="6"/>
      <c r="N50" s="6"/>
      <c r="O50" s="6"/>
      <c r="P50" s="6"/>
      <c r="Q50" s="6"/>
    </row>
    <row r="51" spans="13:17" x14ac:dyDescent="0.25">
      <c r="M51" s="6"/>
      <c r="N51" s="6"/>
      <c r="O51" s="6"/>
      <c r="P51" s="6"/>
      <c r="Q51" s="6"/>
    </row>
    <row r="52" spans="13:17" x14ac:dyDescent="0.25">
      <c r="M52" s="6"/>
      <c r="N52" s="6"/>
      <c r="O52" s="6"/>
      <c r="P52" s="6"/>
      <c r="Q52" s="6"/>
    </row>
    <row r="53" spans="13:17" x14ac:dyDescent="0.25">
      <c r="M53" s="6"/>
      <c r="N53" s="6"/>
      <c r="O53" s="6"/>
      <c r="P53" s="6"/>
      <c r="Q53" s="6"/>
    </row>
    <row r="54" spans="13:17" x14ac:dyDescent="0.25">
      <c r="M54" s="6"/>
      <c r="N54" s="6"/>
      <c r="O54" s="6"/>
      <c r="P54" s="6"/>
      <c r="Q54" s="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9" sqref="L29"/>
    </sheetView>
  </sheetViews>
  <sheetFormatPr defaultRowHeight="15" x14ac:dyDescent="0.25"/>
  <sheetData>
    <row r="1" spans="1:13" x14ac:dyDescent="0.25">
      <c r="A1" s="37" t="s">
        <v>99</v>
      </c>
      <c r="B1" s="27"/>
    </row>
    <row r="2" spans="1:13" x14ac:dyDescent="0.25">
      <c r="A2" s="27"/>
      <c r="B2" s="27"/>
    </row>
    <row r="3" spans="1:13" x14ac:dyDescent="0.25">
      <c r="A3" s="27" t="s">
        <v>22</v>
      </c>
      <c r="B3" s="27"/>
      <c r="G3" s="28" t="s">
        <v>61</v>
      </c>
      <c r="L3" s="29" t="s">
        <v>62</v>
      </c>
      <c r="M3" s="10"/>
    </row>
    <row r="4" spans="1:13" x14ac:dyDescent="0.25">
      <c r="A4" s="27" t="s">
        <v>23</v>
      </c>
      <c r="B4" s="27"/>
      <c r="G4" s="30"/>
    </row>
    <row r="5" spans="1:13" x14ac:dyDescent="0.25">
      <c r="A5" s="27" t="s">
        <v>24</v>
      </c>
      <c r="B5" s="27"/>
      <c r="G5" s="31" t="s">
        <v>63</v>
      </c>
      <c r="L5" s="20" t="s">
        <v>100</v>
      </c>
    </row>
    <row r="6" spans="1:13" x14ac:dyDescent="0.25">
      <c r="A6" s="27" t="s">
        <v>25</v>
      </c>
      <c r="B6" s="27"/>
      <c r="G6" s="30" t="s">
        <v>64</v>
      </c>
      <c r="L6" t="s">
        <v>65</v>
      </c>
    </row>
    <row r="7" spans="1:13" x14ac:dyDescent="0.25">
      <c r="A7" s="27" t="s">
        <v>26</v>
      </c>
      <c r="B7" s="27"/>
      <c r="G7" s="30" t="s">
        <v>66</v>
      </c>
    </row>
    <row r="8" spans="1:13" x14ac:dyDescent="0.25">
      <c r="A8" s="27" t="s">
        <v>27</v>
      </c>
      <c r="B8" s="1"/>
      <c r="G8" s="30" t="s">
        <v>67</v>
      </c>
      <c r="L8" s="20" t="s">
        <v>101</v>
      </c>
    </row>
    <row r="9" spans="1:13" x14ac:dyDescent="0.25">
      <c r="A9" s="27" t="s">
        <v>28</v>
      </c>
      <c r="B9" s="1"/>
      <c r="G9" s="30" t="s">
        <v>68</v>
      </c>
      <c r="L9" t="s">
        <v>69</v>
      </c>
    </row>
    <row r="10" spans="1:13" ht="15.75" x14ac:dyDescent="0.25">
      <c r="A10" s="33" t="s">
        <v>29</v>
      </c>
      <c r="B10" s="1"/>
      <c r="G10" s="30" t="s">
        <v>70</v>
      </c>
      <c r="L10" s="32" t="s">
        <v>73</v>
      </c>
    </row>
    <row r="11" spans="1:13" ht="15.75" x14ac:dyDescent="0.25">
      <c r="B11" s="1"/>
      <c r="G11" s="30" t="s">
        <v>71</v>
      </c>
      <c r="L11" s="32" t="s">
        <v>74</v>
      </c>
    </row>
    <row r="12" spans="1:13" ht="15.75" x14ac:dyDescent="0.25">
      <c r="G12" s="30" t="s">
        <v>72</v>
      </c>
      <c r="L12" s="32" t="s">
        <v>75</v>
      </c>
    </row>
    <row r="13" spans="1:13" ht="15.75" x14ac:dyDescent="0.25">
      <c r="G13" s="30"/>
      <c r="L13" s="32" t="s">
        <v>77</v>
      </c>
    </row>
    <row r="14" spans="1:13" ht="15.75" x14ac:dyDescent="0.25">
      <c r="G14" s="31" t="s">
        <v>102</v>
      </c>
      <c r="L14" s="32" t="s">
        <v>79</v>
      </c>
    </row>
    <row r="15" spans="1:13" x14ac:dyDescent="0.25">
      <c r="G15" s="30" t="s">
        <v>76</v>
      </c>
      <c r="L15" s="34" t="s">
        <v>81</v>
      </c>
    </row>
    <row r="16" spans="1:13" x14ac:dyDescent="0.25">
      <c r="G16" s="30" t="s">
        <v>78</v>
      </c>
    </row>
    <row r="17" spans="2:12" x14ac:dyDescent="0.25">
      <c r="G17" s="30" t="s">
        <v>80</v>
      </c>
      <c r="L17" s="38" t="s">
        <v>103</v>
      </c>
    </row>
    <row r="18" spans="2:12" x14ac:dyDescent="0.25">
      <c r="G18" s="30" t="s">
        <v>82</v>
      </c>
    </row>
    <row r="19" spans="2:12" x14ac:dyDescent="0.25">
      <c r="G19" s="30" t="s">
        <v>83</v>
      </c>
      <c r="L19" s="39" t="s">
        <v>104</v>
      </c>
    </row>
    <row r="20" spans="2:12" x14ac:dyDescent="0.25">
      <c r="G20" s="30"/>
    </row>
    <row r="21" spans="2:12" x14ac:dyDescent="0.25">
      <c r="G21" s="31" t="s">
        <v>84</v>
      </c>
      <c r="L21" s="40" t="s">
        <v>105</v>
      </c>
    </row>
    <row r="22" spans="2:12" x14ac:dyDescent="0.25">
      <c r="G22" s="30" t="s">
        <v>85</v>
      </c>
      <c r="L22" s="41" t="s">
        <v>110</v>
      </c>
    </row>
    <row r="23" spans="2:12" x14ac:dyDescent="0.25">
      <c r="G23" s="30" t="s">
        <v>86</v>
      </c>
      <c r="L23" t="s">
        <v>106</v>
      </c>
    </row>
    <row r="24" spans="2:12" x14ac:dyDescent="0.25">
      <c r="G24" s="30"/>
      <c r="L24" s="38"/>
    </row>
    <row r="25" spans="2:12" x14ac:dyDescent="0.25">
      <c r="G25" s="31" t="s">
        <v>87</v>
      </c>
      <c r="L25" s="39" t="s">
        <v>107</v>
      </c>
    </row>
    <row r="26" spans="2:12" x14ac:dyDescent="0.25">
      <c r="G26" s="30" t="s">
        <v>88</v>
      </c>
      <c r="L26" s="38"/>
    </row>
    <row r="27" spans="2:12" x14ac:dyDescent="0.25">
      <c r="G27" s="35" t="s">
        <v>89</v>
      </c>
      <c r="L27" s="40" t="s">
        <v>108</v>
      </c>
    </row>
    <row r="28" spans="2:12" x14ac:dyDescent="0.25">
      <c r="G28" s="36" t="s">
        <v>91</v>
      </c>
      <c r="L28" s="41" t="s">
        <v>110</v>
      </c>
    </row>
    <row r="29" spans="2:12" x14ac:dyDescent="0.25">
      <c r="G29" s="36" t="s">
        <v>92</v>
      </c>
      <c r="L29" t="s">
        <v>106</v>
      </c>
    </row>
    <row r="30" spans="2:12" x14ac:dyDescent="0.25">
      <c r="G30" s="36" t="s">
        <v>93</v>
      </c>
    </row>
    <row r="31" spans="2:12" x14ac:dyDescent="0.25">
      <c r="B31" s="20" t="s">
        <v>90</v>
      </c>
      <c r="G31" s="36" t="s">
        <v>94</v>
      </c>
    </row>
    <row r="32" spans="2:12" x14ac:dyDescent="0.25">
      <c r="G32" s="36" t="s">
        <v>109</v>
      </c>
    </row>
    <row r="33" spans="7:7" x14ac:dyDescent="0.25">
      <c r="G33" s="34" t="s">
        <v>95</v>
      </c>
    </row>
    <row r="34" spans="7:7" x14ac:dyDescent="0.25">
      <c r="G34" s="34" t="s">
        <v>96</v>
      </c>
    </row>
  </sheetData>
  <hyperlinks>
    <hyperlink ref="A10" r:id="rId1"/>
    <hyperlink ref="G33" r:id="rId2" display="http://www.ortec-online.com/"/>
    <hyperlink ref="G34" r:id="rId3" display="mailto:ortec.info@ametek.com"/>
    <hyperlink ref="L15" r:id="rId4" display="mailto:Michael.Scheer@ScienTissiME.com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Core</vt:lpstr>
      <vt:lpstr>Isotopes</vt:lpstr>
      <vt:lpstr>Sedimentation Rates</vt:lpstr>
      <vt:lpstr>Dating Models</vt:lpstr>
      <vt:lpstr>Instrument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Kimpe</dc:creator>
  <cp:lastModifiedBy>Linda Kimpe (uOttawa)</cp:lastModifiedBy>
  <dcterms:created xsi:type="dcterms:W3CDTF">2011-10-19T18:16:58Z</dcterms:created>
  <dcterms:modified xsi:type="dcterms:W3CDTF">2017-12-08T16:31:37Z</dcterms:modified>
</cp:coreProperties>
</file>