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 activeTab="1"/>
  </bookViews>
  <sheets>
    <sheet name="寄存器列表说明" sheetId="4" r:id="rId1"/>
    <sheet name="寄存器列表" sheetId="1" r:id="rId2"/>
    <sheet name="线扫10WG" sheetId="6" r:id="rId3"/>
    <sheet name="线扫30WG" sheetId="7" r:id="rId4"/>
    <sheet name="线扫50WG" sheetId="8" r:id="rId5"/>
    <sheet name="面阵10WG" sheetId="9" r:id="rId6"/>
    <sheet name="面阵20WG" sheetId="10" r:id="rId7"/>
    <sheet name="编码器相关参数计算" sheetId="5" r:id="rId8"/>
    <sheet name="修订日志" sheetId="2" r:id="rId9"/>
  </sheets>
  <definedNames>
    <definedName name="_xlnm._FilterDatabase" localSheetId="8" hidden="1">修订日志!$B$2:$B$161</definedName>
    <definedName name="_xlnm.Print_Area" localSheetId="1">寄存器列表!$A:$J</definedName>
    <definedName name="_xlnm.Print_Titles" localSheetId="1">寄存器列表!$1:$1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<sst xmlns="http://schemas.openxmlformats.org/spreadsheetml/2006/main" count="6233" uniqueCount="1161">
  <si>
    <t>注1</t>
  </si>
  <si>
    <r>
      <rPr>
        <b/>
        <sz val="11"/>
        <color theme="1"/>
        <rFont val="等线"/>
        <charset val="134"/>
        <scheme val="minor"/>
      </rPr>
      <t>寄存器属性:</t>
    </r>
    <r>
      <rPr>
        <sz val="11"/>
        <color theme="1"/>
        <rFont val="等线"/>
        <charset val="134"/>
        <scheme val="minor"/>
      </rPr>
      <t xml:space="preserve">
RO: Read only 只读
RW: Read write 读写
WC: Write clear 写清, 
      写入之后再次读取到的值为复位值
RC: Read clear 读清, 
      读取之后再次读取到的值为复位值</t>
    </r>
  </si>
  <si>
    <t>注2</t>
  </si>
  <si>
    <r>
      <rPr>
        <b/>
        <sz val="11"/>
        <color theme="1"/>
        <rFont val="等线"/>
        <charset val="134"/>
        <scheme val="minor"/>
      </rPr>
      <t>寄存器地址:</t>
    </r>
    <r>
      <rPr>
        <sz val="11"/>
        <color theme="1"/>
        <rFont val="等线"/>
        <charset val="134"/>
        <scheme val="minor"/>
      </rPr>
      <t xml:space="preserve">
寄存器地址均为基址+偏移地址的组合，访问时请注意</t>
    </r>
  </si>
  <si>
    <t>注3</t>
  </si>
  <si>
    <r>
      <rPr>
        <b/>
        <sz val="11"/>
        <color theme="1"/>
        <rFont val="等线"/>
        <charset val="134"/>
        <scheme val="minor"/>
      </rPr>
      <t>寄存器内容:</t>
    </r>
    <r>
      <rPr>
        <sz val="11"/>
        <color theme="1"/>
        <rFont val="等线"/>
        <charset val="134"/>
        <scheme val="minor"/>
      </rPr>
      <t xml:space="preserve">
所有寄存器位宽均为32bit,未声明的字段均为保留部分，暂无作用</t>
    </r>
  </si>
  <si>
    <t>注4</t>
  </si>
  <si>
    <r>
      <rPr>
        <b/>
        <sz val="11"/>
        <color theme="1"/>
        <rFont val="等线"/>
        <charset val="134"/>
        <scheme val="minor"/>
      </rPr>
      <t>寄存器参数:</t>
    </r>
    <r>
      <rPr>
        <sz val="11"/>
        <color theme="1"/>
        <rFont val="等线"/>
        <charset val="134"/>
        <scheme val="minor"/>
      </rPr>
      <t xml:space="preserve">
本寄存器内与时间相关的信号如无特殊说明均为单位数值对应8ns时间
如 reg_trigger_delay= 1 即外触发延迟为8ns</t>
    </r>
  </si>
  <si>
    <t>注5</t>
  </si>
  <si>
    <r>
      <rPr>
        <b/>
        <sz val="11"/>
        <color theme="1"/>
        <rFont val="等线"/>
        <charset val="134"/>
        <scheme val="minor"/>
      </rPr>
      <t>寄存器访问:</t>
    </r>
    <r>
      <rPr>
        <sz val="11"/>
        <color theme="1"/>
        <rFont val="等线"/>
        <charset val="134"/>
        <scheme val="minor"/>
      </rPr>
      <t xml:space="preserve">
在修改某些参数的时候需要暂时停止对应的功能
如修改触发相关参数时应先停止触发输出
如修改数据传输相关参数时应先停止数据采集</t>
    </r>
  </si>
  <si>
    <t>注N</t>
  </si>
  <si>
    <t>如有问题请联系
pengfei.zhou@insnex.com
zhuangzhuang.rong@insnex.com</t>
  </si>
  <si>
    <t>模块</t>
  </si>
  <si>
    <t>基地址(HEX)</t>
  </si>
  <si>
    <t>偏移地址(DEC)</t>
  </si>
  <si>
    <t>偏移地址(HEX)</t>
  </si>
  <si>
    <t>信号名</t>
  </si>
  <si>
    <t>类型</t>
  </si>
  <si>
    <t>字段</t>
  </si>
  <si>
    <t>位宽</t>
  </si>
  <si>
    <t>默认值</t>
  </si>
  <si>
    <t>说明</t>
  </si>
  <si>
    <t>system</t>
  </si>
  <si>
    <t>0000_0000</t>
  </si>
  <si>
    <t>0</t>
  </si>
  <si>
    <t>COMPANY</t>
  </si>
  <si>
    <t>RO</t>
  </si>
  <si>
    <t>31:0</t>
  </si>
  <si>
    <t>32'h0049_4e53</t>
  </si>
  <si>
    <t>公司名称,ASCII:INS</t>
  </si>
  <si>
    <t>4</t>
  </si>
  <si>
    <t>DEVICE</t>
  </si>
  <si>
    <t>32'h0032_4435</t>
  </si>
  <si>
    <t>设备类型,ASCII:2D5</t>
  </si>
  <si>
    <t>8</t>
  </si>
  <si>
    <t>DEVICE_SUB</t>
  </si>
  <si>
    <t>32'h3336_3347</t>
  </si>
  <si>
    <t>设备子类型,ASCII: NULL</t>
  </si>
  <si>
    <t>12</t>
  </si>
  <si>
    <t>INTERFACETYPE</t>
  </si>
  <si>
    <t>31:24</t>
  </si>
  <si>
    <t>主要接口类型，</t>
  </si>
  <si>
    <t>PIXELTYPE</t>
  </si>
  <si>
    <t>23:16</t>
  </si>
  <si>
    <t>像素类型， NULL</t>
  </si>
  <si>
    <t>DPITYPE</t>
  </si>
  <si>
    <t>15:8</t>
  </si>
  <si>
    <t>DPI类型， NULL</t>
  </si>
  <si>
    <t>SPEEDTYPE</t>
  </si>
  <si>
    <t>7:0</t>
  </si>
  <si>
    <t>速度类型， NULL</t>
  </si>
  <si>
    <t>16</t>
  </si>
  <si>
    <t>YEAR</t>
  </si>
  <si>
    <t>31:16</t>
  </si>
  <si>
    <t>16'h2023</t>
  </si>
  <si>
    <t xml:space="preserve">   </t>
  </si>
  <si>
    <t>MONTH</t>
  </si>
  <si>
    <t>8'h08</t>
  </si>
  <si>
    <t>代码版本月份</t>
  </si>
  <si>
    <t>DATE</t>
  </si>
  <si>
    <t>8'h14</t>
  </si>
  <si>
    <t>代码版本日期</t>
  </si>
  <si>
    <t>20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</si>
  <si>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OUR</t>
    </r>
  </si>
  <si>
    <r>
      <rPr>
        <sz val="11"/>
        <color theme="1"/>
        <rFont val="等线"/>
        <charset val="134"/>
        <scheme val="minor"/>
      </rPr>
      <t>16'h</t>
    </r>
    <r>
      <rPr>
        <sz val="11"/>
        <color theme="1"/>
        <rFont val="等线"/>
        <charset val="134"/>
        <scheme val="minor"/>
      </rPr>
      <t>00</t>
    </r>
  </si>
  <si>
    <t>代码版本小时</t>
  </si>
  <si>
    <r>
      <rPr>
        <sz val="11"/>
        <color theme="1"/>
        <rFont val="等线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INUTE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</si>
  <si>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:0</t>
    </r>
  </si>
  <si>
    <t>代码版本分钟</t>
  </si>
  <si>
    <t>24</t>
  </si>
  <si>
    <t>REV</t>
  </si>
  <si>
    <t>32'h1</t>
  </si>
  <si>
    <t>代码版本串号</t>
  </si>
  <si>
    <t>28</t>
  </si>
  <si>
    <t>reg_soft_reset</t>
  </si>
  <si>
    <t>WC</t>
  </si>
  <si>
    <t>0:0</t>
  </si>
  <si>
    <t>1'h0</t>
  </si>
  <si>
    <t>FPGA软复位</t>
  </si>
  <si>
    <t>32</t>
  </si>
  <si>
    <t>reg_test</t>
  </si>
  <si>
    <t>RW</t>
  </si>
  <si>
    <t>32'haaaa_5555</t>
  </si>
  <si>
    <t>测试寄存器，读出值等于写入值</t>
  </si>
  <si>
    <t>36</t>
  </si>
  <si>
    <t>reg_device_temp</t>
  </si>
  <si>
    <t>11:0</t>
  </si>
  <si>
    <t>12'h0</t>
  </si>
  <si>
    <t>FPGA内部温度,计算公式为(reg_device_temp*503.975/4096 - 273.15)</t>
  </si>
  <si>
    <t>0000_1100
DAC</t>
  </si>
  <si>
    <t>reg_mos_ack_time</t>
  </si>
  <si>
    <t>32'd2</t>
  </si>
  <si>
    <t>mos_ctrl模块开关响应时间</t>
  </si>
  <si>
    <t>reg_dds_ack_time</t>
  </si>
  <si>
    <t>dds_ctl模块数值获取时间</t>
  </si>
  <si>
    <t>reg_dac_ack_time</t>
  </si>
  <si>
    <r>
      <rPr>
        <sz val="11"/>
        <color theme="1"/>
        <rFont val="等线"/>
        <charset val="134"/>
        <scheme val="minor"/>
      </rPr>
      <t>R</t>
    </r>
    <r>
      <rPr>
        <sz val="11"/>
        <color theme="1"/>
        <rFont val="等线"/>
        <charset val="134"/>
        <scheme val="minor"/>
      </rPr>
      <t>W</t>
    </r>
  </si>
  <si>
    <t>dac_ctrl模块开关响应时间，延时6拍，实际为8</t>
  </si>
  <si>
    <t>reg_sw_ack_time</t>
  </si>
  <si>
    <t>32'h1DC</t>
  </si>
  <si>
    <t>sw_crl模块开关响应时间，延时6拍，实际为39</t>
  </si>
  <si>
    <t>0000_1200
temp</t>
  </si>
  <si>
    <t>reg_mainboard_temp</t>
  </si>
  <si>
    <t>bit11 : 符号位 0:正 1:负
bit10:4 : 整数位 分辨率为1， 即数值1代表1°
bit3:0 :  小数位  分辨率为0.0625， 即数值1代表0.0625°</t>
  </si>
  <si>
    <t xml:space="preserve"> </t>
  </si>
  <si>
    <t>0000_1400
laser</t>
  </si>
  <si>
    <t>reg_laser_status</t>
  </si>
  <si>
    <t>1:0</t>
  </si>
  <si>
    <t>激光器状态控制， 两bit分别对应两个激光器，0:激光器关闭  1:激光器打开</t>
  </si>
  <si>
    <t>reg_dac_en</t>
  </si>
  <si>
    <t>1</t>
  </si>
  <si>
    <t>DAC使能</t>
  </si>
  <si>
    <t>0000_1600
trig cfg</t>
  </si>
  <si>
    <t>reg_soft_trigger_cycle</t>
  </si>
  <si>
    <t>32'd138</t>
  </si>
  <si>
    <t>软触发周期， 默认值对应1.104us</t>
  </si>
  <si>
    <t>reg_soft_trigger_num</t>
  </si>
  <si>
    <t>软触发次数， 0为持续触发</t>
  </si>
  <si>
    <t>reg_soft_trigger_en</t>
  </si>
  <si>
    <t>软触发使能</t>
  </si>
  <si>
    <t xml:space="preserve">reg_trigger_cycle </t>
  </si>
  <si>
    <t>32'd125_0000</t>
  </si>
  <si>
    <t>IO触发周期， 默认值对应10ms</t>
  </si>
  <si>
    <t>reg_trigger_num</t>
  </si>
  <si>
    <t>IO触发数量， 设置为0时也会触发一次</t>
  </si>
  <si>
    <t>reg_trigger_mode</t>
  </si>
  <si>
    <t>3:0</t>
  </si>
  <si>
    <t>IO触发模式; 
4'h0,io_input_0 as start,io_input_1 as stop;
4'h1,io_input_1 as start,io_input_0 as stop;
4'h2,io_input_0 as start,fixed trigger numbers for one input pulse;
4'h3,io_input_1 as start,fixed trigger numbers for one input pulse;
4'h4,io_input_0 as valid,rise as start and fall as stop;
4'h5,io_input_1 as valid,rise as start and fall as stop;
4'h6,io_input_0 as pulse,fixed pulses make one (or more) trigger;
4'h7,io_input_1 as pulse,fixed pulses make one (or more) trigger;</t>
  </si>
  <si>
    <t>reg_trigger_width</t>
  </si>
  <si>
    <t>32'd10</t>
  </si>
  <si>
    <t>IO触发脉宽， 大于该值对应脉宽时间的触发被视为有效触发</t>
  </si>
  <si>
    <t>reg_trigger_delay</t>
  </si>
  <si>
    <r>
      <rPr>
        <sz val="11"/>
        <color theme="1"/>
        <rFont val="等线"/>
        <charset val="134"/>
        <scheme val="minor"/>
      </rPr>
      <t xml:space="preserve">IO触发延迟， 满足触发条件后延迟一定时间输出第一个触发脉冲, </t>
    </r>
    <r>
      <rPr>
        <sz val="11"/>
        <color rgb="FFFF0000"/>
        <rFont val="等线"/>
        <charset val="134"/>
        <scheme val="minor"/>
      </rPr>
      <t>该值需大于10</t>
    </r>
  </si>
  <si>
    <t>reg_trigger_pulse</t>
  </si>
  <si>
    <t>IO触发额外脉冲数量， 0为一次脉冲即可触发， 1为两次(即一次额外脉冲)...</t>
  </si>
  <si>
    <t>reg_trigger_polar</t>
  </si>
  <si>
    <t>IO触发输入极性， bit0/1分别对应trigger_input0/1
1'b0: 保持极性
1'b1: 反转极性</t>
  </si>
  <si>
    <t>40</t>
  </si>
  <si>
    <t>reg_trigger_en</t>
  </si>
  <si>
    <t>IO触发使能</t>
  </si>
  <si>
    <t>44</t>
  </si>
  <si>
    <t>reg_encoder_phase</t>
  </si>
  <si>
    <t>编码器输入相位
1'b0: 保持相位
1'b1: 反转相位</t>
  </si>
  <si>
    <t>48</t>
  </si>
  <si>
    <t>reg_encoder_cnt_mode</t>
  </si>
  <si>
    <t>编码器触发计数模式:
4'd0: A相上升沿计数， 单向
4'd1: A相上升沿计数， 双向
4'd2: A相双沿计数， 双向
4'd3: AB相双沿计数， 双向</t>
  </si>
  <si>
    <t>52</t>
  </si>
  <si>
    <t>reg_encoder_dis_mode</t>
  </si>
  <si>
    <t>编码器行程模式
4'd0: 单向行程
4'd1: 回退跟踪(回退行程不计算入位移)
4'd2: 回退忽略
4'd3: 双向扫描</t>
  </si>
  <si>
    <t>56</t>
  </si>
  <si>
    <t>reg_encoder_ignore</t>
  </si>
  <si>
    <t>编码器触发起始忽略个数</t>
  </si>
  <si>
    <t>60</t>
  </si>
  <si>
    <t>reg_encoder_div</t>
  </si>
  <si>
    <t>编码器触发分频， 接收到reg_encoder_div个编码器信号后触发一次</t>
  </si>
  <si>
    <t>64</t>
  </si>
  <si>
    <t>reg_encoder_width</t>
  </si>
  <si>
    <t>32'h100</t>
  </si>
  <si>
    <t>编码器触发脉宽， 大于该值对应脉宽时间的触发被视为有效触发</t>
  </si>
  <si>
    <t>68</t>
  </si>
  <si>
    <t>reg_encoder_location</t>
  </si>
  <si>
    <t>编码器位置， 用于辅助判断编码器行进方向</t>
  </si>
  <si>
    <t>72</t>
  </si>
  <si>
    <t>reg_encoder_multi_en</t>
  </si>
  <si>
    <t>编码器倍频使能</t>
  </si>
  <si>
    <t>76</t>
  </si>
  <si>
    <t>reg_encoder_multi_coe</t>
  </si>
  <si>
    <t>5:0</t>
  </si>
  <si>
    <t>编码器倍频系数， 0为1倍频(1次输入1次输出), 1为2倍频(1次输出， 2次输出)...</t>
  </si>
  <si>
    <t>80</t>
  </si>
  <si>
    <t>reg_encoder_a_cnt</t>
  </si>
  <si>
    <t>编码器A相上升沿计数， 用于辅助判断编码器状态</t>
  </si>
  <si>
    <t>84</t>
  </si>
  <si>
    <t>reg_encoder_b_cnt</t>
  </si>
  <si>
    <t>编码器B相上升沿计数， 用于辅助判断编码器状态</t>
  </si>
  <si>
    <t>88</t>
  </si>
  <si>
    <t>reg_encoder_clr</t>
  </si>
  <si>
    <t>编码器统计信息清除信号,置位后将清除"编码器位置","编码器A向上升沿计数","编码器B向上升沿计数"寄存器</t>
  </si>
  <si>
    <t>92</t>
  </si>
  <si>
    <t>reg_encoder_en</t>
  </si>
  <si>
    <t>编码器触发使能</t>
  </si>
  <si>
    <t>96</t>
  </si>
  <si>
    <t>reg_slave_device</t>
  </si>
  <si>
    <t>从设备标志位
1'b0:主设备
1'b1:从设备</t>
  </si>
  <si>
    <t>100</t>
  </si>
  <si>
    <t>reg_status_cnt_clr</t>
  </si>
  <si>
    <t>触发模块计数器清除信号</t>
  </si>
  <si>
    <t>104</t>
  </si>
  <si>
    <t>108</t>
  </si>
  <si>
    <t>112</t>
  </si>
  <si>
    <t>116</t>
  </si>
  <si>
    <t>120</t>
  </si>
  <si>
    <t>124</t>
  </si>
  <si>
    <t>128</t>
  </si>
  <si>
    <t>reg_l1_soft_trigger_cycle</t>
  </si>
  <si>
    <t>32'd33334</t>
  </si>
  <si>
    <t>软触发周期， 默认值对应248us</t>
  </si>
  <si>
    <t>132</t>
  </si>
  <si>
    <t>reg_l1_soft_trigger_num</t>
  </si>
  <si>
    <t>136</t>
  </si>
  <si>
    <t>reg_l1_soft_trigger_en</t>
  </si>
  <si>
    <t>140</t>
  </si>
  <si>
    <t xml:space="preserve">reg_l1_trigger_cycle </t>
  </si>
  <si>
    <t>144</t>
  </si>
  <si>
    <t>reg_l1_trigger_num</t>
  </si>
  <si>
    <t>148</t>
  </si>
  <si>
    <t>reg_l1_trigger_mode</t>
  </si>
  <si>
    <t>152</t>
  </si>
  <si>
    <t>reg_l1_trigger_width</t>
  </si>
  <si>
    <t>156</t>
  </si>
  <si>
    <t>reg_l1_trigger_delay</t>
  </si>
  <si>
    <t>160</t>
  </si>
  <si>
    <t>reg_l1_trigger_pulse</t>
  </si>
  <si>
    <t>164</t>
  </si>
  <si>
    <t>reg_l1_trigger_polar</t>
  </si>
  <si>
    <t>168</t>
  </si>
  <si>
    <t>reg_l1_trigger_en</t>
  </si>
  <si>
    <t>172</t>
  </si>
  <si>
    <t>reg_l1_encoder_phase</t>
  </si>
  <si>
    <t>176</t>
  </si>
  <si>
    <t>reg_l1_encoder_cnt_mode</t>
  </si>
  <si>
    <t>180</t>
  </si>
  <si>
    <t>reg_l1_encoder_dis_mode</t>
  </si>
  <si>
    <t>编码器行程模式
4'd0: 单向行程
4‘d1: 回退跟踪(回退行程不计算入位移)
4'd2: 回退忽略
4'd3: 双向扫描</t>
  </si>
  <si>
    <t>184</t>
  </si>
  <si>
    <t>reg_l1_encoder_ignore</t>
  </si>
  <si>
    <t>188</t>
  </si>
  <si>
    <t>reg_l1_encoder_div</t>
  </si>
  <si>
    <t>192</t>
  </si>
  <si>
    <t>reg_l1_encoder_width</t>
  </si>
  <si>
    <t>196</t>
  </si>
  <si>
    <t>reg_l1_encoder_location</t>
  </si>
  <si>
    <t>200</t>
  </si>
  <si>
    <t>reg_l1_encoder_multi_en</t>
  </si>
  <si>
    <t>204</t>
  </si>
  <si>
    <t>reg_l1_encoder_multi_coe</t>
  </si>
  <si>
    <t>208</t>
  </si>
  <si>
    <t>reg_l1_encoder_a_cnt</t>
  </si>
  <si>
    <t>212</t>
  </si>
  <si>
    <t>reg_l1_encoder_b_cnt</t>
  </si>
  <si>
    <t>216</t>
  </si>
  <si>
    <t>reg_l1_encoder_clr</t>
  </si>
  <si>
    <t>220</t>
  </si>
  <si>
    <t>reg_l1_encoder_en</t>
  </si>
  <si>
    <t>224</t>
  </si>
  <si>
    <t>reg_l1_status_cnt_clr</t>
  </si>
  <si>
    <t>228</t>
  </si>
  <si>
    <t>232</t>
  </si>
  <si>
    <t>236</t>
  </si>
  <si>
    <t>240</t>
  </si>
  <si>
    <t>244</t>
  </si>
  <si>
    <t>248</t>
  </si>
  <si>
    <t>252</t>
  </si>
  <si>
    <t>reg_trigger_level</t>
  </si>
  <si>
    <t>8'h0</t>
  </si>
  <si>
    <t>触发等级
8'h0: 一级触发
8'h1: 二级触发</t>
  </si>
  <si>
    <t>0000_1700
trig_out</t>
  </si>
  <si>
    <t>reg_exp_chan</t>
  </si>
  <si>
    <t>NO USE</t>
  </si>
  <si>
    <t>reg_exposure_time</t>
  </si>
  <si>
    <t>reg_led_cnt_max</t>
  </si>
  <si>
    <t>32'd300</t>
  </si>
  <si>
    <r>
      <rPr>
        <sz val="11"/>
        <color theme="1"/>
        <rFont val="等线"/>
        <charset val="134"/>
        <scheme val="minor"/>
      </rPr>
      <t xml:space="preserve">触发时间轴最大值, </t>
    </r>
    <r>
      <rPr>
        <sz val="11"/>
        <color rgb="FFFF0000"/>
        <rFont val="等线"/>
        <charset val="134"/>
        <scheme val="minor"/>
      </rPr>
      <t>不能大于触发周期</t>
    </r>
  </si>
  <si>
    <t>reg_trigger_multi_en</t>
  </si>
  <si>
    <t>6'h1</t>
  </si>
  <si>
    <t>多重触发使能,每个bit使能对应一个trigger</t>
  </si>
  <si>
    <t>reg_led_polar</t>
  </si>
  <si>
    <t>led控制极性,
1'b0:LED高电平点亮;
1'b1:LED低电平点亮;
每个bit对应一个led(0-7分别对应R0,G0,B0,IO0,R1,G1,B1,IO1;8-11分别对应O0,O1,O2,O3)</t>
  </si>
  <si>
    <t>reg_led_pwm_start_0</t>
  </si>
  <si>
    <t>触发时间轴,led0上升沿时间点</t>
  </si>
  <si>
    <t>reg_led_pwm_end_0</t>
  </si>
  <si>
    <t>触发时间轴,led0下降沿时间点</t>
  </si>
  <si>
    <t>reg_led_pwm_start_1</t>
  </si>
  <si>
    <t>触发时间轴,led1上升沿时间点</t>
  </si>
  <si>
    <t>reg_led_pwm_end_1</t>
  </si>
  <si>
    <t>触发时间轴,led1下降沿时间点</t>
  </si>
  <si>
    <t>reg_led_pwm_start_2</t>
  </si>
  <si>
    <t>触发时间轴,led2上升沿时间点</t>
  </si>
  <si>
    <t>reg_led_pwm_end_2</t>
  </si>
  <si>
    <t>触发时间轴,led2下降沿时间点</t>
  </si>
  <si>
    <t>reg_led_pwm_start_3</t>
  </si>
  <si>
    <t>触发时间轴,led3上升沿时间点</t>
  </si>
  <si>
    <t>reg_led_pwm_end_3</t>
  </si>
  <si>
    <t>触发时间轴,led3下降沿时间点</t>
  </si>
  <si>
    <t>reg_led_pwm_start_4</t>
  </si>
  <si>
    <t>触发时间轴,led4上升沿时间点</t>
  </si>
  <si>
    <t>reg_led_pwm_end_4</t>
  </si>
  <si>
    <t>触发时间轴,led4下降沿时间点</t>
  </si>
  <si>
    <t>reg_led_pwm_start_5</t>
  </si>
  <si>
    <t>触发时间轴,led5上升沿时间点</t>
  </si>
  <si>
    <t>reg_led_pwm_end_5</t>
  </si>
  <si>
    <t>触发时间轴,led5下降沿时间点</t>
  </si>
  <si>
    <t>reg_led_pwm_start_6</t>
  </si>
  <si>
    <t>触发时间轴,led6上升沿时间点</t>
  </si>
  <si>
    <t>reg_led_pwm_end_6</t>
  </si>
  <si>
    <t>触发时间轴,led6下降沿时间点</t>
  </si>
  <si>
    <t>reg_led_pwm_start_7</t>
  </si>
  <si>
    <t>触发时间轴,led7上升沿时间点</t>
  </si>
  <si>
    <t>reg_led_pwm_end_7</t>
  </si>
  <si>
    <t>触发时间轴,led7下降沿时间点</t>
  </si>
  <si>
    <t>reg_led_pwm_start_8</t>
  </si>
  <si>
    <t>触发时间轴,led8上升沿时间点</t>
  </si>
  <si>
    <t>reg_led_pwm_end_8</t>
  </si>
  <si>
    <t>触发时间轴,led8下降沿时间点</t>
  </si>
  <si>
    <t>reg_led_pwm_start_9</t>
  </si>
  <si>
    <t>触发时间轴,led9上升沿时间点</t>
  </si>
  <si>
    <t>reg_led_pwm_end_9</t>
  </si>
  <si>
    <t>触发时间轴,led9下降沿时间点</t>
  </si>
  <si>
    <t>reg_led_pwm_start_10</t>
  </si>
  <si>
    <t>触发时间轴,led10上升沿时间点</t>
  </si>
  <si>
    <t>reg_led_pwm_end_10</t>
  </si>
  <si>
    <t>触发时间轴,led10下降沿时间点</t>
  </si>
  <si>
    <t>reg_led_pwm_start_11</t>
  </si>
  <si>
    <t>触发时间轴,led11上升沿时间点</t>
  </si>
  <si>
    <t>reg_led_pwm_end_11</t>
  </si>
  <si>
    <t>触发时间轴,led11下降沿时间点</t>
  </si>
  <si>
    <t>reg_trig_start_0</t>
  </si>
  <si>
    <t>触发时间轴,trigger0触发下降沿时间点</t>
  </si>
  <si>
    <t>reg_trig_end_0</t>
  </si>
  <si>
    <t>reg_trig_start_1</t>
  </si>
  <si>
    <t>触发时间轴,trigger1触发下降沿时间点</t>
  </si>
  <si>
    <t>reg_trig_end_1</t>
  </si>
  <si>
    <t>reg_trig_start_2</t>
  </si>
  <si>
    <t>触发时间轴,trigger2触发下降沿时间点</t>
  </si>
  <si>
    <t>reg_trig_end_2</t>
  </si>
  <si>
    <t>reg_trig_start_3</t>
  </si>
  <si>
    <t>触发时间轴,trigger3触发下降沿时间点</t>
  </si>
  <si>
    <t>reg_trig_end_3</t>
  </si>
  <si>
    <t>reg_trig_start_4</t>
  </si>
  <si>
    <t>触发时间轴,trigger4触发下降沿时间点</t>
  </si>
  <si>
    <t>reg_trig_end_4</t>
  </si>
  <si>
    <t>reg_trig_start_5</t>
  </si>
  <si>
    <t>触发时间轴,trigger5触发下降沿时间点</t>
  </si>
  <si>
    <t>reg_trig_end_5</t>
  </si>
  <si>
    <t>A4</t>
  </si>
  <si>
    <t>reg_trig_out_polar</t>
  </si>
  <si>
    <t>1'h1</t>
  </si>
  <si>
    <t>触发输出极性，0：保持极性  1：反转极性</t>
  </si>
  <si>
    <t>0000_1800
laser</t>
  </si>
  <si>
    <t>reg_external_trig_num</t>
  </si>
  <si>
    <t>32'd1</t>
  </si>
  <si>
    <t>扩展触发输出数量</t>
  </si>
  <si>
    <t>reg_external_trig_polar</t>
  </si>
  <si>
    <t>1'b0</t>
  </si>
  <si>
    <t>扩展触发输出极性</t>
  </si>
  <si>
    <t>reg_external_trig_delay</t>
  </si>
  <si>
    <t>32'H832f</t>
  </si>
  <si>
    <t>扩展触发延迟</t>
  </si>
  <si>
    <t>reg_external_trig_width</t>
  </si>
  <si>
    <t>32'HFA</t>
  </si>
  <si>
    <t>扩展触发宽度</t>
  </si>
  <si>
    <t>reg_external_trig_enable</t>
  </si>
  <si>
    <t>扩展触发输出使能</t>
  </si>
  <si>
    <t>reg_camera_trig_num</t>
  </si>
  <si>
    <t>相机总触发数量</t>
  </si>
  <si>
    <t>reg_io_output_en</t>
  </si>
  <si>
    <t>32'h0</t>
  </si>
  <si>
    <t>io触发输出使能</t>
  </si>
  <si>
    <t>controller</t>
  </si>
  <si>
    <t>0000_2000
loop mode</t>
  </si>
  <si>
    <t>reg_dds_phase</t>
  </si>
  <si>
    <t>9:0</t>
  </si>
  <si>
    <t>10'd72</t>
  </si>
  <si>
    <t>DDS初始相位</t>
  </si>
  <si>
    <t>reg_dds_inc</t>
  </si>
  <si>
    <t>10'd12</t>
  </si>
  <si>
    <t>DDS步进量</t>
  </si>
  <si>
    <t>reg_exp_cycle</t>
  </si>
  <si>
    <t>32'd3500</t>
  </si>
  <si>
    <t>sensor曝光周期</t>
  </si>
  <si>
    <t>reg_trigger_gap</t>
  </si>
  <si>
    <t>32'd250</t>
  </si>
  <si>
    <t>sensor触发时隙</t>
  </si>
  <si>
    <t>reg_pic_num</t>
  </si>
  <si>
    <t>32'h8</t>
  </si>
  <si>
    <t>sensor采图次数</t>
  </si>
  <si>
    <t>reg_sw_status</t>
  </si>
  <si>
    <t>12'h001</t>
  </si>
  <si>
    <t>DAC开关初始状态</t>
  </si>
  <si>
    <t>reg_sw_shift</t>
  </si>
  <si>
    <t xml:space="preserve">DAC开关移位数量， </t>
  </si>
  <si>
    <t>reg_sw_loop_gap</t>
  </si>
  <si>
    <t>32'd9</t>
  </si>
  <si>
    <t>SW循环的间隔，默认72ns</t>
  </si>
  <si>
    <t>reg_sw_loop_num</t>
  </si>
  <si>
    <t>每幅图中SW开启次数</t>
  </si>
  <si>
    <t>reg_dds_phase_offset</t>
  </si>
  <si>
    <t>10'd0</t>
  </si>
  <si>
    <t>DDS相位偏移</t>
  </si>
  <si>
    <t>reg_dds_direction_x</t>
  </si>
  <si>
    <t>ddsX方向</t>
  </si>
  <si>
    <t>reg_dds_direction_y</t>
  </si>
  <si>
    <t>ddsY方向</t>
  </si>
  <si>
    <t>reg_current_offset</t>
  </si>
  <si>
    <t>13:0</t>
  </si>
  <si>
    <t>14'd512</t>
  </si>
  <si>
    <t>dac电流偏置值</t>
  </si>
  <si>
    <t>reg_dac_value_forward</t>
  </si>
  <si>
    <t>14'hAFF</t>
  </si>
  <si>
    <t>dac电流值</t>
  </si>
  <si>
    <t>reg_dac_value_backward</t>
  </si>
  <si>
    <t>reg_sw_wait</t>
  </si>
  <si>
    <t>32'dX</t>
  </si>
  <si>
    <t>no use</t>
  </si>
  <si>
    <t>reg_camera_delay</t>
  </si>
  <si>
    <t>32'h64</t>
  </si>
  <si>
    <t>相机曝光延迟</t>
  </si>
  <si>
    <t>reg_camera_cycle</t>
  </si>
  <si>
    <t>32'd4166</t>
  </si>
  <si>
    <t>相机曝光周期</t>
  </si>
  <si>
    <t>reg_dac_req</t>
  </si>
  <si>
    <t>DAC设置请求</t>
  </si>
  <si>
    <t>reg_dds_phase_y</t>
  </si>
  <si>
    <t>0000_2100</t>
  </si>
  <si>
    <t>reg_dac_value_x0</t>
  </si>
  <si>
    <t>调试模式下DAC亮度值 目前dac值仅x区域有效， y区域值等于x对应区域</t>
  </si>
  <si>
    <t>reg_sw_value_x0</t>
  </si>
  <si>
    <t>调试模式下DAC开关</t>
  </si>
  <si>
    <t>reg_mos_value_x0</t>
  </si>
  <si>
    <t>调试模式下DAC mos开关  目前开关仅reg_mos_value_x0有效</t>
  </si>
  <si>
    <t>reg_trigger_req_x0</t>
  </si>
  <si>
    <t>调试模式下单次触发输出请求 目前触发请求仅reg_trigger_req_x0有效</t>
  </si>
  <si>
    <t>reg_dac_value_x1</t>
  </si>
  <si>
    <t>reg_sw_value_x1</t>
  </si>
  <si>
    <t>reg_mos_value_x1</t>
  </si>
  <si>
    <t>reg_trigger_req_x1</t>
  </si>
  <si>
    <t>reg_dac_value_x2</t>
  </si>
  <si>
    <t>reg_sw_value_x2</t>
  </si>
  <si>
    <t>reg_mos_value_x2</t>
  </si>
  <si>
    <t>reg_trigger_req_x2</t>
  </si>
  <si>
    <t>reg_dac_value_x3</t>
  </si>
  <si>
    <t>reg_sw_value_x3</t>
  </si>
  <si>
    <t>reg_mos_value_x3</t>
  </si>
  <si>
    <t>reg_trigger_req_x3</t>
  </si>
  <si>
    <t>reg_dac_value_y0</t>
  </si>
  <si>
    <t>reg_sw_value_y0</t>
  </si>
  <si>
    <t>reg_mos_value_y0</t>
  </si>
  <si>
    <t>reg_trigger_req_y0</t>
  </si>
  <si>
    <t>reg_dac_value_y1</t>
  </si>
  <si>
    <t>reg_sw_value_y1</t>
  </si>
  <si>
    <t>reg_mos_value_y1</t>
  </si>
  <si>
    <t>reg_trigger_req_y1</t>
  </si>
  <si>
    <t>reg_dac_value_y2</t>
  </si>
  <si>
    <t>reg_sw_value_y2</t>
  </si>
  <si>
    <t>reg_mos_value_y2</t>
  </si>
  <si>
    <t>reg_trigger_req_y2</t>
  </si>
  <si>
    <t>reg_dac_value_y3</t>
  </si>
  <si>
    <t>reg_sw_value_y3</t>
  </si>
  <si>
    <t>reg_mos_value_y3</t>
  </si>
  <si>
    <t>reg_trigger_req_y3</t>
  </si>
  <si>
    <t>0000_2200
core ctrl</t>
  </si>
  <si>
    <t>reg_core_en</t>
  </si>
  <si>
    <t>核心控制器使能信号，高有效</t>
  </si>
  <si>
    <t>reg_core_mode</t>
  </si>
  <si>
    <t>0: 循环模式
1: 调试模式</t>
  </si>
  <si>
    <t>0000_2300
step forward</t>
  </si>
  <si>
    <t>reg_step_en</t>
  </si>
  <si>
    <t>步进取图使能</t>
  </si>
  <si>
    <t>reg_step_pic_num</t>
  </si>
  <si>
    <t>32'd32</t>
  </si>
  <si>
    <t>步进图像数量</t>
  </si>
  <si>
    <t>reg_step_x_seq</t>
  </si>
  <si>
    <t>32'h0F0F0F0F</t>
  </si>
  <si>
    <t>步进X方向图像有效使能参考</t>
  </si>
  <si>
    <t>reg_step_y_seq</t>
  </si>
  <si>
    <t>32'hF0F0F0F0</t>
  </si>
  <si>
    <t>步进Y方向图像有效使能参考</t>
  </si>
  <si>
    <t>0000_2400
step_phase</t>
  </si>
  <si>
    <t>reg_step_phase_0</t>
  </si>
  <si>
    <t>reg_step_phase_1</t>
  </si>
  <si>
    <t>reg_step_phase_2</t>
  </si>
  <si>
    <t>10'd144</t>
  </si>
  <si>
    <t>reg_step_phase_3</t>
  </si>
  <si>
    <t>10'd216</t>
  </si>
  <si>
    <t>reg_step_phase_4</t>
  </si>
  <si>
    <t>reg_step_phase_5</t>
  </si>
  <si>
    <t>reg_step_phase_6</t>
  </si>
  <si>
    <t>reg_step_phase_7</t>
  </si>
  <si>
    <t>reg_step_phase_8</t>
  </si>
  <si>
    <t>512+144  纯白</t>
  </si>
  <si>
    <t>reg_step_phase_9</t>
  </si>
  <si>
    <t>纯黑</t>
  </si>
  <si>
    <t>reg_step_phase_10</t>
  </si>
  <si>
    <t>黑白</t>
  </si>
  <si>
    <t>reg_step_phase_11</t>
  </si>
  <si>
    <t>512+72 黑白白黑</t>
  </si>
  <si>
    <t>reg_step_phase_12</t>
  </si>
  <si>
    <t>reg_step_phase_13</t>
  </si>
  <si>
    <t>reg_step_phase_14</t>
  </si>
  <si>
    <t>reg_step_phase_15</t>
  </si>
  <si>
    <t>reg_step_phase_16</t>
  </si>
  <si>
    <t>reg_step_phase_17</t>
  </si>
  <si>
    <t>reg_step_phase_18</t>
  </si>
  <si>
    <t>reg_step_phase_19</t>
  </si>
  <si>
    <t>reg_step_phase_20</t>
  </si>
  <si>
    <t>reg_step_phase_21</t>
  </si>
  <si>
    <t>reg_step_phase_22</t>
  </si>
  <si>
    <t>reg_step_phase_23</t>
  </si>
  <si>
    <t>reg_step_phase_24</t>
  </si>
  <si>
    <t>reg_step_phase_25</t>
  </si>
  <si>
    <t>reg_step_phase_26</t>
  </si>
  <si>
    <t>reg_step_phase_27</t>
  </si>
  <si>
    <t>reg_step_phase_28</t>
  </si>
  <si>
    <t>reg_step_phase_29</t>
  </si>
  <si>
    <t>reg_step_phase_30</t>
  </si>
  <si>
    <t>reg_step_phase_31</t>
  </si>
  <si>
    <t>reg_step_inc_0</t>
  </si>
  <si>
    <t>第0张图小循环步进值</t>
  </si>
  <si>
    <t>reg_step_inc_1</t>
  </si>
  <si>
    <t>reg_step_inc_2</t>
  </si>
  <si>
    <t>reg_step_inc_3</t>
  </si>
  <si>
    <t>reg_step_inc_4</t>
  </si>
  <si>
    <t>reg_step_inc_5</t>
  </si>
  <si>
    <t>reg_step_inc_6</t>
  </si>
  <si>
    <t>reg_step_inc_7</t>
  </si>
  <si>
    <t>reg_step_inc_8</t>
  </si>
  <si>
    <t>10'd3</t>
  </si>
  <si>
    <t>reg_step_inc_9</t>
  </si>
  <si>
    <t>reg_step_inc_10</t>
  </si>
  <si>
    <t>reg_step_inc_11</t>
  </si>
  <si>
    <t>reg_step_inc_12</t>
  </si>
  <si>
    <t>reg_step_inc_13</t>
  </si>
  <si>
    <t>reg_step_inc_14</t>
  </si>
  <si>
    <t>reg_step_inc_15</t>
  </si>
  <si>
    <t>reg_step_inc_16</t>
  </si>
  <si>
    <t>reg_step_inc_17</t>
  </si>
  <si>
    <t>reg_step_inc_18</t>
  </si>
  <si>
    <t>reg_step_inc_19</t>
  </si>
  <si>
    <t>reg_step_inc_20</t>
  </si>
  <si>
    <t>reg_step_inc_21</t>
  </si>
  <si>
    <t>reg_step_inc_22</t>
  </si>
  <si>
    <t>reg_step_inc_23</t>
  </si>
  <si>
    <t>reg_step_inc_24</t>
  </si>
  <si>
    <t>reg_step_inc_25</t>
  </si>
  <si>
    <t>reg_step_inc_26</t>
  </si>
  <si>
    <t>reg_step_inc_27</t>
  </si>
  <si>
    <t>reg_step_inc_28</t>
  </si>
  <si>
    <t>reg_step_inc_29</t>
  </si>
  <si>
    <t>reg_step_inc_30</t>
  </si>
  <si>
    <t>reg_step_inc_31</t>
  </si>
  <si>
    <t>0000_2500
step_base</t>
  </si>
  <si>
    <t>reg_step_base_0</t>
  </si>
  <si>
    <t>·</t>
  </si>
  <si>
    <t>reg_step_base_1</t>
  </si>
  <si>
    <t>reg_step_base_2</t>
  </si>
  <si>
    <t>reg_step_base_3</t>
  </si>
  <si>
    <t>reg_step_base_4</t>
  </si>
  <si>
    <t>reg_step_base_5</t>
  </si>
  <si>
    <t>reg_step_base_6</t>
  </si>
  <si>
    <t>reg_step_base_7</t>
  </si>
  <si>
    <t>reg_step_base_8</t>
  </si>
  <si>
    <t>10'd512</t>
  </si>
  <si>
    <t>reg_step_base_9</t>
  </si>
  <si>
    <t>reg_step_base_10</t>
  </si>
  <si>
    <t>reg_step_base_11</t>
  </si>
  <si>
    <t>reg_step_base_12</t>
  </si>
  <si>
    <t>reg_step_base_13</t>
  </si>
  <si>
    <t>reg_step_base_14</t>
  </si>
  <si>
    <t>reg_step_base_15</t>
  </si>
  <si>
    <t>reg_step_base_16</t>
  </si>
  <si>
    <t>reg_step_base_17</t>
  </si>
  <si>
    <t>reg_step_base_18</t>
  </si>
  <si>
    <t>reg_step_base_19</t>
  </si>
  <si>
    <t>reg_step_base_20</t>
  </si>
  <si>
    <t>reg_step_base_21</t>
  </si>
  <si>
    <t>reg_step_base_22</t>
  </si>
  <si>
    <t>reg_step_base_23</t>
  </si>
  <si>
    <t>reg_step_base_24</t>
  </si>
  <si>
    <t>reg_step_base_25</t>
  </si>
  <si>
    <t>reg_step_base_26</t>
  </si>
  <si>
    <t>reg_step_base_27</t>
  </si>
  <si>
    <t>reg_step_base_28</t>
  </si>
  <si>
    <t>reg_step_base_29</t>
  </si>
  <si>
    <t>reg_step_base_30</t>
  </si>
  <si>
    <t>reg_step_base_31</t>
  </si>
  <si>
    <t>wave</t>
  </si>
  <si>
    <t>0000_3000
wave list</t>
  </si>
  <si>
    <t>reg_ram_cfg_en</t>
  </si>
  <si>
    <t>ram寄存器访问使能， 置1后上位机获得总线控制权</t>
  </si>
  <si>
    <t>reg_ram_whrl</t>
  </si>
  <si>
    <t>ram访问读写指示</t>
  </si>
  <si>
    <t>reg_ram_addr</t>
  </si>
  <si>
    <t>ram访问地址</t>
  </si>
  <si>
    <t>reg_ram_wdata</t>
  </si>
  <si>
    <t>ram访问写入数据</t>
  </si>
  <si>
    <t>reg_ram_rdata</t>
  </si>
  <si>
    <t>ram访问读出数据</t>
  </si>
  <si>
    <t>reg_ram_req</t>
  </si>
  <si>
    <t>ram访问请求</t>
  </si>
  <si>
    <t>reg_ram_done</t>
  </si>
  <si>
    <t>ram访问允许</t>
  </si>
  <si>
    <t>reg_wave_start_addr</t>
  </si>
  <si>
    <t>当前波表起始地址</t>
  </si>
  <si>
    <t>reg_wave_end_addr</t>
  </si>
  <si>
    <t>10'd287</t>
  </si>
  <si>
    <t>当前波表结束地址</t>
  </si>
  <si>
    <t>0000_3100
wave adjust</t>
  </si>
  <si>
    <t>reg_adjust_en</t>
  </si>
  <si>
    <t>波形调校使能</t>
  </si>
  <si>
    <t>reg_adjust_gain</t>
  </si>
  <si>
    <r>
      <rPr>
        <strike/>
        <sz val="11"/>
        <color theme="1"/>
        <rFont val="等线"/>
        <charset val="134"/>
        <scheme val="minor"/>
      </rPr>
      <t xml:space="preserve">波形调校增益 </t>
    </r>
    <r>
      <rPr>
        <i/>
        <strike/>
        <sz val="11"/>
        <color theme="1"/>
        <rFont val="等线"/>
        <charset val="134"/>
        <scheme val="minor"/>
      </rPr>
      <t>y = kx + b   k = reg_adjust_gain</t>
    </r>
  </si>
  <si>
    <t>reg_adjust_offset</t>
  </si>
  <si>
    <r>
      <rPr>
        <strike/>
        <sz val="11"/>
        <color theme="1"/>
        <rFont val="等线"/>
        <charset val="134"/>
        <scheme val="minor"/>
      </rPr>
      <t xml:space="preserve">波形调校偏置 </t>
    </r>
    <r>
      <rPr>
        <i/>
        <strike/>
        <sz val="11"/>
        <color theme="1"/>
        <rFont val="等线"/>
        <charset val="134"/>
        <scheme val="minor"/>
      </rPr>
      <t>y = kx + b   b = reg_adjust_offset</t>
    </r>
  </si>
  <si>
    <t>check</t>
  </si>
  <si>
    <t>0000_7000
num_check</t>
  </si>
  <si>
    <t>reg_num_check_clr</t>
  </si>
  <si>
    <t>模块输出vld计数清除信号</t>
  </si>
  <si>
    <t>reg_io_in_0_num</t>
  </si>
  <si>
    <t>IO0 输入上升沿数量</t>
  </si>
  <si>
    <t>reg_io_in_1_num</t>
  </si>
  <si>
    <t>IO1 输入上升沿数量</t>
  </si>
  <si>
    <t>reg_encoder_a_num</t>
  </si>
  <si>
    <t>编码器a相上升沿数量</t>
  </si>
  <si>
    <t>reg_encoder_b_num</t>
  </si>
  <si>
    <t>编码器b相上升沿数量</t>
  </si>
  <si>
    <t>reg_io_out_num</t>
  </si>
  <si>
    <t>触发输出上升沿数量</t>
  </si>
  <si>
    <t>reg_mos_req_num</t>
  </si>
  <si>
    <t>mos请求上升沿数量</t>
  </si>
  <si>
    <t>reg_mos_ack_num</t>
  </si>
  <si>
    <t>mos应答上升沿数量</t>
  </si>
  <si>
    <t>reg_dds_req_num</t>
  </si>
  <si>
    <t>reg_dds_ack_num</t>
  </si>
  <si>
    <t>reg_dac_req_num</t>
  </si>
  <si>
    <t>reg_dac_ack_num</t>
  </si>
  <si>
    <t>reg_sw_req_num</t>
  </si>
  <si>
    <t>reg_sw_ack_num</t>
  </si>
  <si>
    <t>reg_reg_req_num</t>
  </si>
  <si>
    <t>reg_reg_ack_num</t>
  </si>
  <si>
    <t>reg_sum_err_num</t>
  </si>
  <si>
    <t>姿态传感器MCU1 传输校验和错误次数</t>
  </si>
  <si>
    <t>reg_trigger_in_num</t>
  </si>
  <si>
    <t>有效触发输入数量</t>
  </si>
  <si>
    <t>reg_lps</t>
  </si>
  <si>
    <t xml:space="preserve">RO	</t>
  </si>
  <si>
    <t>每秒输出的触发数量</t>
  </si>
  <si>
    <t>4C</t>
  </si>
  <si>
    <t>reg_trigger_miss</t>
  </si>
  <si>
    <t>丢失的触发数量</t>
  </si>
  <si>
    <t>50</t>
  </si>
  <si>
    <t>reg_rtc_us_h</t>
  </si>
  <si>
    <t>时间基准微秒高位</t>
  </si>
  <si>
    <t>54</t>
  </si>
  <si>
    <t>reg_rtc_us_l</t>
  </si>
  <si>
    <t>时间基准微妙低位</t>
  </si>
  <si>
    <t>0000_7100
miss_check</t>
  </si>
  <si>
    <t>reg_core_status</t>
  </si>
  <si>
    <t>15:0</t>
  </si>
  <si>
    <t>当前核心控制器状态</t>
  </si>
  <si>
    <r>
      <rPr>
        <sz val="16"/>
        <color theme="1"/>
        <rFont val="宋体"/>
        <charset val="134"/>
      </rPr>
      <t>地址</t>
    </r>
  </si>
  <si>
    <r>
      <rPr>
        <sz val="16"/>
        <color theme="1"/>
        <rFont val="宋体"/>
        <charset val="134"/>
      </rPr>
      <t>信号名</t>
    </r>
  </si>
  <si>
    <r>
      <rPr>
        <sz val="16"/>
        <color theme="1"/>
        <rFont val="宋体"/>
        <charset val="134"/>
      </rPr>
      <t>默认值</t>
    </r>
    <r>
      <rPr>
        <sz val="16"/>
        <color theme="1"/>
        <rFont val="Times New Roman"/>
        <charset val="134"/>
      </rPr>
      <t>(</t>
    </r>
    <r>
      <rPr>
        <sz val="16"/>
        <color theme="1"/>
        <rFont val="宋体"/>
        <charset val="134"/>
      </rPr>
      <t>十进制）</t>
    </r>
  </si>
  <si>
    <r>
      <rPr>
        <sz val="16"/>
        <color theme="1"/>
        <rFont val="宋体"/>
        <charset val="134"/>
      </rPr>
      <t>十六进制</t>
    </r>
  </si>
  <si>
    <t>0x1100</t>
  </si>
  <si>
    <t>REG_MOS_ACK_TIME</t>
  </si>
  <si>
    <t>32‘d2</t>
  </si>
  <si>
    <t>0x1104</t>
  </si>
  <si>
    <t>REG_DDS_ACK_TIME</t>
  </si>
  <si>
    <t>0x1108</t>
  </si>
  <si>
    <t>REG_DAC_ACK_TIME</t>
  </si>
  <si>
    <t>0x110c</t>
  </si>
  <si>
    <t>REG_SW_ACK_TIME</t>
  </si>
  <si>
    <t>32'd476</t>
  </si>
  <si>
    <t>32’h1DC</t>
  </si>
  <si>
    <t>0x1600</t>
  </si>
  <si>
    <t>REG_SOFT_TRIGGER_CYCLE</t>
  </si>
  <si>
    <t>0x1604</t>
  </si>
  <si>
    <t>REG_SOFT_TRIGGER_NUM</t>
  </si>
  <si>
    <t>32'd0</t>
  </si>
  <si>
    <t>0x1608</t>
  </si>
  <si>
    <t>REG_SOFT_TRIGGER_EN</t>
  </si>
  <si>
    <t>1'd0</t>
  </si>
  <si>
    <t>0x160c</t>
  </si>
  <si>
    <t xml:space="preserve">REG_TRIGGER_CYCLE </t>
  </si>
  <si>
    <t>32'd1250000</t>
  </si>
  <si>
    <t>0x1610</t>
  </si>
  <si>
    <t>REG_TRIGGER_NUM</t>
  </si>
  <si>
    <t>0x1614</t>
  </si>
  <si>
    <t>REG_TRIGGER_MODE</t>
  </si>
  <si>
    <t>4'd0</t>
  </si>
  <si>
    <t>0x1618</t>
  </si>
  <si>
    <t>REG_TRIGGER_WIDTH</t>
  </si>
  <si>
    <t>0x161c</t>
  </si>
  <si>
    <t>REG_TRIGGER_DELAY</t>
  </si>
  <si>
    <t>0x1620</t>
  </si>
  <si>
    <t>REG_TRIGGER_PULSE</t>
  </si>
  <si>
    <t>0x1624</t>
  </si>
  <si>
    <t>REG_TRIGGER_POLAR</t>
  </si>
  <si>
    <t>2'd0</t>
  </si>
  <si>
    <t>0x1628</t>
  </si>
  <si>
    <t>REG_TRIGGER_EN</t>
  </si>
  <si>
    <t>0x162c</t>
  </si>
  <si>
    <t>REG_ENCODER_PHASE</t>
  </si>
  <si>
    <t>0x1630</t>
  </si>
  <si>
    <t>REG_ENCODER_CNT_MODE</t>
  </si>
  <si>
    <t>0x1634</t>
  </si>
  <si>
    <t>REG_ENCODER_DIS_MODE</t>
  </si>
  <si>
    <t>0x1638</t>
  </si>
  <si>
    <t>REG_ENCODER_IGNORE</t>
  </si>
  <si>
    <t>0x163c</t>
  </si>
  <si>
    <t>REG_ENCODER_DIV</t>
  </si>
  <si>
    <t>0x1640</t>
  </si>
  <si>
    <t>REG_ENCODER_WIDTH</t>
  </si>
  <si>
    <t>32'd256</t>
  </si>
  <si>
    <t>0x1648</t>
  </si>
  <si>
    <t>REG_ENCODER_MULTI_EN</t>
  </si>
  <si>
    <t>0x164c</t>
  </si>
  <si>
    <t>REG_ENCODER_MULTI_COE</t>
  </si>
  <si>
    <t>6'd0</t>
  </si>
  <si>
    <t>0x165c</t>
  </si>
  <si>
    <t>REG_ENCODER_EN</t>
  </si>
  <si>
    <t>0x1660</t>
  </si>
  <si>
    <t>REG_SLAVE_DEVICE</t>
  </si>
  <si>
    <t>0x1680</t>
  </si>
  <si>
    <t>REG_L1_SOFT_TRIGGER_CYCL</t>
  </si>
  <si>
    <t>0x1684</t>
  </si>
  <si>
    <t>REG_L1_SOFT_TRIGGER_NUM</t>
  </si>
  <si>
    <t>0x1688</t>
  </si>
  <si>
    <t>REG_L1_SOFT_TRIGGER_EN</t>
  </si>
  <si>
    <t>0x168c</t>
  </si>
  <si>
    <t xml:space="preserve">REG_L1_TRIGGER_CYCLE </t>
  </si>
  <si>
    <t>0x1690</t>
  </si>
  <si>
    <t>REG_L1_TRIGGER_NUM</t>
  </si>
  <si>
    <t>0x1694</t>
  </si>
  <si>
    <t>REG_L1_TRIGGER_MODE</t>
  </si>
  <si>
    <t>0x1698</t>
  </si>
  <si>
    <t>REG_L1_TRIGGER_WIDTH</t>
  </si>
  <si>
    <t>0x169c</t>
  </si>
  <si>
    <t>REG_L1_TRIGGER_DELAY</t>
  </si>
  <si>
    <t>0x16A0</t>
  </si>
  <si>
    <t>REG_L1_TRIGGER_PULSE</t>
  </si>
  <si>
    <t>0x16A4</t>
  </si>
  <si>
    <t>REG_L1_TRIGGER_POLAR</t>
  </si>
  <si>
    <t>0x16A8</t>
  </si>
  <si>
    <t>REG_L1_TRIGGER_EN</t>
  </si>
  <si>
    <t>0x16AC</t>
  </si>
  <si>
    <t>REG_L1_ENCODER_PHASE</t>
  </si>
  <si>
    <t>0x16B0</t>
  </si>
  <si>
    <t>REG_L1_ENCODER_CNT_MODE</t>
  </si>
  <si>
    <t>0x16b4</t>
  </si>
  <si>
    <t>REG_L1_ENCODER_DIS_MODE</t>
  </si>
  <si>
    <t>0x16b8</t>
  </si>
  <si>
    <t>REG_L1_ENCODER_IGNORE</t>
  </si>
  <si>
    <t>0x16bc</t>
  </si>
  <si>
    <t>REG_L1_ENCODER_DIV</t>
  </si>
  <si>
    <t>0x16c0</t>
  </si>
  <si>
    <t>REG_L1_ENCODER_WIDTH</t>
  </si>
  <si>
    <t>0x16c8</t>
  </si>
  <si>
    <t>REG_L1_ENCODER_MULTI_EN</t>
  </si>
  <si>
    <t>1'd1</t>
  </si>
  <si>
    <t>0x16cc</t>
  </si>
  <si>
    <t>REG_L1_ENCODER_MULTI_COE</t>
  </si>
  <si>
    <t>0x16DC</t>
  </si>
  <si>
    <t>REG_L1_ENCODER_EN</t>
  </si>
  <si>
    <t>0x16FC</t>
  </si>
  <si>
    <t>REG_TRIGGER_LEVEL</t>
  </si>
  <si>
    <t>8'd0</t>
  </si>
  <si>
    <t>0x1708</t>
  </si>
  <si>
    <t>REG_LED_CNT_MAX</t>
  </si>
  <si>
    <t>0x170C</t>
  </si>
  <si>
    <t>REG_TRIGGER_MULTI_EN</t>
  </si>
  <si>
    <t>6'd1</t>
  </si>
  <si>
    <t>0x1710</t>
  </si>
  <si>
    <t>REG_LED_POLAR</t>
  </si>
  <si>
    <t>12'd0</t>
  </si>
  <si>
    <t>0x1714</t>
  </si>
  <si>
    <t>REG_LED_PWM_START_0</t>
  </si>
  <si>
    <t>0x1718</t>
  </si>
  <si>
    <t>REG_LED_PWM_END_0</t>
  </si>
  <si>
    <t>32'd150</t>
  </si>
  <si>
    <t>0x171C</t>
  </si>
  <si>
    <t>REG_LED_PWM_START_1</t>
  </si>
  <si>
    <t>0x1720</t>
  </si>
  <si>
    <t>REG_LED_PWM_END_1</t>
  </si>
  <si>
    <t>0x1724</t>
  </si>
  <si>
    <t>REG_LED_PWM_START_2</t>
  </si>
  <si>
    <t>0x1728</t>
  </si>
  <si>
    <t>REG_LED_PWM_END_2</t>
  </si>
  <si>
    <t>0x172C</t>
  </si>
  <si>
    <t>REG_LED_PWM_START_3</t>
  </si>
  <si>
    <t>0x1730</t>
  </si>
  <si>
    <t>REG_LED_PWM_END_3</t>
  </si>
  <si>
    <t>0x1734</t>
  </si>
  <si>
    <t>REG_LED_PWM_START_4</t>
  </si>
  <si>
    <t>0x1738</t>
  </si>
  <si>
    <t>REG_LED_PWM_END_4</t>
  </si>
  <si>
    <t>0x173C</t>
  </si>
  <si>
    <t>REG_LED_PWM_START_5</t>
  </si>
  <si>
    <t>0x1740</t>
  </si>
  <si>
    <t>REG_LED_PWM_END_5</t>
  </si>
  <si>
    <t>0x1744</t>
  </si>
  <si>
    <t>REG_LED_PWM_START_6</t>
  </si>
  <si>
    <t>0x1748</t>
  </si>
  <si>
    <t>REG_LED_PWM_END_6</t>
  </si>
  <si>
    <t>0x174C</t>
  </si>
  <si>
    <t>REG_LED_PWM_START_7</t>
  </si>
  <si>
    <t>0x1750</t>
  </si>
  <si>
    <t>REG_LED_PWM_END_7</t>
  </si>
  <si>
    <t>0x1754</t>
  </si>
  <si>
    <t>REG_LED_PWM_START_8</t>
  </si>
  <si>
    <t>0x1758</t>
  </si>
  <si>
    <t>REG_LED_PWM_END_8</t>
  </si>
  <si>
    <t>0x175C</t>
  </si>
  <si>
    <t>REG_LED_PWM_START_9</t>
  </si>
  <si>
    <t>0x1760</t>
  </si>
  <si>
    <t>REG_LED_PWM_END_9</t>
  </si>
  <si>
    <t>0x1764</t>
  </si>
  <si>
    <t>REG_LED_PWM_START_10</t>
  </si>
  <si>
    <t>0x1768</t>
  </si>
  <si>
    <t>REG_LED_PWM_END_10</t>
  </si>
  <si>
    <t>0x176C</t>
  </si>
  <si>
    <t>REG_LED_PWM_START_11</t>
  </si>
  <si>
    <t>0x1770</t>
  </si>
  <si>
    <t>REG_LED_PWM_END_11</t>
  </si>
  <si>
    <t>0x1774</t>
  </si>
  <si>
    <t>REG_TRIG_START_0</t>
  </si>
  <si>
    <t>0x1778</t>
  </si>
  <si>
    <t>REG_TRIG_END_0</t>
  </si>
  <si>
    <t>0x177C</t>
  </si>
  <si>
    <t>REG_TRIG_START_1</t>
  </si>
  <si>
    <t>0x1780</t>
  </si>
  <si>
    <t>REG_TRIG_END_1</t>
  </si>
  <si>
    <t>0x1784</t>
  </si>
  <si>
    <t>REG_TRIG_START_2</t>
  </si>
  <si>
    <t>0x1788</t>
  </si>
  <si>
    <t>REG_TRIG_END_2</t>
  </si>
  <si>
    <t>0x178C</t>
  </si>
  <si>
    <t>REG_TRIG_START_3</t>
  </si>
  <si>
    <t>0x1790</t>
  </si>
  <si>
    <t>REG_TRIG_END_3</t>
  </si>
  <si>
    <t>0x1794</t>
  </si>
  <si>
    <t>REG_TRIG_START_4</t>
  </si>
  <si>
    <t>0x1798</t>
  </si>
  <si>
    <t>REG_TRIG_END_4</t>
  </si>
  <si>
    <t>0x179C</t>
  </si>
  <si>
    <t>REG_TRIG_START_5</t>
  </si>
  <si>
    <t>0x17A0</t>
  </si>
  <si>
    <t>REG_TRIG_END_5</t>
  </si>
  <si>
    <t>0x17A4</t>
  </si>
  <si>
    <t>REG_TRIG_OUT_POLAR</t>
  </si>
  <si>
    <t>0x1800</t>
  </si>
  <si>
    <t>REG_EXTERNAL_TRIG_NUM</t>
  </si>
  <si>
    <t>0x1804</t>
  </si>
  <si>
    <t>REG_EXTERNAL_TRIG_POLAR</t>
  </si>
  <si>
    <t>0x1808</t>
  </si>
  <si>
    <t>REG_EXTERNAL_TRIG_DELAY</t>
  </si>
  <si>
    <t>32'd33583</t>
  </si>
  <si>
    <t>0x180C</t>
  </si>
  <si>
    <t>REG_EXTERNAL_TRIG_WIDTH</t>
  </si>
  <si>
    <t>0x1810</t>
  </si>
  <si>
    <t>REG_EXTERNAL_TRIG_ENABLE</t>
  </si>
  <si>
    <t>0x1814</t>
  </si>
  <si>
    <t>REG_CAMERA_TRIG_NUM</t>
  </si>
  <si>
    <t>32'd8</t>
  </si>
  <si>
    <t>0x2000</t>
  </si>
  <si>
    <t>REG_DDS_PHASE</t>
  </si>
  <si>
    <t>0x2004</t>
  </si>
  <si>
    <t>REG_DDS_INC</t>
  </si>
  <si>
    <t>0x2008</t>
  </si>
  <si>
    <t>REG_EXP_CYCLE</t>
  </si>
  <si>
    <t>0x200C</t>
  </si>
  <si>
    <t>REG_TRIGGER_GAP</t>
  </si>
  <si>
    <t>0x2010</t>
  </si>
  <si>
    <t>REG_PIC_NUM</t>
  </si>
  <si>
    <t>0x2014</t>
  </si>
  <si>
    <t>REG_SW_STATUS</t>
  </si>
  <si>
    <t>0x2018</t>
  </si>
  <si>
    <t>REG_SW_SHIFT</t>
  </si>
  <si>
    <t>0x201C</t>
  </si>
  <si>
    <t>REG_SW_LOOP_GAP</t>
  </si>
  <si>
    <t>0x2020</t>
  </si>
  <si>
    <t>REG_SW_LOOP_NUM</t>
  </si>
  <si>
    <t>0x2024</t>
  </si>
  <si>
    <t>REG_DDS_PHASE_OFFSET</t>
  </si>
  <si>
    <t>0x2028</t>
  </si>
  <si>
    <t>REG_DDS_DIRECTION_X</t>
  </si>
  <si>
    <t>0x202C</t>
  </si>
  <si>
    <t>REG_DDS_DIRECTION_Y</t>
  </si>
  <si>
    <t>0x2030</t>
  </si>
  <si>
    <t>REG_CURRENT_OFFSET</t>
  </si>
  <si>
    <t>0x2034</t>
  </si>
  <si>
    <t>REG_DAC_VALUE_FORWARD</t>
  </si>
  <si>
    <t>14'd2815</t>
  </si>
  <si>
    <t>0x2038</t>
  </si>
  <si>
    <t>REG_DAC_VALUE_BACKWARD</t>
  </si>
  <si>
    <t>0x2040</t>
  </si>
  <si>
    <t>REG_CAMERA_DELAY</t>
  </si>
  <si>
    <t>32'd100</t>
  </si>
  <si>
    <t>0x2044</t>
  </si>
  <si>
    <t>REG_CAMERA_CYCLE</t>
  </si>
  <si>
    <t>0x2048</t>
  </si>
  <si>
    <t>REG_DAC_REQ</t>
  </si>
  <si>
    <t>0x2070</t>
  </si>
  <si>
    <t>REG_DDS_THASE_Y</t>
  </si>
  <si>
    <t>0x2200</t>
  </si>
  <si>
    <t>REG_CORE_EN</t>
  </si>
  <si>
    <t>0x2204</t>
  </si>
  <si>
    <t>REG_CORE_MODE</t>
  </si>
  <si>
    <t xml:space="preserve">            </t>
  </si>
  <si>
    <r>
      <rPr>
        <sz val="20"/>
        <color theme="1"/>
        <rFont val="宋体"/>
        <charset val="134"/>
      </rPr>
      <t>说明：</t>
    </r>
    <r>
      <rPr>
        <sz val="20"/>
        <color theme="1"/>
        <rFont val="Times New Roman"/>
        <charset val="134"/>
      </rPr>
      <t>FPGA-1</t>
    </r>
    <r>
      <rPr>
        <sz val="20"/>
        <color theme="1"/>
        <rFont val="宋体"/>
        <charset val="134"/>
      </rPr>
      <t>为主板，</t>
    </r>
    <r>
      <rPr>
        <sz val="20"/>
        <color theme="1"/>
        <rFont val="Times New Roman"/>
        <charset val="134"/>
      </rPr>
      <t>FPGA-2</t>
    </r>
    <r>
      <rPr>
        <sz val="20"/>
        <color theme="1"/>
        <rFont val="宋体"/>
        <charset val="134"/>
      </rPr>
      <t>与</t>
    </r>
    <r>
      <rPr>
        <sz val="20"/>
        <color theme="1"/>
        <rFont val="Times New Roman"/>
        <charset val="134"/>
      </rPr>
      <t>FPGA-3</t>
    </r>
    <r>
      <rPr>
        <sz val="20"/>
        <color theme="1"/>
        <rFont val="宋体"/>
        <charset val="134"/>
      </rPr>
      <t>为从板；其中</t>
    </r>
    <r>
      <rPr>
        <sz val="20"/>
        <color theme="1"/>
        <rFont val="Times New Roman"/>
        <charset val="134"/>
      </rPr>
      <t>0x1660</t>
    </r>
    <r>
      <rPr>
        <sz val="20"/>
        <color theme="1"/>
        <rFont val="宋体"/>
        <charset val="134"/>
      </rPr>
      <t>初始化时有区别</t>
    </r>
  </si>
  <si>
    <t>FPGA-1</t>
  </si>
  <si>
    <t>FPGA-2</t>
  </si>
  <si>
    <t>FPGA-3</t>
  </si>
  <si>
    <t>FPGA-4</t>
  </si>
  <si>
    <t>FPGA-5</t>
  </si>
  <si>
    <t>0x2300</t>
  </si>
  <si>
    <t>REG_STEP_EN</t>
  </si>
  <si>
    <t>0x2304</t>
  </si>
  <si>
    <t>REG_STEP_PIC_NUM</t>
  </si>
  <si>
    <t>0x2308</t>
  </si>
  <si>
    <t>REG_STEP_X_SEQ</t>
  </si>
  <si>
    <t>0x230C</t>
  </si>
  <si>
    <t>REG_STEP_Y_SEQ</t>
  </si>
  <si>
    <t>0x2400</t>
  </si>
  <si>
    <t>REG_STEP_PHASE_0</t>
  </si>
  <si>
    <t>0x2404</t>
  </si>
  <si>
    <t>REG_STEP_PHASE_1</t>
  </si>
  <si>
    <t>0x2408</t>
  </si>
  <si>
    <t>REG_STEP_PHASE_2</t>
  </si>
  <si>
    <t>0x240C</t>
  </si>
  <si>
    <t>REG_STEP_PHASE_3</t>
  </si>
  <si>
    <t>0x2410</t>
  </si>
  <si>
    <t>REG_STEP_PHASE_4</t>
  </si>
  <si>
    <t>0x2414</t>
  </si>
  <si>
    <t>REG_STEP_PHASE_5</t>
  </si>
  <si>
    <t>0x2418</t>
  </si>
  <si>
    <t>REG_STEP_PHASE_6</t>
  </si>
  <si>
    <t>0x241C</t>
  </si>
  <si>
    <t>REG_STEP_PHASE_7</t>
  </si>
  <si>
    <t>0x2420</t>
  </si>
  <si>
    <t>REG_STEP_PHASE_8</t>
  </si>
  <si>
    <t>0x2424</t>
  </si>
  <si>
    <t>REG_STEP_PHASE_9</t>
  </si>
  <si>
    <t>0x2428</t>
  </si>
  <si>
    <t>REG_STEP_PHASE_10</t>
  </si>
  <si>
    <t>0x242C</t>
  </si>
  <si>
    <t>REG_STEP_PHASE_11</t>
  </si>
  <si>
    <t>0x2430</t>
  </si>
  <si>
    <t>REG_STEP_PHASE_12</t>
  </si>
  <si>
    <t>0x2434</t>
  </si>
  <si>
    <t>REG_STEP_PHASE_13</t>
  </si>
  <si>
    <t>0x2438</t>
  </si>
  <si>
    <t>REG_STEP_PHASE_14</t>
  </si>
  <si>
    <t>0x243C</t>
  </si>
  <si>
    <t>REG_STEP_PHASE_15</t>
  </si>
  <si>
    <t>0x2440</t>
  </si>
  <si>
    <t>REG_STEP_PHASE_16</t>
  </si>
  <si>
    <t>0x2444</t>
  </si>
  <si>
    <t>REG_STEP_PHASE_17</t>
  </si>
  <si>
    <t>0x2448</t>
  </si>
  <si>
    <t>REG_STEP_PHASE_18</t>
  </si>
  <si>
    <t>0x244C</t>
  </si>
  <si>
    <t>REG_STEP_PHASE_19</t>
  </si>
  <si>
    <t>0x2450</t>
  </si>
  <si>
    <t>REG_STEP_PHASE_20</t>
  </si>
  <si>
    <t>0x2454</t>
  </si>
  <si>
    <t>REG_STEP_PHASE_21</t>
  </si>
  <si>
    <t>0x2458</t>
  </si>
  <si>
    <t>REG_STEP_PHASE_22</t>
  </si>
  <si>
    <t>0x245C</t>
  </si>
  <si>
    <t>REG_STEP_PHASE_23</t>
  </si>
  <si>
    <t>0x2460</t>
  </si>
  <si>
    <t>REG_STEP_PHASE_24</t>
  </si>
  <si>
    <t>0x2464</t>
  </si>
  <si>
    <t>REG_STEP_PHASE_25</t>
  </si>
  <si>
    <t>0x2468</t>
  </si>
  <si>
    <t>REG_STEP_PHASE_26</t>
  </si>
  <si>
    <t>0x246C</t>
  </si>
  <si>
    <t>REG_STEP_PHASE_27</t>
  </si>
  <si>
    <t>0x2470</t>
  </si>
  <si>
    <t>REG_STEP_PHASE_28</t>
  </si>
  <si>
    <t>0x2474</t>
  </si>
  <si>
    <t>REG_STEP_PHASE_29</t>
  </si>
  <si>
    <t>0x2478</t>
  </si>
  <si>
    <t>REG_STEP_PHASE_30</t>
  </si>
  <si>
    <t>0x247C</t>
  </si>
  <si>
    <t>REG_STEP_PHASE_31</t>
  </si>
  <si>
    <t>0x2480</t>
  </si>
  <si>
    <t>REG_STEP_INC_0</t>
  </si>
  <si>
    <t>0x2484</t>
  </si>
  <si>
    <t>REG_STEP_INC_1</t>
  </si>
  <si>
    <t>0x2488</t>
  </si>
  <si>
    <t>REG_STEP_INC_2</t>
  </si>
  <si>
    <t>0x248C</t>
  </si>
  <si>
    <t>REG_STEP_INC_3</t>
  </si>
  <si>
    <t>0x2490</t>
  </si>
  <si>
    <t>REG_STEP_INC_4</t>
  </si>
  <si>
    <t>0x2494</t>
  </si>
  <si>
    <t>REG_STEP_INC_5</t>
  </si>
  <si>
    <t>0x2498</t>
  </si>
  <si>
    <t>REG_STEP_INC_6</t>
  </si>
  <si>
    <t>0x249C</t>
  </si>
  <si>
    <t>REG_STEP_INC_7</t>
  </si>
  <si>
    <t>0x24A0</t>
  </si>
  <si>
    <t>REG_STEP_INC_8</t>
  </si>
  <si>
    <t>0x24A4</t>
  </si>
  <si>
    <t>REG_STEP_INC_9</t>
  </si>
  <si>
    <t>0x24A8</t>
  </si>
  <si>
    <t>REG_STEP_INC_10</t>
  </si>
  <si>
    <t>0x24AC</t>
  </si>
  <si>
    <t>REG_STEP_INC_11</t>
  </si>
  <si>
    <t>0x24B0</t>
  </si>
  <si>
    <t>REG_STEP_INC_12</t>
  </si>
  <si>
    <t>0x24B4</t>
  </si>
  <si>
    <t>REG_STEP_INC_13</t>
  </si>
  <si>
    <t>0x24B8</t>
  </si>
  <si>
    <t>REG_STEP_INC_14</t>
  </si>
  <si>
    <t>0x24BC</t>
  </si>
  <si>
    <t>REG_STEP_INC_15</t>
  </si>
  <si>
    <t>0x24C0</t>
  </si>
  <si>
    <t>REG_STEP_INC_16</t>
  </si>
  <si>
    <t>0x24C4</t>
  </si>
  <si>
    <t>REG_STEP_INC_17</t>
  </si>
  <si>
    <t>0x24C8</t>
  </si>
  <si>
    <t>REG_STEP_INC_18</t>
  </si>
  <si>
    <t>0x24CC</t>
  </si>
  <si>
    <t>REG_STEP_INC_19</t>
  </si>
  <si>
    <t>0x24D0</t>
  </si>
  <si>
    <t>REG_STEP_INC_20</t>
  </si>
  <si>
    <t>0x24D4</t>
  </si>
  <si>
    <t>REG_STEP_INC_21</t>
  </si>
  <si>
    <t>0x24D8</t>
  </si>
  <si>
    <t>REG_STEP_INC_22</t>
  </si>
  <si>
    <t>0x24DC</t>
  </si>
  <si>
    <t>REG_STEP_INC_23</t>
  </si>
  <si>
    <t>0x24E0</t>
  </si>
  <si>
    <t>REG_STEP_INC_24</t>
  </si>
  <si>
    <t>0x24E4</t>
  </si>
  <si>
    <t>REG_STEP_INC_25</t>
  </si>
  <si>
    <t>0x24E8</t>
  </si>
  <si>
    <t>REG_STEP_INC_26</t>
  </si>
  <si>
    <t>0x24EC</t>
  </si>
  <si>
    <t>REG_STEP_INC_27</t>
  </si>
  <si>
    <t>0x24F0</t>
  </si>
  <si>
    <t>REG_STEP_INC_28</t>
  </si>
  <si>
    <t>0x24F4</t>
  </si>
  <si>
    <t>REG_STEP_INC_29</t>
  </si>
  <si>
    <t>0x24F8</t>
  </si>
  <si>
    <t>REG_STEP_INC_30</t>
  </si>
  <si>
    <t>0x24FC</t>
  </si>
  <si>
    <t>REG_STEP_INC_31</t>
  </si>
  <si>
    <t>0x2500</t>
  </si>
  <si>
    <t>REG_STEP_BASE_0</t>
  </si>
  <si>
    <t>0x2504</t>
  </si>
  <si>
    <t>REG_STEP_BASE_1</t>
  </si>
  <si>
    <t>0x2508</t>
  </si>
  <si>
    <t>REG_STEP_BASE_2</t>
  </si>
  <si>
    <t>0x250C</t>
  </si>
  <si>
    <t>REG_STEP_BASE_3</t>
  </si>
  <si>
    <t>0x2510</t>
  </si>
  <si>
    <t>REG_STEP_BASE_4</t>
  </si>
  <si>
    <t>0x2514</t>
  </si>
  <si>
    <t>REG_STEP_BASE_5</t>
  </si>
  <si>
    <t>0x2518</t>
  </si>
  <si>
    <t>REG_STEP_BASE_6</t>
  </si>
  <si>
    <t>0x251C</t>
  </si>
  <si>
    <t>REG_STEP_BASE_7</t>
  </si>
  <si>
    <t>0x2520</t>
  </si>
  <si>
    <t>REG_STEP_BASE_8</t>
  </si>
  <si>
    <t>0x2524</t>
  </si>
  <si>
    <t>REG_STEP_BASE_9</t>
  </si>
  <si>
    <t>0x2528</t>
  </si>
  <si>
    <t>REG_STEP_BASE_10</t>
  </si>
  <si>
    <t>0x252C</t>
  </si>
  <si>
    <t>REG_STEP_BASE_11</t>
  </si>
  <si>
    <t>0x2530</t>
  </si>
  <si>
    <t>REG_STEP_BASE_12</t>
  </si>
  <si>
    <t>0x2534</t>
  </si>
  <si>
    <t>REG_STEP_BASE_13</t>
  </si>
  <si>
    <t>0x2538</t>
  </si>
  <si>
    <t>REG_STEP_BASE_14</t>
  </si>
  <si>
    <t>0x253C</t>
  </si>
  <si>
    <t>REG_STEP_BASE_15</t>
  </si>
  <si>
    <t>0x2540</t>
  </si>
  <si>
    <t>REG_STEP_BASE_16</t>
  </si>
  <si>
    <t>0x2544</t>
  </si>
  <si>
    <t>REG_STEP_BASE_17</t>
  </si>
  <si>
    <t>0x2548</t>
  </si>
  <si>
    <t>REG_STEP_BASE_18</t>
  </si>
  <si>
    <t>0x254C</t>
  </si>
  <si>
    <t>REG_STEP_BASE_19</t>
  </si>
  <si>
    <t>0x2550</t>
  </si>
  <si>
    <t>REG_STEP_BASE_20</t>
  </si>
  <si>
    <t>0x2554</t>
  </si>
  <si>
    <t>REG_STEP_BASE_21</t>
  </si>
  <si>
    <t>0x2558</t>
  </si>
  <si>
    <t>REG_STEP_BASE_22</t>
  </si>
  <si>
    <t>0x255C</t>
  </si>
  <si>
    <t>REG_STEP_BASE_23</t>
  </si>
  <si>
    <t>0x2560</t>
  </si>
  <si>
    <t>REG_STEP_BASE_24</t>
  </si>
  <si>
    <t>0x2564</t>
  </si>
  <si>
    <t>REG_STEP_BASE_25</t>
  </si>
  <si>
    <t>0x2568</t>
  </si>
  <si>
    <t>REG_STEP_BASE_26</t>
  </si>
  <si>
    <t>0x256C</t>
  </si>
  <si>
    <t>REG_STEP_BASE_27</t>
  </si>
  <si>
    <t>0x2570</t>
  </si>
  <si>
    <t>REG_STEP_BASE_28</t>
  </si>
  <si>
    <t>0x2574</t>
  </si>
  <si>
    <t>REG_STEP_BASE_29</t>
  </si>
  <si>
    <t>0x2578</t>
  </si>
  <si>
    <t>REG_STEP_BASE_30</t>
  </si>
  <si>
    <t>0x257C</t>
  </si>
  <si>
    <t>REG_STEP_BASE_31</t>
  </si>
  <si>
    <r>
      <rPr>
        <sz val="20"/>
        <color theme="1"/>
        <rFont val="宋体"/>
        <charset val="134"/>
      </rPr>
      <t>说明：</t>
    </r>
    <r>
      <rPr>
        <sz val="20"/>
        <color theme="1"/>
        <rFont val="Times New Roman"/>
        <charset val="134"/>
      </rPr>
      <t>FPGA-1</t>
    </r>
    <r>
      <rPr>
        <sz val="20"/>
        <color theme="1"/>
        <rFont val="宋体"/>
        <charset val="134"/>
      </rPr>
      <t>为主板，</t>
    </r>
    <r>
      <rPr>
        <sz val="20"/>
        <color theme="1"/>
        <rFont val="Times New Roman"/>
        <charset val="134"/>
      </rPr>
      <t>FPGA-2</t>
    </r>
    <r>
      <rPr>
        <sz val="20"/>
        <color theme="1"/>
        <rFont val="宋体"/>
        <charset val="134"/>
      </rPr>
      <t>为从板；其中</t>
    </r>
    <r>
      <rPr>
        <sz val="20"/>
        <color theme="1"/>
        <rFont val="Times New Roman"/>
        <charset val="134"/>
      </rPr>
      <t>0x1660</t>
    </r>
    <r>
      <rPr>
        <sz val="20"/>
        <color theme="1"/>
        <rFont val="宋体"/>
        <charset val="134"/>
      </rPr>
      <t>初始化时有区别</t>
    </r>
  </si>
  <si>
    <t>平台速度(um/s)</t>
  </si>
  <si>
    <t>编码器频率(KHz)</t>
  </si>
  <si>
    <t>编码器触发间距(um)</t>
  </si>
  <si>
    <t>相机运动方向像素尺寸(um)</t>
  </si>
  <si>
    <t>相机帧率(KHz)</t>
  </si>
  <si>
    <t>编码器需求帧率(KHz)</t>
  </si>
  <si>
    <t>分倍频基础系数</t>
  </si>
  <si>
    <t>分倍频后编码器需求帧率</t>
  </si>
  <si>
    <t>编码器该帧率下对应速度</t>
  </si>
  <si>
    <t>200mm/s下对应分倍频系数</t>
  </si>
  <si>
    <t>200mm/s下对应图像拉伸(&lt;1)/压缩(&gt;1)系数</t>
  </si>
  <si>
    <t>300mm/s下对应分倍频系数</t>
  </si>
  <si>
    <t>300mm/s下对应图像拉伸(&lt;1)/压缩(&gt;1)系数</t>
  </si>
  <si>
    <t>reg_exp_loop</t>
  </si>
  <si>
    <t>reg_sw_ack</t>
  </si>
  <si>
    <t>reg_mos_ack</t>
  </si>
  <si>
    <t>reg_dds_ack</t>
  </si>
  <si>
    <t>mos_ture</t>
  </si>
  <si>
    <t>dds_ture</t>
  </si>
  <si>
    <t>S_IDLE</t>
  </si>
  <si>
    <t>S_TRIG</t>
  </si>
  <si>
    <t>Texpend1(图像循环外固有消耗）</t>
  </si>
  <si>
    <t>Texpend2 (开关循环外固有消耗)</t>
  </si>
  <si>
    <t>reg_sw_gap</t>
  </si>
  <si>
    <t>编码器触发周期(us)</t>
  </si>
  <si>
    <t>相机触发频率(KHz)</t>
  </si>
  <si>
    <t>相机触发周期(us)</t>
  </si>
  <si>
    <t>相机触发周期(beat)(reg_camera_cycle)</t>
  </si>
  <si>
    <t>编码器触发周期(beat)</t>
  </si>
  <si>
    <t>Tpicloop(图像循环周期</t>
  </si>
  <si>
    <t>exp_loop</t>
  </si>
  <si>
    <t>开关循环次数
reg_sw_loop_num</t>
  </si>
  <si>
    <t>sw_ture</t>
  </si>
  <si>
    <t>sw_ack</t>
  </si>
  <si>
    <t>HEX</t>
  </si>
  <si>
    <t>频率</t>
  </si>
  <si>
    <t>日期</t>
  </si>
  <si>
    <t>内容</t>
  </si>
  <si>
    <t>性质</t>
  </si>
  <si>
    <t>ALL</t>
  </si>
  <si>
    <t>新建</t>
  </si>
  <si>
    <t>新建寄存器列表， 首次发布</t>
  </si>
  <si>
    <t>部分</t>
  </si>
  <si>
    <t>新增</t>
  </si>
  <si>
    <t>新增波表调校寄存器及远控模式寄存器</t>
  </si>
  <si>
    <t>新增姿态传感器mcu1角度寄存器</t>
  </si>
  <si>
    <t>新增sw_loop_num寄存器</t>
  </si>
  <si>
    <t>补充reg_sw_ack_time、reg_dac_ack_time延时说明</t>
  </si>
  <si>
    <t>新增reg_trig_out_polar</t>
  </si>
  <si>
    <t>新增多重触发模块</t>
  </si>
  <si>
    <t>新增时间积分相关寄存器</t>
  </si>
  <si>
    <t>新增步进模式相关寄存器</t>
  </si>
  <si>
    <t>新增扩展触发相关寄存器</t>
  </si>
  <si>
    <t>新增编码器相关参数计算</t>
  </si>
  <si>
    <t>新增RTC、trigger_miss寄存器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</si>
</sst>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6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20"/>
      <color theme="1"/>
      <name val="Times New Roman"/>
      <charset val="134"/>
    </font>
    <font>
      <sz val="16"/>
      <color theme="1"/>
      <name val="Times New Roman"/>
      <charset val="134"/>
    </font>
    <font>
      <sz val="16"/>
      <color rgb="FFFF0000"/>
      <name val="Times New Roman"/>
      <charset val="134"/>
    </font>
    <font>
      <sz val="16"/>
      <name val="Times New Roman"/>
      <charset val="134"/>
    </font>
    <font>
      <sz val="16"/>
      <color theme="1"/>
      <name val="等线"/>
      <charset val="134"/>
      <scheme val="minor"/>
    </font>
    <font>
      <strike/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trike/>
      <sz val="11"/>
      <color rgb="FF00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20"/>
      <color theme="1"/>
      <name val="宋体"/>
      <charset val="134"/>
    </font>
    <font>
      <sz val="16"/>
      <color theme="1"/>
      <name val="宋体"/>
      <charset val="134"/>
    </font>
    <font>
      <i/>
      <strike/>
      <sz val="11"/>
      <color theme="1"/>
      <name val="等线"/>
      <charset val="134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BA9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4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5" borderId="9" applyNumberFormat="0" applyAlignment="0" applyProtection="0">
      <alignment vertical="center"/>
    </xf>
    <xf numFmtId="0" fontId="23" fillId="36" borderId="10" applyNumberFormat="0" applyAlignment="0" applyProtection="0">
      <alignment vertical="center"/>
    </xf>
    <xf numFmtId="0" fontId="24" fillId="36" borderId="9" applyNumberFormat="0" applyAlignment="0" applyProtection="0">
      <alignment vertical="center"/>
    </xf>
    <xf numFmtId="0" fontId="25" fillId="37" borderId="11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</cellStyleXfs>
  <cellXfs count="296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31" fontId="0" fillId="2" borderId="0" xfId="0" applyNumberFormat="1" applyFill="1">
      <alignment vertical="center"/>
    </xf>
    <xf numFmtId="21" fontId="0" fillId="2" borderId="0" xfId="0" applyNumberFormat="1" applyFill="1">
      <alignment vertical="center"/>
    </xf>
    <xf numFmtId="0" fontId="1" fillId="0" borderId="0" xfId="0" applyFont="1" applyAlignment="1">
      <alignment horizontal="left" vertical="center"/>
    </xf>
    <xf numFmtId="31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Font="1" applyAlignment="1">
      <alignment horizontal="left" vertical="center"/>
    </xf>
    <xf numFmtId="31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/>
    </xf>
    <xf numFmtId="49" fontId="2" fillId="0" borderId="0" xfId="26" applyNumberFormat="1" applyFont="1" applyFill="1" applyBorder="1" applyAlignment="1">
      <alignment horizontal="left" vertical="center"/>
    </xf>
    <xf numFmtId="49" fontId="0" fillId="0" borderId="0" xfId="26" applyNumberForma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8" fillId="10" borderId="0" xfId="0" applyFont="1" applyFill="1">
      <alignment vertical="center"/>
    </xf>
    <xf numFmtId="0" fontId="5" fillId="15" borderId="1" xfId="0" applyFont="1" applyFill="1" applyBorder="1" applyAlignment="1">
      <alignment horizontal="left" vertical="center"/>
    </xf>
    <xf numFmtId="0" fontId="5" fillId="15" borderId="1" xfId="0" applyFont="1" applyFill="1" applyBorder="1">
      <alignment vertical="center"/>
    </xf>
    <xf numFmtId="0" fontId="0" fillId="15" borderId="1" xfId="0" applyFont="1" applyFill="1" applyBorder="1">
      <alignment vertical="center"/>
    </xf>
    <xf numFmtId="0" fontId="5" fillId="16" borderId="1" xfId="0" applyFont="1" applyFill="1" applyBorder="1" applyAlignment="1">
      <alignment horizontal="left" vertical="center"/>
    </xf>
    <xf numFmtId="0" fontId="5" fillId="16" borderId="1" xfId="0" applyFont="1" applyFill="1" applyBorder="1">
      <alignment vertical="center"/>
    </xf>
    <xf numFmtId="49" fontId="0" fillId="0" borderId="0" xfId="30" applyNumberFormat="1" applyFill="1" applyBorder="1">
      <alignment vertical="center"/>
    </xf>
    <xf numFmtId="49" fontId="0" fillId="0" borderId="0" xfId="30" applyNumberFormat="1" applyFill="1" applyBorder="1" applyAlignment="1">
      <alignment horizontal="left" vertical="center"/>
    </xf>
    <xf numFmtId="0" fontId="5" fillId="10" borderId="3" xfId="0" applyFont="1" applyFill="1" applyBorder="1" applyAlignment="1">
      <alignment horizontal="left" vertical="center"/>
    </xf>
    <xf numFmtId="0" fontId="5" fillId="10" borderId="0" xfId="0" applyFont="1" applyFill="1">
      <alignment vertical="center"/>
    </xf>
    <xf numFmtId="0" fontId="5" fillId="17" borderId="1" xfId="0" applyFont="1" applyFill="1" applyBorder="1" applyAlignment="1">
      <alignment horizontal="left" vertical="center"/>
    </xf>
    <xf numFmtId="0" fontId="5" fillId="17" borderId="1" xfId="0" applyFont="1" applyFill="1" applyBorder="1">
      <alignment vertical="center"/>
    </xf>
    <xf numFmtId="0" fontId="0" fillId="10" borderId="1" xfId="0" applyFill="1" applyBorder="1">
      <alignment vertical="center"/>
    </xf>
    <xf numFmtId="0" fontId="2" fillId="10" borderId="1" xfId="0" applyFont="1" applyFill="1" applyBorder="1">
      <alignment vertical="center"/>
    </xf>
    <xf numFmtId="0" fontId="8" fillId="10" borderId="1" xfId="0" applyFon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18" borderId="1" xfId="26" applyNumberFormat="1" applyBorder="1">
      <alignment vertical="center"/>
    </xf>
    <xf numFmtId="49" fontId="0" fillId="19" borderId="1" xfId="26" applyNumberFormat="1" applyFill="1" applyBorder="1">
      <alignment vertical="center"/>
    </xf>
    <xf numFmtId="49" fontId="0" fillId="20" borderId="1" xfId="30" applyNumberFormat="1" applyFill="1" applyBorder="1">
      <alignment vertical="center"/>
    </xf>
    <xf numFmtId="49" fontId="0" fillId="21" borderId="1" xfId="30" applyNumberFormat="1" applyBorder="1">
      <alignment vertical="center"/>
    </xf>
    <xf numFmtId="49" fontId="9" fillId="21" borderId="1" xfId="30" applyNumberFormat="1" applyFont="1" applyBorder="1">
      <alignment vertical="center"/>
    </xf>
    <xf numFmtId="49" fontId="0" fillId="21" borderId="1" xfId="30" applyNumberFormat="1" applyBorder="1" applyAlignment="1">
      <alignment vertical="center" wrapText="1"/>
    </xf>
    <xf numFmtId="49" fontId="0" fillId="11" borderId="1" xfId="30" applyNumberFormat="1" applyFill="1" applyBorder="1">
      <alignment vertical="center"/>
    </xf>
    <xf numFmtId="49" fontId="0" fillId="19" borderId="1" xfId="30" applyNumberFormat="1" applyFill="1" applyBorder="1">
      <alignment vertical="center"/>
    </xf>
    <xf numFmtId="49" fontId="0" fillId="22" borderId="1" xfId="30" applyNumberFormat="1" applyFill="1" applyBorder="1">
      <alignment vertical="center"/>
    </xf>
    <xf numFmtId="49" fontId="0" fillId="13" borderId="1" xfId="30" applyNumberFormat="1" applyFill="1" applyBorder="1">
      <alignment vertical="center"/>
    </xf>
    <xf numFmtId="49" fontId="0" fillId="23" borderId="1" xfId="26" applyNumberFormat="1" applyFill="1" applyBorder="1">
      <alignment vertical="center"/>
    </xf>
    <xf numFmtId="49" fontId="0" fillId="23" borderId="1" xfId="30" applyNumberFormat="1" applyFill="1" applyBorder="1">
      <alignment vertical="center"/>
    </xf>
    <xf numFmtId="49" fontId="0" fillId="24" borderId="1" xfId="30" applyNumberFormat="1" applyFill="1" applyBorder="1">
      <alignment vertical="center"/>
    </xf>
    <xf numFmtId="49" fontId="0" fillId="25" borderId="1" xfId="30" applyNumberFormat="1" applyFill="1" applyBorder="1">
      <alignment vertical="center"/>
    </xf>
    <xf numFmtId="49" fontId="9" fillId="24" borderId="1" xfId="30" applyNumberFormat="1" applyFont="1" applyFill="1" applyBorder="1">
      <alignment vertical="center"/>
    </xf>
    <xf numFmtId="49" fontId="0" fillId="26" borderId="1" xfId="30" applyNumberFormat="1" applyFill="1" applyBorder="1">
      <alignment vertical="center"/>
    </xf>
    <xf numFmtId="49" fontId="0" fillId="27" borderId="1" xfId="30" applyNumberFormat="1" applyFill="1" applyBorder="1">
      <alignment vertical="center"/>
    </xf>
    <xf numFmtId="49" fontId="0" fillId="27" borderId="1" xfId="46" applyNumberFormat="1" applyBorder="1">
      <alignment vertical="center"/>
    </xf>
    <xf numFmtId="49" fontId="0" fillId="28" borderId="1" xfId="0" applyNumberFormat="1" applyFill="1" applyBorder="1">
      <alignment vertical="center"/>
    </xf>
    <xf numFmtId="49" fontId="0" fillId="19" borderId="1" xfId="0" applyNumberFormat="1" applyFill="1" applyBorder="1">
      <alignment vertical="center"/>
    </xf>
    <xf numFmtId="49" fontId="0" fillId="29" borderId="1" xfId="0" applyNumberFormat="1" applyFill="1" applyBorder="1">
      <alignment vertical="center"/>
    </xf>
    <xf numFmtId="49" fontId="0" fillId="30" borderId="1" xfId="0" applyNumberFormat="1" applyFill="1" applyBorder="1">
      <alignment vertical="center"/>
    </xf>
    <xf numFmtId="49" fontId="0" fillId="31" borderId="1" xfId="0" applyNumberFormat="1" applyFill="1" applyBorder="1">
      <alignment vertical="center"/>
    </xf>
    <xf numFmtId="49" fontId="0" fillId="32" borderId="1" xfId="0" applyNumberFormat="1" applyFill="1" applyBorder="1">
      <alignment vertical="center"/>
    </xf>
    <xf numFmtId="49" fontId="0" fillId="0" borderId="1" xfId="26" applyNumberFormat="1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0" fillId="2" borderId="1" xfId="0" applyNumberForma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49" fontId="10" fillId="2" borderId="1" xfId="6" applyNumberFormat="1" applyFill="1" applyBorder="1" applyAlignment="1">
      <alignment horizontal="left" vertical="center"/>
    </xf>
    <xf numFmtId="49" fontId="0" fillId="18" borderId="1" xfId="26" applyNumberFormat="1" applyBorder="1" applyAlignment="1">
      <alignment horizontal="center" vertical="center"/>
    </xf>
    <xf numFmtId="176" fontId="1" fillId="18" borderId="1" xfId="0" applyNumberFormat="1" applyFont="1" applyFill="1" applyBorder="1" applyAlignment="1">
      <alignment horizontal="center" vertical="center"/>
    </xf>
    <xf numFmtId="49" fontId="0" fillId="18" borderId="1" xfId="26" applyNumberFormat="1" applyBorder="1" applyAlignment="1">
      <alignment horizontal="left" vertical="center"/>
    </xf>
    <xf numFmtId="49" fontId="0" fillId="18" borderId="4" xfId="26" applyNumberFormat="1" applyBorder="1" applyAlignment="1">
      <alignment horizontal="center" vertical="center"/>
    </xf>
    <xf numFmtId="176" fontId="1" fillId="18" borderId="4" xfId="0" applyNumberFormat="1" applyFont="1" applyFill="1" applyBorder="1" applyAlignment="1">
      <alignment horizontal="center" vertical="center"/>
    </xf>
    <xf numFmtId="49" fontId="0" fillId="18" borderId="3" xfId="26" applyNumberFormat="1" applyBorder="1" applyAlignment="1">
      <alignment horizontal="center" vertical="center"/>
    </xf>
    <xf numFmtId="176" fontId="1" fillId="18" borderId="3" xfId="0" applyNumberFormat="1" applyFont="1" applyFill="1" applyBorder="1" applyAlignment="1">
      <alignment horizontal="center" vertical="center"/>
    </xf>
    <xf numFmtId="49" fontId="0" fillId="18" borderId="5" xfId="26" applyNumberFormat="1" applyBorder="1" applyAlignment="1">
      <alignment horizontal="center" vertical="center"/>
    </xf>
    <xf numFmtId="176" fontId="1" fillId="18" borderId="5" xfId="0" applyNumberFormat="1" applyFont="1" applyFill="1" applyBorder="1" applyAlignment="1">
      <alignment horizontal="center" vertical="center"/>
    </xf>
    <xf numFmtId="49" fontId="0" fillId="19" borderId="1" xfId="26" applyNumberFormat="1" applyFill="1" applyBorder="1" applyAlignment="1">
      <alignment horizontal="center" vertical="center"/>
    </xf>
    <xf numFmtId="176" fontId="1" fillId="19" borderId="1" xfId="0" applyNumberFormat="1" applyFont="1" applyFill="1" applyBorder="1" applyAlignment="1">
      <alignment horizontal="center" vertical="center"/>
    </xf>
    <xf numFmtId="49" fontId="0" fillId="19" borderId="1" xfId="26" applyNumberFormat="1" applyFill="1" applyBorder="1" applyAlignment="1">
      <alignment horizontal="left" vertical="center"/>
    </xf>
    <xf numFmtId="49" fontId="0" fillId="21" borderId="4" xfId="30" applyNumberFormat="1" applyBorder="1" applyAlignment="1">
      <alignment horizontal="center" vertical="center"/>
    </xf>
    <xf numFmtId="49" fontId="0" fillId="20" borderId="1" xfId="30" applyNumberFormat="1" applyFill="1" applyBorder="1" applyAlignment="1">
      <alignment vertical="center"/>
    </xf>
    <xf numFmtId="49" fontId="0" fillId="20" borderId="1" xfId="30" applyNumberFormat="1" applyFill="1" applyBorder="1" applyAlignment="1">
      <alignment horizontal="center" vertical="center"/>
    </xf>
    <xf numFmtId="176" fontId="1" fillId="20" borderId="1" xfId="0" applyNumberFormat="1" applyFont="1" applyFill="1" applyBorder="1" applyAlignment="1">
      <alignment horizontal="center" vertical="center"/>
    </xf>
    <xf numFmtId="49" fontId="0" fillId="20" borderId="1" xfId="30" applyNumberFormat="1" applyFill="1" applyBorder="1" applyAlignment="1">
      <alignment horizontal="left" vertical="center"/>
    </xf>
    <xf numFmtId="49" fontId="0" fillId="20" borderId="1" xfId="0" applyNumberFormat="1" applyFill="1" applyBorder="1" applyAlignment="1">
      <alignment horizontal="left" vertical="center"/>
    </xf>
    <xf numFmtId="49" fontId="0" fillId="21" borderId="3" xfId="30" applyNumberFormat="1" applyBorder="1" applyAlignment="1">
      <alignment horizontal="center" vertical="center"/>
    </xf>
    <xf numFmtId="49" fontId="0" fillId="21" borderId="3" xfId="30" applyNumberFormat="1" applyBorder="1" applyAlignment="1">
      <alignment horizontal="center" vertical="center" wrapText="1"/>
    </xf>
    <xf numFmtId="176" fontId="1" fillId="33" borderId="4" xfId="0" applyNumberFormat="1" applyFont="1" applyFill="1" applyBorder="1" applyAlignment="1">
      <alignment horizontal="center" vertical="center"/>
    </xf>
    <xf numFmtId="49" fontId="0" fillId="21" borderId="1" xfId="30" applyNumberFormat="1" applyBorder="1" applyAlignment="1">
      <alignment horizontal="left" vertical="center"/>
    </xf>
    <xf numFmtId="49" fontId="0" fillId="21" borderId="1" xfId="0" applyNumberFormat="1" applyFill="1" applyBorder="1" applyAlignment="1">
      <alignment horizontal="left" vertical="center"/>
    </xf>
    <xf numFmtId="49" fontId="0" fillId="21" borderId="4" xfId="30" applyNumberFormat="1" applyBorder="1" applyAlignment="1">
      <alignment horizontal="center" vertical="center" wrapText="1"/>
    </xf>
    <xf numFmtId="49" fontId="0" fillId="21" borderId="1" xfId="30" applyNumberFormat="1" applyBorder="1" applyAlignment="1">
      <alignment horizontal="center" vertical="center"/>
    </xf>
    <xf numFmtId="49" fontId="0" fillId="20" borderId="4" xfId="30" applyNumberFormat="1" applyFill="1" applyBorder="1" applyAlignment="1">
      <alignment horizontal="center" vertical="center"/>
    </xf>
    <xf numFmtId="176" fontId="1" fillId="20" borderId="4" xfId="0" applyNumberFormat="1" applyFont="1" applyFill="1" applyBorder="1" applyAlignment="1">
      <alignment horizontal="center" vertical="center"/>
    </xf>
    <xf numFmtId="49" fontId="9" fillId="21" borderId="4" xfId="30" applyNumberFormat="1" applyFont="1" applyBorder="1" applyAlignment="1">
      <alignment horizontal="center" vertical="center" wrapText="1"/>
    </xf>
    <xf numFmtId="49" fontId="9" fillId="21" borderId="1" xfId="30" applyNumberFormat="1" applyFont="1" applyBorder="1" applyAlignment="1">
      <alignment horizontal="center" vertical="center"/>
    </xf>
    <xf numFmtId="176" fontId="11" fillId="33" borderId="4" xfId="0" applyNumberFormat="1" applyFont="1" applyFill="1" applyBorder="1" applyAlignment="1">
      <alignment horizontal="center" vertical="center"/>
    </xf>
    <xf numFmtId="49" fontId="9" fillId="21" borderId="1" xfId="30" applyNumberFormat="1" applyFont="1" applyBorder="1" applyAlignment="1">
      <alignment horizontal="left" vertical="center"/>
    </xf>
    <xf numFmtId="49" fontId="9" fillId="21" borderId="1" xfId="0" applyNumberFormat="1" applyFont="1" applyFill="1" applyBorder="1" applyAlignment="1">
      <alignment horizontal="left" vertical="center"/>
    </xf>
    <xf numFmtId="49" fontId="0" fillId="21" borderId="1" xfId="30" applyNumberFormat="1" applyFont="1" applyBorder="1" applyAlignment="1">
      <alignment horizontal="left" vertical="center"/>
    </xf>
    <xf numFmtId="49" fontId="0" fillId="21" borderId="1" xfId="0" applyNumberFormat="1" applyFont="1" applyFill="1" applyBorder="1" applyAlignment="1">
      <alignment horizontal="left" vertical="center"/>
    </xf>
    <xf numFmtId="49" fontId="0" fillId="21" borderId="1" xfId="30" applyNumberFormat="1" applyBorder="1" applyAlignment="1">
      <alignment horizontal="center" vertical="center" wrapText="1"/>
    </xf>
    <xf numFmtId="176" fontId="1" fillId="33" borderId="4" xfId="0" applyNumberFormat="1" applyFont="1" applyFill="1" applyBorder="1" applyAlignment="1">
      <alignment horizontal="center" vertical="center" wrapText="1"/>
    </xf>
    <xf numFmtId="49" fontId="0" fillId="21" borderId="1" xfId="30" applyNumberFormat="1" applyBorder="1" applyAlignment="1">
      <alignment horizontal="left" vertical="center" wrapText="1"/>
    </xf>
    <xf numFmtId="49" fontId="0" fillId="21" borderId="1" xfId="0" applyNumberFormat="1" applyFill="1" applyBorder="1" applyAlignment="1">
      <alignment horizontal="left" vertical="center" wrapText="1"/>
    </xf>
    <xf numFmtId="49" fontId="0" fillId="11" borderId="3" xfId="30" applyNumberFormat="1" applyFill="1" applyBorder="1" applyAlignment="1">
      <alignment horizontal="center" vertical="center" wrapText="1"/>
    </xf>
    <xf numFmtId="49" fontId="0" fillId="11" borderId="1" xfId="30" applyNumberFormat="1" applyFill="1" applyBorder="1" applyAlignment="1">
      <alignment horizontal="center" vertical="center" wrapText="1"/>
    </xf>
    <xf numFmtId="176" fontId="1" fillId="11" borderId="4" xfId="0" applyNumberFormat="1" applyFont="1" applyFill="1" applyBorder="1" applyAlignment="1">
      <alignment horizontal="center" vertical="center"/>
    </xf>
    <xf numFmtId="49" fontId="0" fillId="11" borderId="1" xfId="30" applyNumberFormat="1" applyFill="1" applyBorder="1" applyAlignment="1">
      <alignment vertical="center" wrapText="1"/>
    </xf>
    <xf numFmtId="49" fontId="0" fillId="11" borderId="1" xfId="30" applyNumberFormat="1" applyFill="1" applyBorder="1" applyAlignment="1">
      <alignment horizontal="left" vertical="center" wrapText="1"/>
    </xf>
    <xf numFmtId="49" fontId="0" fillId="11" borderId="1" xfId="0" applyNumberForma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vertical="center" wrapText="1"/>
    </xf>
    <xf numFmtId="49" fontId="0" fillId="18" borderId="1" xfId="26" applyNumberFormat="1" applyBorder="1" applyAlignment="1">
      <alignment vertical="center" wrapText="1"/>
    </xf>
    <xf numFmtId="49" fontId="12" fillId="18" borderId="1" xfId="26" applyNumberFormat="1" applyFont="1" applyBorder="1" applyAlignment="1">
      <alignment vertical="center" wrapText="1"/>
    </xf>
    <xf numFmtId="0" fontId="0" fillId="18" borderId="1" xfId="26" applyNumberFormat="1" applyBorder="1">
      <alignment vertical="center"/>
    </xf>
    <xf numFmtId="49" fontId="0" fillId="19" borderId="1" xfId="26" applyNumberFormat="1" applyFill="1" applyBorder="1" applyAlignment="1">
      <alignment vertical="center" wrapText="1"/>
    </xf>
    <xf numFmtId="0" fontId="0" fillId="20" borderId="1" xfId="0" applyFill="1" applyBorder="1">
      <alignment vertical="center"/>
    </xf>
    <xf numFmtId="49" fontId="0" fillId="20" borderId="1" xfId="30" applyNumberFormat="1" applyFill="1" applyBorder="1" applyAlignment="1">
      <alignment vertical="center" wrapText="1"/>
    </xf>
    <xf numFmtId="0" fontId="12" fillId="21" borderId="1" xfId="0" applyFont="1" applyFill="1" applyBorder="1">
      <alignment vertical="center"/>
    </xf>
    <xf numFmtId="0" fontId="0" fillId="21" borderId="1" xfId="0" applyFill="1" applyBorder="1">
      <alignment vertical="center"/>
    </xf>
    <xf numFmtId="0" fontId="9" fillId="21" borderId="1" xfId="0" applyFont="1" applyFill="1" applyBorder="1">
      <alignment vertical="center"/>
    </xf>
    <xf numFmtId="49" fontId="9" fillId="21" borderId="1" xfId="30" applyNumberFormat="1" applyFont="1" applyBorder="1" applyAlignment="1">
      <alignment vertical="center" wrapText="1"/>
    </xf>
    <xf numFmtId="0" fontId="0" fillId="21" borderId="1" xfId="0" applyFont="1" applyFill="1" applyBorder="1">
      <alignment vertical="center"/>
    </xf>
    <xf numFmtId="49" fontId="0" fillId="21" borderId="1" xfId="30" applyNumberFormat="1" applyFont="1" applyBorder="1" applyAlignment="1">
      <alignment vertical="center" wrapText="1"/>
    </xf>
    <xf numFmtId="0" fontId="0" fillId="21" borderId="1" xfId="0" applyFont="1" applyFill="1" applyBorder="1" applyAlignment="1">
      <alignment vertical="center" wrapText="1"/>
    </xf>
    <xf numFmtId="0" fontId="0" fillId="21" borderId="1" xfId="0" applyFill="1" applyBorder="1" applyAlignment="1">
      <alignment vertical="center" wrapText="1"/>
    </xf>
    <xf numFmtId="49" fontId="2" fillId="21" borderId="1" xfId="30" applyNumberFormat="1" applyFont="1" applyBorder="1" applyAlignment="1">
      <alignment vertical="center" wrapText="1"/>
    </xf>
    <xf numFmtId="0" fontId="0" fillId="11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49" fontId="0" fillId="11" borderId="1" xfId="30" applyNumberFormat="1" applyFill="1" applyBorder="1" applyAlignment="1">
      <alignment horizontal="left" vertical="center"/>
    </xf>
    <xf numFmtId="49" fontId="0" fillId="11" borderId="1" xfId="0" applyNumberFormat="1" applyFill="1" applyBorder="1" applyAlignment="1">
      <alignment horizontal="left" vertical="center"/>
    </xf>
    <xf numFmtId="49" fontId="0" fillId="20" borderId="3" xfId="30" applyNumberFormat="1" applyFill="1" applyBorder="1" applyAlignment="1">
      <alignment vertical="center" wrapText="1"/>
    </xf>
    <xf numFmtId="49" fontId="0" fillId="20" borderId="1" xfId="30" applyNumberFormat="1" applyFill="1" applyBorder="1" applyAlignment="1">
      <alignment horizontal="center" vertical="center" wrapText="1"/>
    </xf>
    <xf numFmtId="49" fontId="2" fillId="11" borderId="1" xfId="30" applyNumberFormat="1" applyFont="1" applyFill="1" applyBorder="1" applyAlignment="1">
      <alignment vertical="center" wrapText="1"/>
    </xf>
    <xf numFmtId="0" fontId="0" fillId="11" borderId="1" xfId="0" applyFill="1" applyBorder="1">
      <alignment vertical="center"/>
    </xf>
    <xf numFmtId="0" fontId="0" fillId="11" borderId="1" xfId="0" applyFont="1" applyFill="1" applyBorder="1">
      <alignment vertical="center"/>
    </xf>
    <xf numFmtId="49" fontId="0" fillId="21" borderId="5" xfId="30" applyNumberFormat="1" applyBorder="1" applyAlignment="1">
      <alignment horizontal="center" vertical="center" wrapText="1"/>
    </xf>
    <xf numFmtId="49" fontId="0" fillId="19" borderId="5" xfId="30" applyNumberFormat="1" applyFill="1" applyBorder="1" applyAlignment="1">
      <alignment horizontal="center" vertical="center" wrapText="1"/>
    </xf>
    <xf numFmtId="49" fontId="0" fillId="19" borderId="1" xfId="30" applyNumberFormat="1" applyFill="1" applyBorder="1" applyAlignment="1">
      <alignment horizontal="center" vertical="center" wrapText="1"/>
    </xf>
    <xf numFmtId="176" fontId="1" fillId="19" borderId="4" xfId="0" applyNumberFormat="1" applyFont="1" applyFill="1" applyBorder="1" applyAlignment="1">
      <alignment horizontal="center" vertical="center"/>
    </xf>
    <xf numFmtId="49" fontId="0" fillId="19" borderId="1" xfId="30" applyNumberFormat="1" applyFill="1" applyBorder="1" applyAlignment="1">
      <alignment horizontal="left" vertical="center"/>
    </xf>
    <xf numFmtId="49" fontId="0" fillId="19" borderId="1" xfId="0" applyNumberFormat="1" applyFill="1" applyBorder="1" applyAlignment="1">
      <alignment horizontal="left" vertical="center"/>
    </xf>
    <xf numFmtId="49" fontId="0" fillId="11" borderId="1" xfId="30" applyNumberFormat="1" applyFill="1" applyBorder="1" applyAlignment="1">
      <alignment horizontal="center" vertical="center"/>
    </xf>
    <xf numFmtId="176" fontId="0" fillId="11" borderId="4" xfId="0" applyNumberFormat="1" applyFont="1" applyFill="1" applyBorder="1" applyAlignment="1">
      <alignment horizontal="center" vertical="center"/>
    </xf>
    <xf numFmtId="49" fontId="0" fillId="11" borderId="1" xfId="0" applyNumberFormat="1" applyFont="1" applyFill="1" applyBorder="1" applyAlignment="1">
      <alignment horizontal="left" vertical="center"/>
    </xf>
    <xf numFmtId="49" fontId="0" fillId="21" borderId="5" xfId="30" applyNumberFormat="1" applyBorder="1" applyAlignment="1">
      <alignment horizontal="center" vertical="center"/>
    </xf>
    <xf numFmtId="49" fontId="0" fillId="22" borderId="4" xfId="30" applyNumberFormat="1" applyFill="1" applyBorder="1" applyAlignment="1">
      <alignment horizontal="center" vertical="center"/>
    </xf>
    <xf numFmtId="49" fontId="0" fillId="22" borderId="4" xfId="30" applyNumberFormat="1" applyFill="1" applyBorder="1" applyAlignment="1">
      <alignment horizontal="center" vertical="center" wrapText="1"/>
    </xf>
    <xf numFmtId="49" fontId="0" fillId="22" borderId="1" xfId="30" applyNumberFormat="1" applyFill="1" applyBorder="1" applyAlignment="1">
      <alignment horizontal="center" vertical="center"/>
    </xf>
    <xf numFmtId="176" fontId="1" fillId="22" borderId="4" xfId="0" applyNumberFormat="1" applyFont="1" applyFill="1" applyBorder="1" applyAlignment="1">
      <alignment horizontal="center" vertical="center"/>
    </xf>
    <xf numFmtId="49" fontId="0" fillId="22" borderId="1" xfId="30" applyNumberFormat="1" applyFill="1" applyBorder="1" applyAlignment="1">
      <alignment horizontal="left" vertical="center"/>
    </xf>
    <xf numFmtId="49" fontId="0" fillId="22" borderId="1" xfId="0" applyNumberFormat="1" applyFill="1" applyBorder="1" applyAlignment="1">
      <alignment horizontal="left" vertical="center"/>
    </xf>
    <xf numFmtId="49" fontId="0" fillId="22" borderId="3" xfId="30" applyNumberFormat="1" applyFill="1" applyBorder="1" applyAlignment="1">
      <alignment horizontal="center" vertical="center"/>
    </xf>
    <xf numFmtId="49" fontId="0" fillId="22" borderId="3" xfId="30" applyNumberFormat="1" applyFill="1" applyBorder="1" applyAlignment="1">
      <alignment horizontal="center" vertical="center" wrapText="1"/>
    </xf>
    <xf numFmtId="176" fontId="1" fillId="22" borderId="1" xfId="0" applyNumberFormat="1" applyFont="1" applyFill="1" applyBorder="1" applyAlignment="1">
      <alignment horizontal="center" vertical="center"/>
    </xf>
    <xf numFmtId="49" fontId="0" fillId="22" borderId="1" xfId="30" applyNumberFormat="1" applyFont="1" applyFill="1" applyBorder="1" applyAlignment="1">
      <alignment horizontal="left" vertical="center"/>
    </xf>
    <xf numFmtId="49" fontId="0" fillId="13" borderId="1" xfId="30" applyNumberFormat="1" applyFill="1" applyBorder="1" applyAlignment="1">
      <alignment horizontal="center" vertical="center"/>
    </xf>
    <xf numFmtId="176" fontId="1" fillId="13" borderId="4" xfId="0" applyNumberFormat="1" applyFont="1" applyFill="1" applyBorder="1" applyAlignment="1">
      <alignment horizontal="center" vertical="center"/>
    </xf>
    <xf numFmtId="49" fontId="0" fillId="13" borderId="1" xfId="30" applyNumberFormat="1" applyFill="1" applyBorder="1" applyAlignment="1">
      <alignment horizontal="left" vertical="center"/>
    </xf>
    <xf numFmtId="49" fontId="0" fillId="13" borderId="1" xfId="0" applyNumberFormat="1" applyFill="1" applyBorder="1" applyAlignment="1">
      <alignment horizontal="left" vertical="center"/>
    </xf>
    <xf numFmtId="176" fontId="1" fillId="13" borderId="1" xfId="0" applyNumberFormat="1" applyFont="1" applyFill="1" applyBorder="1" applyAlignment="1">
      <alignment horizontal="center" vertical="center"/>
    </xf>
    <xf numFmtId="49" fontId="0" fillId="13" borderId="1" xfId="30" applyNumberFormat="1" applyFont="1" applyFill="1" applyBorder="1" applyAlignment="1">
      <alignment horizontal="left" vertical="center"/>
    </xf>
    <xf numFmtId="49" fontId="0" fillId="23" borderId="3" xfId="30" applyNumberFormat="1" applyFill="1" applyBorder="1" applyAlignment="1">
      <alignment vertical="center" wrapText="1"/>
    </xf>
    <xf numFmtId="49" fontId="2" fillId="23" borderId="1" xfId="30" applyNumberFormat="1" applyFont="1" applyFill="1" applyBorder="1" applyAlignment="1">
      <alignment horizontal="center" vertical="center"/>
    </xf>
    <xf numFmtId="176" fontId="1" fillId="23" borderId="1" xfId="0" applyNumberFormat="1" applyFont="1" applyFill="1" applyBorder="1" applyAlignment="1">
      <alignment horizontal="center" vertical="center"/>
    </xf>
    <xf numFmtId="49" fontId="0" fillId="23" borderId="1" xfId="26" applyNumberFormat="1" applyFill="1" applyBorder="1" applyAlignment="1">
      <alignment horizontal="left" vertical="center"/>
    </xf>
    <xf numFmtId="49" fontId="9" fillId="22" borderId="3" xfId="30" applyNumberFormat="1" applyFont="1" applyFill="1" applyBorder="1" applyAlignment="1">
      <alignment horizontal="center" vertical="center" wrapText="1"/>
    </xf>
    <xf numFmtId="49" fontId="9" fillId="22" borderId="1" xfId="30" applyNumberFormat="1" applyFont="1" applyFill="1" applyBorder="1" applyAlignment="1">
      <alignment horizontal="center" vertical="center"/>
    </xf>
    <xf numFmtId="176" fontId="11" fillId="22" borderId="4" xfId="0" applyNumberFormat="1" applyFont="1" applyFill="1" applyBorder="1" applyAlignment="1">
      <alignment horizontal="center" vertical="center"/>
    </xf>
    <xf numFmtId="49" fontId="9" fillId="22" borderId="1" xfId="30" applyNumberFormat="1" applyFont="1" applyFill="1" applyBorder="1" applyAlignment="1">
      <alignment horizontal="left" vertical="center"/>
    </xf>
    <xf numFmtId="49" fontId="9" fillId="22" borderId="1" xfId="0" applyNumberFormat="1" applyFont="1" applyFill="1" applyBorder="1" applyAlignment="1">
      <alignment horizontal="left" vertical="center"/>
    </xf>
    <xf numFmtId="176" fontId="11" fillId="22" borderId="1" xfId="0" applyNumberFormat="1" applyFont="1" applyFill="1" applyBorder="1" applyAlignment="1">
      <alignment horizontal="center" vertical="center"/>
    </xf>
    <xf numFmtId="0" fontId="0" fillId="19" borderId="1" xfId="0" applyFill="1" applyBorder="1">
      <alignment vertical="center"/>
    </xf>
    <xf numFmtId="49" fontId="0" fillId="19" borderId="1" xfId="30" applyNumberFormat="1" applyFill="1" applyBorder="1" applyAlignment="1">
      <alignment vertical="center" wrapText="1"/>
    </xf>
    <xf numFmtId="0" fontId="0" fillId="22" borderId="1" xfId="0" applyFont="1" applyFill="1" applyBorder="1">
      <alignment vertical="center"/>
    </xf>
    <xf numFmtId="49" fontId="0" fillId="22" borderId="1" xfId="30" applyNumberFormat="1" applyFill="1" applyBorder="1" applyAlignment="1">
      <alignment vertical="center" wrapText="1"/>
    </xf>
    <xf numFmtId="0" fontId="0" fillId="22" borderId="1" xfId="0" applyFill="1" applyBorder="1">
      <alignment vertical="center"/>
    </xf>
    <xf numFmtId="49" fontId="0" fillId="22" borderId="1" xfId="30" applyNumberFormat="1" applyFont="1" applyFill="1" applyBorder="1" applyAlignment="1">
      <alignment vertical="center" wrapText="1"/>
    </xf>
    <xf numFmtId="0" fontId="0" fillId="13" borderId="1" xfId="0" applyFont="1" applyFill="1" applyBorder="1">
      <alignment vertical="center"/>
    </xf>
    <xf numFmtId="49" fontId="0" fillId="13" borderId="1" xfId="30" applyNumberFormat="1" applyFill="1" applyBorder="1" applyAlignment="1">
      <alignment vertical="center" wrapText="1"/>
    </xf>
    <xf numFmtId="0" fontId="0" fillId="13" borderId="1" xfId="0" applyFill="1" applyBorder="1">
      <alignment vertical="center"/>
    </xf>
    <xf numFmtId="0" fontId="12" fillId="13" borderId="1" xfId="0" applyFont="1" applyFill="1" applyBorder="1">
      <alignment vertical="center"/>
    </xf>
    <xf numFmtId="49" fontId="0" fillId="23" borderId="1" xfId="26" applyNumberFormat="1" applyFill="1" applyBorder="1" applyAlignment="1">
      <alignment vertical="center" wrapText="1"/>
    </xf>
    <xf numFmtId="0" fontId="9" fillId="22" borderId="1" xfId="0" applyFont="1" applyFill="1" applyBorder="1">
      <alignment vertical="center"/>
    </xf>
    <xf numFmtId="49" fontId="9" fillId="22" borderId="1" xfId="30" applyNumberFormat="1" applyFont="1" applyFill="1" applyBorder="1" applyAlignment="1">
      <alignment vertical="center" wrapText="1"/>
    </xf>
    <xf numFmtId="49" fontId="0" fillId="23" borderId="1" xfId="26" applyNumberFormat="1" applyFill="1" applyBorder="1" applyAlignment="1">
      <alignment horizontal="center" vertical="center"/>
    </xf>
    <xf numFmtId="49" fontId="0" fillId="22" borderId="5" xfId="30" applyNumberFormat="1" applyFill="1" applyBorder="1" applyAlignment="1">
      <alignment horizontal="center" vertical="center" wrapText="1"/>
    </xf>
    <xf numFmtId="49" fontId="0" fillId="23" borderId="3" xfId="30" applyNumberFormat="1" applyFill="1" applyBorder="1" applyAlignment="1">
      <alignment horizontal="center" vertical="center"/>
    </xf>
    <xf numFmtId="49" fontId="0" fillId="23" borderId="5" xfId="30" applyNumberFormat="1" applyFill="1" applyBorder="1" applyAlignment="1">
      <alignment horizontal="center" vertical="center" wrapText="1"/>
    </xf>
    <xf numFmtId="49" fontId="0" fillId="23" borderId="1" xfId="30" applyNumberFormat="1" applyFill="1" applyBorder="1" applyAlignment="1">
      <alignment horizontal="center" vertical="center"/>
    </xf>
    <xf numFmtId="49" fontId="0" fillId="23" borderId="1" xfId="30" applyNumberFormat="1" applyFill="1" applyBorder="1" applyAlignment="1">
      <alignment horizontal="left" vertical="center"/>
    </xf>
    <xf numFmtId="49" fontId="0" fillId="23" borderId="1" xfId="0" applyNumberFormat="1" applyFill="1" applyBorder="1" applyAlignment="1">
      <alignment horizontal="left" vertical="center"/>
    </xf>
    <xf numFmtId="49" fontId="0" fillId="13" borderId="3" xfId="30" applyNumberFormat="1" applyFill="1" applyBorder="1" applyAlignment="1">
      <alignment horizontal="center" vertical="center"/>
    </xf>
    <xf numFmtId="49" fontId="0" fillId="13" borderId="4" xfId="30" applyNumberFormat="1" applyFill="1" applyBorder="1" applyAlignment="1">
      <alignment horizontal="center" vertical="center" wrapText="1"/>
    </xf>
    <xf numFmtId="49" fontId="0" fillId="13" borderId="3" xfId="30" applyNumberFormat="1" applyFill="1" applyBorder="1" applyAlignment="1">
      <alignment horizontal="center" vertical="center" wrapText="1"/>
    </xf>
    <xf numFmtId="0" fontId="0" fillId="23" borderId="1" xfId="0" applyFill="1" applyBorder="1">
      <alignment vertical="center"/>
    </xf>
    <xf numFmtId="49" fontId="0" fillId="23" borderId="1" xfId="30" applyNumberFormat="1" applyFill="1" applyBorder="1" applyAlignment="1">
      <alignment vertical="center" wrapText="1"/>
    </xf>
    <xf numFmtId="49" fontId="0" fillId="13" borderId="5" xfId="30" applyNumberFormat="1" applyFill="1" applyBorder="1" applyAlignment="1">
      <alignment horizontal="center" vertical="center" wrapText="1"/>
    </xf>
    <xf numFmtId="49" fontId="0" fillId="19" borderId="1" xfId="30" applyNumberFormat="1" applyFill="1" applyBorder="1" applyAlignment="1">
      <alignment horizontal="center" vertical="center"/>
    </xf>
    <xf numFmtId="49" fontId="0" fillId="24" borderId="4" xfId="30" applyNumberFormat="1" applyFill="1" applyBorder="1" applyAlignment="1">
      <alignment horizontal="center" vertical="center"/>
    </xf>
    <xf numFmtId="49" fontId="0" fillId="24" borderId="4" xfId="30" applyNumberFormat="1" applyFill="1" applyBorder="1" applyAlignment="1">
      <alignment horizontal="center" vertical="center" wrapText="1"/>
    </xf>
    <xf numFmtId="49" fontId="0" fillId="24" borderId="1" xfId="30" applyNumberFormat="1" applyFill="1" applyBorder="1" applyAlignment="1">
      <alignment horizontal="center" vertical="center"/>
    </xf>
    <xf numFmtId="176" fontId="1" fillId="24" borderId="4" xfId="0" applyNumberFormat="1" applyFont="1" applyFill="1" applyBorder="1" applyAlignment="1">
      <alignment horizontal="center" vertical="center"/>
    </xf>
    <xf numFmtId="49" fontId="0" fillId="24" borderId="1" xfId="30" applyNumberFormat="1" applyFill="1" applyBorder="1" applyAlignment="1">
      <alignment horizontal="left" vertical="center"/>
    </xf>
    <xf numFmtId="49" fontId="0" fillId="24" borderId="1" xfId="0" applyNumberFormat="1" applyFill="1" applyBorder="1" applyAlignment="1">
      <alignment horizontal="left" vertical="center"/>
    </xf>
    <xf numFmtId="49" fontId="0" fillId="24" borderId="3" xfId="30" applyNumberFormat="1" applyFill="1" applyBorder="1" applyAlignment="1">
      <alignment horizontal="center" vertical="center"/>
    </xf>
    <xf numFmtId="49" fontId="0" fillId="24" borderId="3" xfId="30" applyNumberFormat="1" applyFill="1" applyBorder="1" applyAlignment="1">
      <alignment horizontal="center" vertical="center" wrapText="1"/>
    </xf>
    <xf numFmtId="49" fontId="0" fillId="24" borderId="5" xfId="30" applyNumberFormat="1" applyFill="1" applyBorder="1" applyAlignment="1">
      <alignment horizontal="center" vertical="center" wrapText="1"/>
    </xf>
    <xf numFmtId="49" fontId="0" fillId="25" borderId="5" xfId="30" applyNumberFormat="1" applyFill="1" applyBorder="1" applyAlignment="1">
      <alignment horizontal="center" vertical="center" wrapText="1"/>
    </xf>
    <xf numFmtId="49" fontId="0" fillId="25" borderId="1" xfId="30" applyNumberFormat="1" applyFill="1" applyBorder="1" applyAlignment="1">
      <alignment horizontal="center" vertical="center"/>
    </xf>
    <xf numFmtId="176" fontId="1" fillId="25" borderId="4" xfId="0" applyNumberFormat="1" applyFont="1" applyFill="1" applyBorder="1" applyAlignment="1">
      <alignment horizontal="center" vertical="center"/>
    </xf>
    <xf numFmtId="49" fontId="0" fillId="25" borderId="1" xfId="30" applyNumberFormat="1" applyFill="1" applyBorder="1" applyAlignment="1">
      <alignment horizontal="left" vertical="center"/>
    </xf>
    <xf numFmtId="49" fontId="0" fillId="25" borderId="1" xfId="0" applyNumberFormat="1" applyFill="1" applyBorder="1" applyAlignment="1">
      <alignment horizontal="left" vertical="center"/>
    </xf>
    <xf numFmtId="49" fontId="9" fillId="24" borderId="4" xfId="30" applyNumberFormat="1" applyFont="1" applyFill="1" applyBorder="1" applyAlignment="1">
      <alignment horizontal="center" vertical="center" wrapText="1"/>
    </xf>
    <xf numFmtId="49" fontId="9" fillId="24" borderId="1" xfId="30" applyNumberFormat="1" applyFont="1" applyFill="1" applyBorder="1" applyAlignment="1">
      <alignment horizontal="center" vertical="center"/>
    </xf>
    <xf numFmtId="176" fontId="11" fillId="24" borderId="4" xfId="0" applyNumberFormat="1" applyFont="1" applyFill="1" applyBorder="1" applyAlignment="1">
      <alignment horizontal="center" vertical="center"/>
    </xf>
    <xf numFmtId="49" fontId="9" fillId="24" borderId="1" xfId="0" applyNumberFormat="1" applyFont="1" applyFill="1" applyBorder="1" applyAlignment="1">
      <alignment horizontal="left" vertical="center"/>
    </xf>
    <xf numFmtId="49" fontId="9" fillId="24" borderId="3" xfId="30" applyNumberFormat="1" applyFont="1" applyFill="1" applyBorder="1" applyAlignment="1">
      <alignment horizontal="center" vertical="center" wrapText="1"/>
    </xf>
    <xf numFmtId="49" fontId="9" fillId="24" borderId="1" xfId="30" applyNumberFormat="1" applyFont="1" applyFill="1" applyBorder="1" applyAlignment="1">
      <alignment horizontal="left" vertical="center"/>
    </xf>
    <xf numFmtId="49" fontId="0" fillId="24" borderId="5" xfId="30" applyNumberFormat="1" applyFill="1" applyBorder="1" applyAlignment="1">
      <alignment horizontal="center" vertical="center"/>
    </xf>
    <xf numFmtId="49" fontId="9" fillId="24" borderId="5" xfId="30" applyNumberFormat="1" applyFont="1" applyFill="1" applyBorder="1" applyAlignment="1">
      <alignment horizontal="center" vertical="center" wrapText="1"/>
    </xf>
    <xf numFmtId="0" fontId="0" fillId="24" borderId="1" xfId="0" applyFill="1" applyBorder="1">
      <alignment vertical="center"/>
    </xf>
    <xf numFmtId="0" fontId="0" fillId="25" borderId="1" xfId="0" applyFill="1" applyBorder="1">
      <alignment vertical="center"/>
    </xf>
    <xf numFmtId="0" fontId="9" fillId="24" borderId="1" xfId="0" applyFont="1" applyFill="1" applyBorder="1">
      <alignment vertical="center"/>
    </xf>
    <xf numFmtId="49" fontId="0" fillId="26" borderId="1" xfId="30" applyNumberFormat="1" applyFill="1" applyBorder="1" applyAlignment="1">
      <alignment horizontal="center" vertical="center"/>
    </xf>
    <xf numFmtId="49" fontId="0" fillId="26" borderId="1" xfId="30" applyNumberFormat="1" applyFill="1" applyBorder="1" applyAlignment="1">
      <alignment horizontal="left" vertical="center"/>
    </xf>
    <xf numFmtId="176" fontId="1" fillId="26" borderId="1" xfId="0" applyNumberFormat="1" applyFont="1" applyFill="1" applyBorder="1" applyAlignment="1">
      <alignment horizontal="center" vertical="center"/>
    </xf>
    <xf numFmtId="49" fontId="0" fillId="26" borderId="1" xfId="0" applyNumberFormat="1" applyFill="1" applyBorder="1" applyAlignment="1">
      <alignment horizontal="left" vertical="center"/>
    </xf>
    <xf numFmtId="49" fontId="0" fillId="27" borderId="1" xfId="30" applyNumberFormat="1" applyFill="1" applyBorder="1" applyAlignment="1">
      <alignment horizontal="center" vertical="center"/>
    </xf>
    <xf numFmtId="49" fontId="0" fillId="27" borderId="1" xfId="30" applyNumberFormat="1" applyFill="1" applyBorder="1" applyAlignment="1">
      <alignment horizontal="left" vertical="center"/>
    </xf>
    <xf numFmtId="49" fontId="0" fillId="27" borderId="1" xfId="0" applyNumberFormat="1" applyFill="1" applyBorder="1" applyAlignment="1">
      <alignment horizontal="left" vertical="center"/>
    </xf>
    <xf numFmtId="176" fontId="1" fillId="25" borderId="1" xfId="0" applyNumberFormat="1" applyFont="1" applyFill="1" applyBorder="1" applyAlignment="1">
      <alignment horizontal="center" vertical="center"/>
    </xf>
    <xf numFmtId="176" fontId="1" fillId="33" borderId="1" xfId="0" applyNumberFormat="1" applyFont="1" applyFill="1" applyBorder="1" applyAlignment="1">
      <alignment horizontal="center" vertical="center"/>
    </xf>
    <xf numFmtId="49" fontId="0" fillId="26" borderId="1" xfId="30" applyNumberFormat="1" applyFill="1" applyBorder="1" applyAlignment="1">
      <alignment vertical="center" wrapText="1"/>
    </xf>
    <xf numFmtId="0" fontId="0" fillId="26" borderId="1" xfId="0" applyFill="1" applyBorder="1">
      <alignment vertical="center"/>
    </xf>
    <xf numFmtId="49" fontId="0" fillId="27" borderId="1" xfId="30" applyNumberFormat="1" applyFill="1" applyBorder="1" applyAlignment="1">
      <alignment vertical="center" wrapText="1"/>
    </xf>
    <xf numFmtId="0" fontId="0" fillId="27" borderId="1" xfId="0" applyFill="1" applyBorder="1">
      <alignment vertical="center"/>
    </xf>
    <xf numFmtId="49" fontId="0" fillId="25" borderId="1" xfId="30" applyNumberFormat="1" applyFill="1" applyBorder="1" applyAlignment="1">
      <alignment vertical="center" wrapText="1"/>
    </xf>
    <xf numFmtId="49" fontId="0" fillId="26" borderId="1" xfId="30" applyNumberFormat="1" applyFill="1" applyBorder="1" applyAlignment="1">
      <alignment horizontal="left" vertical="center" wrapText="1"/>
    </xf>
    <xf numFmtId="49" fontId="0" fillId="27" borderId="1" xfId="46" applyNumberFormat="1" applyBorder="1" applyAlignment="1">
      <alignment horizontal="center" vertical="center"/>
    </xf>
    <xf numFmtId="176" fontId="1" fillId="27" borderId="1" xfId="0" applyNumberFormat="1" applyFont="1" applyFill="1" applyBorder="1" applyAlignment="1">
      <alignment horizontal="center" vertical="center"/>
    </xf>
    <xf numFmtId="49" fontId="0" fillId="27" borderId="1" xfId="46" applyNumberFormat="1" applyBorder="1" applyAlignment="1">
      <alignment horizontal="left" vertical="center"/>
    </xf>
    <xf numFmtId="49" fontId="0" fillId="28" borderId="1" xfId="0" applyNumberFormat="1" applyFill="1" applyBorder="1" applyAlignment="1">
      <alignment horizontal="center" vertical="center"/>
    </xf>
    <xf numFmtId="176" fontId="1" fillId="28" borderId="1" xfId="0" applyNumberFormat="1" applyFont="1" applyFill="1" applyBorder="1" applyAlignment="1">
      <alignment horizontal="center" vertical="center"/>
    </xf>
    <xf numFmtId="49" fontId="0" fillId="28" borderId="1" xfId="0" applyNumberFormat="1" applyFill="1" applyBorder="1" applyAlignment="1">
      <alignment horizontal="left" vertical="center"/>
    </xf>
    <xf numFmtId="49" fontId="0" fillId="19" borderId="1" xfId="0" applyNumberFormat="1" applyFill="1" applyBorder="1" applyAlignment="1">
      <alignment horizontal="center" vertical="center"/>
    </xf>
    <xf numFmtId="49" fontId="0" fillId="29" borderId="1" xfId="0" applyNumberFormat="1" applyFill="1" applyBorder="1" applyAlignment="1">
      <alignment horizontal="center" vertical="center"/>
    </xf>
    <xf numFmtId="176" fontId="1" fillId="29" borderId="1" xfId="0" applyNumberFormat="1" applyFont="1" applyFill="1" applyBorder="1" applyAlignment="1">
      <alignment horizontal="center" vertical="center"/>
    </xf>
    <xf numFmtId="49" fontId="0" fillId="29" borderId="1" xfId="0" applyNumberFormat="1" applyFill="1" applyBorder="1" applyAlignment="1">
      <alignment horizontal="left" vertical="center"/>
    </xf>
    <xf numFmtId="49" fontId="0" fillId="27" borderId="1" xfId="46" applyNumberFormat="1" applyBorder="1" applyAlignment="1">
      <alignment vertical="center" wrapText="1"/>
    </xf>
    <xf numFmtId="49" fontId="0" fillId="28" borderId="1" xfId="0" applyNumberFormat="1" applyFill="1" applyBorder="1" applyAlignment="1">
      <alignment vertical="center" wrapText="1"/>
    </xf>
    <xf numFmtId="49" fontId="0" fillId="19" borderId="1" xfId="0" applyNumberFormat="1" applyFill="1" applyBorder="1" applyAlignment="1">
      <alignment vertical="center" wrapText="1"/>
    </xf>
    <xf numFmtId="49" fontId="0" fillId="29" borderId="1" xfId="0" applyNumberFormat="1" applyFill="1" applyBorder="1" applyAlignment="1">
      <alignment vertical="center" wrapText="1"/>
    </xf>
    <xf numFmtId="49" fontId="0" fillId="30" borderId="1" xfId="0" applyNumberFormat="1" applyFill="1" applyBorder="1" applyAlignment="1">
      <alignment horizontal="center" vertical="center"/>
    </xf>
    <xf numFmtId="176" fontId="1" fillId="30" borderId="1" xfId="0" applyNumberFormat="1" applyFont="1" applyFill="1" applyBorder="1" applyAlignment="1">
      <alignment horizontal="center" vertical="center"/>
    </xf>
    <xf numFmtId="49" fontId="0" fillId="30" borderId="1" xfId="0" applyNumberFormat="1" applyFill="1" applyBorder="1" applyAlignment="1">
      <alignment horizontal="left" vertical="center"/>
    </xf>
    <xf numFmtId="49" fontId="0" fillId="31" borderId="1" xfId="0" applyNumberFormat="1" applyFill="1" applyBorder="1" applyAlignment="1">
      <alignment horizontal="center" vertical="center"/>
    </xf>
    <xf numFmtId="176" fontId="1" fillId="31" borderId="1" xfId="0" applyNumberFormat="1" applyFont="1" applyFill="1" applyBorder="1" applyAlignment="1">
      <alignment horizontal="center" vertical="center"/>
    </xf>
    <xf numFmtId="49" fontId="0" fillId="31" borderId="1" xfId="0" applyNumberFormat="1" applyFill="1" applyBorder="1" applyAlignment="1">
      <alignment horizontal="left" vertical="center"/>
    </xf>
    <xf numFmtId="49" fontId="0" fillId="32" borderId="1" xfId="0" applyNumberFormat="1" applyFill="1" applyBorder="1" applyAlignment="1">
      <alignment horizontal="center" vertical="center"/>
    </xf>
    <xf numFmtId="176" fontId="1" fillId="32" borderId="1" xfId="0" applyNumberFormat="1" applyFont="1" applyFill="1" applyBorder="1" applyAlignment="1">
      <alignment horizontal="center" vertical="center"/>
    </xf>
    <xf numFmtId="49" fontId="0" fillId="32" borderId="1" xfId="0" applyNumberFormat="1" applyFill="1" applyBorder="1" applyAlignment="1">
      <alignment horizontal="left" vertical="center"/>
    </xf>
    <xf numFmtId="49" fontId="0" fillId="30" borderId="1" xfId="0" applyNumberFormat="1" applyFill="1" applyBorder="1" applyAlignment="1">
      <alignment vertical="center" wrapText="1"/>
    </xf>
    <xf numFmtId="49" fontId="0" fillId="31" borderId="1" xfId="0" applyNumberFormat="1" applyFill="1" applyBorder="1" applyAlignment="1">
      <alignment vertical="center" wrapText="1"/>
    </xf>
    <xf numFmtId="49" fontId="0" fillId="32" borderId="1" xfId="0" applyNumberFormat="1" applyFill="1" applyBorder="1" applyAlignment="1">
      <alignment vertical="center" wrapText="1"/>
    </xf>
    <xf numFmtId="176" fontId="1" fillId="0" borderId="1" xfId="0" applyNumberFormat="1" applyFont="1" applyBorder="1" applyAlignment="1">
      <alignment horizontal="center" vertical="center"/>
    </xf>
    <xf numFmtId="49" fontId="0" fillId="0" borderId="1" xfId="26" applyNumberFormat="1" applyFill="1" applyBorder="1" applyAlignment="1">
      <alignment horizontal="center" vertical="center"/>
    </xf>
    <xf numFmtId="49" fontId="0" fillId="0" borderId="1" xfId="26" applyNumberFormat="1" applyFill="1" applyBorder="1" applyAlignment="1">
      <alignment horizontal="left" vertical="center"/>
    </xf>
    <xf numFmtId="49" fontId="0" fillId="0" borderId="1" xfId="26" applyNumberForma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0" xfId="6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9FFCC"/>
      <color rgb="00CBA9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&#22914;&#26377;&#38382;&#39064;&#35831;&#32852;&#31995;zhuangzhuang.rong@insnex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le:///C:\Users\86130\Desktop\INS-2D5LVS&#23492;&#23384;&#22120;&#21015;&#34920;_0814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zoomScale="175" zoomScaleNormal="175" workbookViewId="0">
      <selection activeCell="J41" sqref="J41"/>
    </sheetView>
  </sheetViews>
  <sheetFormatPr defaultColWidth="8.58333333333333" defaultRowHeight="14" outlineLevelCol="4"/>
  <cols>
    <col min="1" max="1" width="16.25" style="291" customWidth="1"/>
    <col min="2" max="2" width="36.25" style="13" customWidth="1"/>
    <col min="3" max="3" width="7.66666666666667" style="291" customWidth="1"/>
    <col min="4" max="4" width="8.16666666666667" style="291" customWidth="1"/>
    <col min="5" max="16384" width="8.58333333333333" style="292"/>
  </cols>
  <sheetData>
    <row r="1" ht="98" spans="1:5">
      <c r="A1" s="293" t="s">
        <v>0</v>
      </c>
      <c r="B1" s="13" t="s">
        <v>1</v>
      </c>
      <c r="D1" s="294"/>
      <c r="E1" s="294"/>
    </row>
    <row r="2" ht="42" spans="1:2">
      <c r="A2" s="293" t="s">
        <v>2</v>
      </c>
      <c r="B2" s="13" t="s">
        <v>3</v>
      </c>
    </row>
    <row r="3" ht="42" spans="1:2">
      <c r="A3" s="293" t="s">
        <v>4</v>
      </c>
      <c r="B3" s="13" t="s">
        <v>5</v>
      </c>
    </row>
    <row r="4" ht="56" spans="1:2">
      <c r="A4" s="293" t="s">
        <v>6</v>
      </c>
      <c r="B4" s="13" t="s">
        <v>7</v>
      </c>
    </row>
    <row r="5" ht="84" spans="1:2">
      <c r="A5" s="293" t="s">
        <v>8</v>
      </c>
      <c r="B5" s="13" t="s">
        <v>9</v>
      </c>
    </row>
    <row r="16" ht="42" spans="1:2">
      <c r="A16" s="293" t="s">
        <v>10</v>
      </c>
      <c r="B16" s="295" t="s">
        <v>11</v>
      </c>
    </row>
  </sheetData>
  <hyperlinks>
    <hyperlink ref="B16" r:id="rId1" display="如有问题请联系&#10;pengfei.zhou@insnex.com&#10;zhuangzhuang.rong@insnex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700"/>
  <sheetViews>
    <sheetView tabSelected="1" zoomScale="130" zoomScaleNormal="130" topLeftCell="D1" workbookViewId="0">
      <pane ySplit="1" topLeftCell="A126" activePane="bottomLeft" state="frozen"/>
      <selection/>
      <selection pane="bottomLeft" activeCell="J144" sqref="J144"/>
    </sheetView>
  </sheetViews>
  <sheetFormatPr defaultColWidth="8.58333333333333" defaultRowHeight="14"/>
  <cols>
    <col min="1" max="2" width="13.5833333333333" style="80" customWidth="1"/>
    <col min="3" max="3" width="13.0833333333333" style="80" hidden="1" customWidth="1"/>
    <col min="4" max="4" width="14.3333333333333" style="81" customWidth="1"/>
    <col min="5" max="5" width="32.0833333333333" style="82" customWidth="1"/>
    <col min="6" max="6" width="6" style="82" customWidth="1"/>
    <col min="7" max="7" width="5.58333333333333" style="82" customWidth="1"/>
    <col min="8" max="8" width="8.08333333333333" style="82" customWidth="1"/>
    <col min="9" max="9" width="15.5833333333333" style="83" customWidth="1"/>
    <col min="10" max="10" width="64.25" style="84" customWidth="1"/>
    <col min="11" max="11" width="29.9166666666667" style="83" customWidth="1"/>
    <col min="12" max="16384" width="8.58333333333333" style="83"/>
  </cols>
  <sheetData>
    <row r="1" s="54" customFormat="1" spans="1:10">
      <c r="A1" s="85" t="s">
        <v>12</v>
      </c>
      <c r="B1" s="85" t="s">
        <v>13</v>
      </c>
      <c r="C1" s="85" t="s">
        <v>14</v>
      </c>
      <c r="D1" s="86" t="s">
        <v>15</v>
      </c>
      <c r="E1" s="87" t="s">
        <v>16</v>
      </c>
      <c r="F1" s="88" t="s">
        <v>17</v>
      </c>
      <c r="G1" s="87" t="s">
        <v>18</v>
      </c>
      <c r="H1" s="87" t="s">
        <v>19</v>
      </c>
      <c r="I1" s="54" t="s">
        <v>20</v>
      </c>
      <c r="J1" s="133" t="s">
        <v>21</v>
      </c>
    </row>
    <row r="2" s="55" customFormat="1" spans="1:10">
      <c r="A2" s="89" t="s">
        <v>22</v>
      </c>
      <c r="B2" s="89" t="s">
        <v>23</v>
      </c>
      <c r="C2" s="89" t="s">
        <v>24</v>
      </c>
      <c r="D2" s="90" t="str">
        <f>DEC2HEX(C2)</f>
        <v>0</v>
      </c>
      <c r="E2" s="91" t="s">
        <v>25</v>
      </c>
      <c r="F2" s="91" t="s">
        <v>26</v>
      </c>
      <c r="G2" s="91" t="s">
        <v>27</v>
      </c>
      <c r="H2" s="91">
        <f t="shared" ref="H2:H17" si="0">(MID(G2,1,FIND(":",G2,1)-1)-(MID(G2,FIND(":",G2,1)+1,LEN(G2-FIND(":",G2,1)+1))))+1</f>
        <v>32</v>
      </c>
      <c r="I2" s="55" t="s">
        <v>28</v>
      </c>
      <c r="J2" s="134" t="s">
        <v>29</v>
      </c>
    </row>
    <row r="3" s="55" customFormat="1" spans="1:10">
      <c r="A3" s="89"/>
      <c r="B3" s="89"/>
      <c r="C3" s="89" t="s">
        <v>30</v>
      </c>
      <c r="D3" s="90" t="str">
        <f t="shared" ref="D3:D17" si="1">DEC2HEX(C3)</f>
        <v>4</v>
      </c>
      <c r="E3" s="91" t="s">
        <v>31</v>
      </c>
      <c r="F3" s="91" t="s">
        <v>26</v>
      </c>
      <c r="G3" s="91" t="s">
        <v>27</v>
      </c>
      <c r="H3" s="91">
        <f t="shared" si="0"/>
        <v>32</v>
      </c>
      <c r="I3" s="55" t="s">
        <v>32</v>
      </c>
      <c r="J3" s="134" t="s">
        <v>33</v>
      </c>
    </row>
    <row r="4" s="55" customFormat="1" spans="1:10">
      <c r="A4" s="89"/>
      <c r="B4" s="89"/>
      <c r="C4" s="89" t="s">
        <v>34</v>
      </c>
      <c r="D4" s="90" t="str">
        <f t="shared" si="1"/>
        <v>8</v>
      </c>
      <c r="E4" s="91" t="s">
        <v>35</v>
      </c>
      <c r="F4" s="91" t="s">
        <v>26</v>
      </c>
      <c r="G4" s="91" t="s">
        <v>27</v>
      </c>
      <c r="H4" s="91">
        <f t="shared" si="0"/>
        <v>32</v>
      </c>
      <c r="I4" s="55" t="s">
        <v>36</v>
      </c>
      <c r="J4" s="134" t="s">
        <v>37</v>
      </c>
    </row>
    <row r="5" s="55" customFormat="1" spans="1:10">
      <c r="A5" s="89"/>
      <c r="B5" s="89"/>
      <c r="C5" s="92" t="s">
        <v>38</v>
      </c>
      <c r="D5" s="93" t="str">
        <f t="shared" si="1"/>
        <v>C</v>
      </c>
      <c r="E5" s="91" t="s">
        <v>39</v>
      </c>
      <c r="F5" s="91" t="s">
        <v>26</v>
      </c>
      <c r="G5" s="91" t="s">
        <v>40</v>
      </c>
      <c r="H5" s="91">
        <f t="shared" si="0"/>
        <v>8</v>
      </c>
      <c r="I5" s="55" t="str">
        <f>CONCATENATE(H5,"'h0")</f>
        <v>8'h0</v>
      </c>
      <c r="J5" s="135" t="s">
        <v>41</v>
      </c>
    </row>
    <row r="6" s="55" customFormat="1" spans="1:10">
      <c r="A6" s="89"/>
      <c r="B6" s="89"/>
      <c r="C6" s="94"/>
      <c r="D6" s="95"/>
      <c r="E6" s="91" t="s">
        <v>42</v>
      </c>
      <c r="F6" s="91" t="s">
        <v>26</v>
      </c>
      <c r="G6" s="91" t="s">
        <v>43</v>
      </c>
      <c r="H6" s="91">
        <f t="shared" si="0"/>
        <v>8</v>
      </c>
      <c r="I6" s="55" t="str">
        <f>CONCATENATE(H6,"'h0")</f>
        <v>8'h0</v>
      </c>
      <c r="J6" s="135" t="s">
        <v>44</v>
      </c>
    </row>
    <row r="7" s="55" customFormat="1" spans="1:10">
      <c r="A7" s="89"/>
      <c r="B7" s="89"/>
      <c r="C7" s="94"/>
      <c r="D7" s="95"/>
      <c r="E7" s="91" t="s">
        <v>45</v>
      </c>
      <c r="F7" s="91" t="s">
        <v>26</v>
      </c>
      <c r="G7" s="91" t="s">
        <v>46</v>
      </c>
      <c r="H7" s="91">
        <f t="shared" si="0"/>
        <v>8</v>
      </c>
      <c r="I7" s="55" t="str">
        <f>CONCATENATE(H7,"'h0")</f>
        <v>8'h0</v>
      </c>
      <c r="J7" s="135" t="s">
        <v>47</v>
      </c>
    </row>
    <row r="8" s="55" customFormat="1" spans="1:10">
      <c r="A8" s="89"/>
      <c r="B8" s="89"/>
      <c r="C8" s="96"/>
      <c r="D8" s="97"/>
      <c r="E8" s="91" t="s">
        <v>48</v>
      </c>
      <c r="F8" s="91" t="s">
        <v>26</v>
      </c>
      <c r="G8" s="91" t="s">
        <v>49</v>
      </c>
      <c r="H8" s="91">
        <f t="shared" si="0"/>
        <v>8</v>
      </c>
      <c r="I8" s="55" t="str">
        <f>CONCATENATE(H8,"'h0")</f>
        <v>8'h0</v>
      </c>
      <c r="J8" s="135" t="s">
        <v>50</v>
      </c>
    </row>
    <row r="9" s="55" customFormat="1" spans="1:10">
      <c r="A9" s="89"/>
      <c r="B9" s="89"/>
      <c r="C9" s="92" t="s">
        <v>51</v>
      </c>
      <c r="D9" s="93" t="str">
        <f t="shared" si="1"/>
        <v>10</v>
      </c>
      <c r="E9" s="91" t="s">
        <v>52</v>
      </c>
      <c r="F9" s="91" t="s">
        <v>26</v>
      </c>
      <c r="G9" s="91" t="s">
        <v>53</v>
      </c>
      <c r="H9" s="91">
        <f t="shared" si="0"/>
        <v>16</v>
      </c>
      <c r="I9" s="55" t="s">
        <v>54</v>
      </c>
      <c r="J9" s="134" t="s">
        <v>55</v>
      </c>
    </row>
    <row r="10" s="55" customFormat="1" spans="1:10">
      <c r="A10" s="89"/>
      <c r="B10" s="89"/>
      <c r="C10" s="94"/>
      <c r="D10" s="95"/>
      <c r="E10" s="91" t="s">
        <v>56</v>
      </c>
      <c r="F10" s="91" t="s">
        <v>26</v>
      </c>
      <c r="G10" s="91" t="s">
        <v>46</v>
      </c>
      <c r="H10" s="91">
        <f t="shared" si="0"/>
        <v>8</v>
      </c>
      <c r="I10" s="55" t="s">
        <v>57</v>
      </c>
      <c r="J10" s="134" t="s">
        <v>58</v>
      </c>
    </row>
    <row r="11" s="55" customFormat="1" spans="1:10">
      <c r="A11" s="89"/>
      <c r="B11" s="89"/>
      <c r="C11" s="96"/>
      <c r="D11" s="97"/>
      <c r="E11" s="91" t="s">
        <v>59</v>
      </c>
      <c r="F11" s="91" t="s">
        <v>26</v>
      </c>
      <c r="G11" s="91" t="s">
        <v>49</v>
      </c>
      <c r="H11" s="91">
        <f t="shared" si="0"/>
        <v>8</v>
      </c>
      <c r="I11" s="55" t="s">
        <v>60</v>
      </c>
      <c r="J11" s="134" t="s">
        <v>61</v>
      </c>
    </row>
    <row r="12" s="55" customFormat="1" spans="1:10">
      <c r="A12" s="89"/>
      <c r="B12" s="89"/>
      <c r="C12" s="92" t="s">
        <v>62</v>
      </c>
      <c r="D12" s="93" t="str">
        <f t="shared" si="1"/>
        <v>14</v>
      </c>
      <c r="E12" s="91" t="s">
        <v>63</v>
      </c>
      <c r="F12" s="91" t="s">
        <v>26</v>
      </c>
      <c r="G12" s="91" t="s">
        <v>53</v>
      </c>
      <c r="H12" s="91">
        <f t="shared" si="0"/>
        <v>16</v>
      </c>
      <c r="I12" s="55" t="s">
        <v>64</v>
      </c>
      <c r="J12" s="134" t="s">
        <v>65</v>
      </c>
    </row>
    <row r="13" s="55" customFormat="1" spans="1:10">
      <c r="A13" s="89"/>
      <c r="B13" s="89"/>
      <c r="C13" s="96"/>
      <c r="D13" s="97"/>
      <c r="E13" s="91" t="s">
        <v>66</v>
      </c>
      <c r="F13" s="91" t="s">
        <v>26</v>
      </c>
      <c r="G13" s="91" t="s">
        <v>67</v>
      </c>
      <c r="H13" s="91">
        <f t="shared" si="0"/>
        <v>16</v>
      </c>
      <c r="I13" s="55" t="s">
        <v>64</v>
      </c>
      <c r="J13" s="134" t="s">
        <v>68</v>
      </c>
    </row>
    <row r="14" s="55" customFormat="1" spans="1:10">
      <c r="A14" s="89"/>
      <c r="B14" s="89"/>
      <c r="C14" s="89" t="s">
        <v>69</v>
      </c>
      <c r="D14" s="90" t="str">
        <f t="shared" si="1"/>
        <v>18</v>
      </c>
      <c r="E14" s="91" t="s">
        <v>70</v>
      </c>
      <c r="F14" s="91" t="s">
        <v>26</v>
      </c>
      <c r="G14" s="91" t="s">
        <v>27</v>
      </c>
      <c r="H14" s="91">
        <f t="shared" si="0"/>
        <v>32</v>
      </c>
      <c r="I14" s="55" t="s">
        <v>71</v>
      </c>
      <c r="J14" s="134" t="s">
        <v>72</v>
      </c>
    </row>
    <row r="15" s="55" customFormat="1" spans="1:10">
      <c r="A15" s="89"/>
      <c r="B15" s="89"/>
      <c r="C15" s="92" t="s">
        <v>73</v>
      </c>
      <c r="D15" s="93" t="str">
        <f t="shared" si="1"/>
        <v>1C</v>
      </c>
      <c r="E15" s="91" t="s">
        <v>74</v>
      </c>
      <c r="F15" s="91" t="s">
        <v>75</v>
      </c>
      <c r="G15" s="91" t="s">
        <v>76</v>
      </c>
      <c r="H15" s="91">
        <f t="shared" si="0"/>
        <v>1</v>
      </c>
      <c r="I15" s="55" t="s">
        <v>77</v>
      </c>
      <c r="J15" s="134" t="s">
        <v>78</v>
      </c>
    </row>
    <row r="16" s="55" customFormat="1" spans="1:12">
      <c r="A16" s="89"/>
      <c r="B16" s="89"/>
      <c r="C16" s="89" t="s">
        <v>79</v>
      </c>
      <c r="D16" s="90" t="str">
        <f t="shared" si="1"/>
        <v>20</v>
      </c>
      <c r="E16" s="91" t="s">
        <v>80</v>
      </c>
      <c r="F16" s="91" t="s">
        <v>81</v>
      </c>
      <c r="G16" s="91" t="s">
        <v>27</v>
      </c>
      <c r="H16" s="91">
        <f t="shared" si="0"/>
        <v>32</v>
      </c>
      <c r="I16" s="55" t="s">
        <v>82</v>
      </c>
      <c r="J16" s="134" t="s">
        <v>83</v>
      </c>
      <c r="K16" s="136">
        <v>2936</v>
      </c>
      <c r="L16" s="136"/>
    </row>
    <row r="17" s="55" customFormat="1" spans="1:11">
      <c r="A17" s="89"/>
      <c r="B17" s="89"/>
      <c r="C17" s="92" t="s">
        <v>84</v>
      </c>
      <c r="D17" s="93" t="str">
        <f t="shared" si="1"/>
        <v>24</v>
      </c>
      <c r="E17" s="91" t="s">
        <v>85</v>
      </c>
      <c r="F17" s="91" t="s">
        <v>26</v>
      </c>
      <c r="G17" s="91" t="s">
        <v>86</v>
      </c>
      <c r="H17" s="91">
        <f t="shared" si="0"/>
        <v>12</v>
      </c>
      <c r="I17" s="55" t="s">
        <v>87</v>
      </c>
      <c r="J17" s="134" t="s">
        <v>88</v>
      </c>
      <c r="K17" s="136">
        <f>((K16*503.975)/4096)-273.15</f>
        <v>88.097705078125</v>
      </c>
    </row>
    <row r="18" s="56" customFormat="1" spans="1:10">
      <c r="A18" s="98"/>
      <c r="B18" s="98"/>
      <c r="C18" s="98"/>
      <c r="D18" s="99"/>
      <c r="E18" s="100"/>
      <c r="F18" s="100"/>
      <c r="G18" s="100"/>
      <c r="H18" s="100"/>
      <c r="J18" s="137"/>
    </row>
    <row r="19" s="57" customFormat="1" spans="1:10">
      <c r="A19" s="101"/>
      <c r="B19" s="102"/>
      <c r="C19" s="103"/>
      <c r="D19" s="104"/>
      <c r="E19" s="105"/>
      <c r="F19" s="105"/>
      <c r="G19" s="105"/>
      <c r="H19" s="106"/>
      <c r="I19" s="138"/>
      <c r="J19" s="139"/>
    </row>
    <row r="20" s="58" customFormat="1" spans="1:10">
      <c r="A20" s="107"/>
      <c r="B20" s="108" t="s">
        <v>89</v>
      </c>
      <c r="C20" s="101" t="s">
        <v>24</v>
      </c>
      <c r="D20" s="109" t="str">
        <f>DEC2HEX(C20)</f>
        <v>0</v>
      </c>
      <c r="E20" s="110" t="s">
        <v>90</v>
      </c>
      <c r="F20" s="110" t="s">
        <v>81</v>
      </c>
      <c r="G20" s="110" t="s">
        <v>27</v>
      </c>
      <c r="H20" s="111">
        <f>(MID(G20,1,FIND(":",G20,1)-1)-(MID(G20,FIND(":",G20,1)+1,LEN(G20-FIND(":",G20,1)+1))))+1</f>
        <v>32</v>
      </c>
      <c r="I20" s="140" t="s">
        <v>91</v>
      </c>
      <c r="J20" s="60" t="s">
        <v>92</v>
      </c>
    </row>
    <row r="21" s="58" customFormat="1" spans="1:10">
      <c r="A21" s="107"/>
      <c r="B21" s="107"/>
      <c r="C21" s="101" t="s">
        <v>30</v>
      </c>
      <c r="D21" s="109" t="str">
        <f>DEC2HEX(C21)</f>
        <v>4</v>
      </c>
      <c r="E21" s="110" t="s">
        <v>93</v>
      </c>
      <c r="F21" s="110" t="s">
        <v>81</v>
      </c>
      <c r="G21" s="110" t="s">
        <v>27</v>
      </c>
      <c r="H21" s="111">
        <f>(MID(G21,1,FIND(":",G21,1)-1)-(MID(G21,FIND(":",G21,1)+1,LEN(G21-FIND(":",G21,1)+1))))+1</f>
        <v>32</v>
      </c>
      <c r="I21" s="140" t="s">
        <v>91</v>
      </c>
      <c r="J21" s="60" t="s">
        <v>94</v>
      </c>
    </row>
    <row r="22" s="58" customFormat="1" spans="1:10">
      <c r="A22" s="107"/>
      <c r="B22" s="107"/>
      <c r="C22" s="101" t="s">
        <v>34</v>
      </c>
      <c r="D22" s="109" t="str">
        <f>DEC2HEX(C22)</f>
        <v>8</v>
      </c>
      <c r="E22" s="110" t="s">
        <v>95</v>
      </c>
      <c r="F22" s="110" t="s">
        <v>96</v>
      </c>
      <c r="G22" s="110" t="s">
        <v>27</v>
      </c>
      <c r="H22" s="111">
        <f>(MID(G22,1,FIND(":",G22,1)-1)-(MID(G22,FIND(":",G22,1)+1,LEN(G22-FIND(":",G22,1)+1))))+1</f>
        <v>32</v>
      </c>
      <c r="I22" s="140" t="s">
        <v>91</v>
      </c>
      <c r="J22" s="60" t="s">
        <v>97</v>
      </c>
    </row>
    <row r="23" s="58" customFormat="1" spans="1:10">
      <c r="A23" s="107"/>
      <c r="B23" s="107"/>
      <c r="C23" s="101" t="s">
        <v>38</v>
      </c>
      <c r="D23" s="109" t="str">
        <f>DEC2HEX(C23)</f>
        <v>C</v>
      </c>
      <c r="E23" s="110" t="s">
        <v>98</v>
      </c>
      <c r="F23" s="110" t="s">
        <v>96</v>
      </c>
      <c r="G23" s="110" t="s">
        <v>27</v>
      </c>
      <c r="H23" s="111">
        <f>(MID(G23,1,FIND(":",G23,1)-1)-(MID(G23,FIND(":",G23,1)+1,LEN(G23-FIND(":",G23,1)+1))))+1</f>
        <v>32</v>
      </c>
      <c r="I23" s="140" t="s">
        <v>99</v>
      </c>
      <c r="J23" s="60" t="s">
        <v>100</v>
      </c>
    </row>
    <row r="24" s="57" customFormat="1" spans="1:10">
      <c r="A24" s="107"/>
      <c r="B24" s="103"/>
      <c r="C24" s="103"/>
      <c r="D24" s="104"/>
      <c r="E24" s="105"/>
      <c r="F24" s="105"/>
      <c r="G24" s="105"/>
      <c r="H24" s="106"/>
      <c r="I24" s="138"/>
      <c r="J24" s="139"/>
    </row>
    <row r="25" s="58" customFormat="1" ht="42" spans="1:10">
      <c r="A25" s="107"/>
      <c r="B25" s="112" t="s">
        <v>101</v>
      </c>
      <c r="C25" s="113" t="s">
        <v>24</v>
      </c>
      <c r="D25" s="109" t="str">
        <f>DEC2HEX(C25)</f>
        <v>0</v>
      </c>
      <c r="E25" s="110" t="s">
        <v>102</v>
      </c>
      <c r="F25" s="110" t="s">
        <v>26</v>
      </c>
      <c r="G25" s="110" t="s">
        <v>86</v>
      </c>
      <c r="H25" s="111">
        <f>(MID(G25,1,FIND(":",G25,1)-1)-(MID(G25,FIND(":",G25,1)+1,LEN(G25-FIND(":",G25,1)+1))))+1</f>
        <v>12</v>
      </c>
      <c r="I25" s="141" t="str">
        <f>CONCATENATE(H25,"'h0")</f>
        <v>12'h0</v>
      </c>
      <c r="J25" s="60" t="s">
        <v>103</v>
      </c>
    </row>
    <row r="26" s="57" customFormat="1" spans="1:10">
      <c r="A26" s="107"/>
      <c r="B26" s="114"/>
      <c r="C26" s="103"/>
      <c r="D26" s="115"/>
      <c r="E26" s="105" t="s">
        <v>104</v>
      </c>
      <c r="F26" s="105"/>
      <c r="G26" s="105"/>
      <c r="H26" s="106"/>
      <c r="I26" s="138"/>
      <c r="J26" s="139"/>
    </row>
    <row r="27" s="59" customFormat="1" ht="28" spans="1:10">
      <c r="A27" s="107"/>
      <c r="B27" s="116" t="s">
        <v>105</v>
      </c>
      <c r="C27" s="117" t="s">
        <v>24</v>
      </c>
      <c r="D27" s="118" t="str">
        <f>DEC2HEX(C27)</f>
        <v>0</v>
      </c>
      <c r="E27" s="119" t="s">
        <v>106</v>
      </c>
      <c r="F27" s="119" t="s">
        <v>81</v>
      </c>
      <c r="G27" s="119" t="s">
        <v>107</v>
      </c>
      <c r="H27" s="120">
        <f>(MID(G27,1,FIND(":",G27,1)-1)-(MID(G27,FIND(":",G27,1)+1,LEN(G27-FIND(":",G27,1)+1))))+1</f>
        <v>2</v>
      </c>
      <c r="I27" s="142" t="str">
        <f>CONCATENATE(H27,"'h0")</f>
        <v>2'h0</v>
      </c>
      <c r="J27" s="143" t="s">
        <v>108</v>
      </c>
    </row>
    <row r="28" s="59" customFormat="1" spans="1:10">
      <c r="A28" s="107"/>
      <c r="B28" s="116"/>
      <c r="C28" s="117"/>
      <c r="D28" s="109">
        <v>4</v>
      </c>
      <c r="E28" s="121" t="s">
        <v>109</v>
      </c>
      <c r="F28" s="121" t="s">
        <v>81</v>
      </c>
      <c r="G28" s="121" t="s">
        <v>76</v>
      </c>
      <c r="H28" s="122" t="s">
        <v>110</v>
      </c>
      <c r="I28" s="144" t="s">
        <v>77</v>
      </c>
      <c r="J28" s="145" t="s">
        <v>111</v>
      </c>
    </row>
    <row r="29" s="57" customFormat="1" spans="1:10">
      <c r="A29" s="107"/>
      <c r="B29" s="114"/>
      <c r="C29" s="103"/>
      <c r="D29" s="115"/>
      <c r="E29" s="105"/>
      <c r="F29" s="105"/>
      <c r="G29" s="105"/>
      <c r="H29" s="106"/>
      <c r="I29" s="138"/>
      <c r="J29" s="139"/>
    </row>
    <row r="30" s="60" customFormat="1" customHeight="1" spans="1:10">
      <c r="A30" s="107"/>
      <c r="B30" s="112" t="s">
        <v>112</v>
      </c>
      <c r="C30" s="123" t="s">
        <v>24</v>
      </c>
      <c r="D30" s="124" t="str">
        <f>DEC2HEX(C30)</f>
        <v>0</v>
      </c>
      <c r="E30" s="60" t="s">
        <v>113</v>
      </c>
      <c r="F30" s="125" t="s">
        <v>81</v>
      </c>
      <c r="G30" s="125" t="s">
        <v>27</v>
      </c>
      <c r="H30" s="126">
        <f t="shared" ref="H30:H54" si="2">(MID(G30,1,FIND(":",G30,1)-1)-(MID(G30,FIND(":",G30,1)+1,LEN(G30-FIND(":",G30,1)+1))))+1</f>
        <v>32</v>
      </c>
      <c r="I30" s="146" t="s">
        <v>114</v>
      </c>
      <c r="J30" s="60" t="s">
        <v>115</v>
      </c>
    </row>
    <row r="31" s="60" customFormat="1" spans="1:10">
      <c r="A31" s="107"/>
      <c r="B31" s="108"/>
      <c r="C31" s="123" t="s">
        <v>30</v>
      </c>
      <c r="D31" s="124" t="str">
        <f t="shared" ref="D31:D46" si="3">DEC2HEX(C31)</f>
        <v>4</v>
      </c>
      <c r="E31" s="60" t="s">
        <v>116</v>
      </c>
      <c r="F31" s="125" t="s">
        <v>81</v>
      </c>
      <c r="G31" s="125" t="s">
        <v>27</v>
      </c>
      <c r="H31" s="126">
        <f t="shared" si="2"/>
        <v>32</v>
      </c>
      <c r="I31" s="147" t="str">
        <f>CONCATENATE(H31,"'h0")</f>
        <v>32'h0</v>
      </c>
      <c r="J31" s="60" t="s">
        <v>117</v>
      </c>
    </row>
    <row r="32" s="60" customFormat="1" spans="1:10">
      <c r="A32" s="107"/>
      <c r="B32" s="108"/>
      <c r="C32" s="123" t="s">
        <v>34</v>
      </c>
      <c r="D32" s="124" t="str">
        <f t="shared" si="3"/>
        <v>8</v>
      </c>
      <c r="E32" s="125" t="s">
        <v>118</v>
      </c>
      <c r="F32" s="125" t="s">
        <v>81</v>
      </c>
      <c r="G32" s="125" t="s">
        <v>76</v>
      </c>
      <c r="H32" s="126">
        <f t="shared" si="2"/>
        <v>1</v>
      </c>
      <c r="I32" s="147" t="str">
        <f>CONCATENATE(H32,"'h0")</f>
        <v>1'h0</v>
      </c>
      <c r="J32" s="60" t="s">
        <v>119</v>
      </c>
    </row>
    <row r="33" s="60" customFormat="1" spans="1:10">
      <c r="A33" s="107"/>
      <c r="B33" s="108"/>
      <c r="C33" s="123" t="s">
        <v>38</v>
      </c>
      <c r="D33" s="124" t="str">
        <f t="shared" si="3"/>
        <v>C</v>
      </c>
      <c r="E33" s="125" t="s">
        <v>120</v>
      </c>
      <c r="F33" s="125" t="s">
        <v>81</v>
      </c>
      <c r="G33" s="125" t="s">
        <v>27</v>
      </c>
      <c r="H33" s="126">
        <f t="shared" si="2"/>
        <v>32</v>
      </c>
      <c r="I33" s="147" t="s">
        <v>121</v>
      </c>
      <c r="J33" s="60" t="s">
        <v>122</v>
      </c>
    </row>
    <row r="34" s="60" customFormat="1" spans="1:10">
      <c r="A34" s="107"/>
      <c r="B34" s="108"/>
      <c r="C34" s="123" t="s">
        <v>51</v>
      </c>
      <c r="D34" s="124" t="str">
        <f t="shared" si="3"/>
        <v>10</v>
      </c>
      <c r="E34" s="125" t="s">
        <v>123</v>
      </c>
      <c r="F34" s="125" t="s">
        <v>81</v>
      </c>
      <c r="G34" s="125" t="s">
        <v>27</v>
      </c>
      <c r="H34" s="126">
        <f t="shared" si="2"/>
        <v>32</v>
      </c>
      <c r="I34" s="147" t="str">
        <f>CONCATENATE(H34,"'h0")</f>
        <v>32'h0</v>
      </c>
      <c r="J34" s="60" t="s">
        <v>124</v>
      </c>
    </row>
    <row r="35" s="60" customFormat="1" ht="126" spans="1:10">
      <c r="A35" s="107"/>
      <c r="B35" s="108"/>
      <c r="C35" s="123" t="s">
        <v>62</v>
      </c>
      <c r="D35" s="124" t="str">
        <f t="shared" si="3"/>
        <v>14</v>
      </c>
      <c r="E35" s="125" t="s">
        <v>125</v>
      </c>
      <c r="F35" s="125" t="s">
        <v>81</v>
      </c>
      <c r="G35" s="125" t="s">
        <v>126</v>
      </c>
      <c r="H35" s="126">
        <f t="shared" si="2"/>
        <v>4</v>
      </c>
      <c r="I35" s="147" t="str">
        <f>CONCATENATE(H35,"'h0")</f>
        <v>4'h0</v>
      </c>
      <c r="J35" s="148" t="s">
        <v>127</v>
      </c>
    </row>
    <row r="36" s="60" customFormat="1" spans="1:10">
      <c r="A36" s="107"/>
      <c r="B36" s="108"/>
      <c r="C36" s="123" t="s">
        <v>69</v>
      </c>
      <c r="D36" s="124" t="str">
        <f t="shared" si="3"/>
        <v>18</v>
      </c>
      <c r="E36" s="125" t="s">
        <v>128</v>
      </c>
      <c r="F36" s="125" t="s">
        <v>81</v>
      </c>
      <c r="G36" s="125" t="s">
        <v>27</v>
      </c>
      <c r="H36" s="126">
        <f t="shared" si="2"/>
        <v>32</v>
      </c>
      <c r="I36" s="147" t="s">
        <v>129</v>
      </c>
      <c r="J36" s="148" t="s">
        <v>130</v>
      </c>
    </row>
    <row r="37" s="60" customFormat="1" ht="28" spans="1:10">
      <c r="A37" s="107"/>
      <c r="B37" s="108"/>
      <c r="C37" s="123" t="s">
        <v>73</v>
      </c>
      <c r="D37" s="124" t="str">
        <f t="shared" si="3"/>
        <v>1C</v>
      </c>
      <c r="E37" s="125" t="s">
        <v>131</v>
      </c>
      <c r="F37" s="125" t="s">
        <v>81</v>
      </c>
      <c r="G37" s="125" t="s">
        <v>27</v>
      </c>
      <c r="H37" s="126">
        <f t="shared" si="2"/>
        <v>32</v>
      </c>
      <c r="I37" s="147" t="s">
        <v>129</v>
      </c>
      <c r="J37" s="60" t="s">
        <v>132</v>
      </c>
    </row>
    <row r="38" s="60" customFormat="1" spans="1:10">
      <c r="A38" s="107"/>
      <c r="B38" s="108"/>
      <c r="C38" s="123" t="s">
        <v>79</v>
      </c>
      <c r="D38" s="124" t="str">
        <f t="shared" si="3"/>
        <v>20</v>
      </c>
      <c r="E38" s="125" t="s">
        <v>133</v>
      </c>
      <c r="F38" s="125" t="s">
        <v>81</v>
      </c>
      <c r="G38" s="125" t="s">
        <v>27</v>
      </c>
      <c r="H38" s="126">
        <f t="shared" si="2"/>
        <v>32</v>
      </c>
      <c r="I38" s="147" t="str">
        <f t="shared" ref="I38:I44" si="4">CONCATENATE(H38,"'h0")</f>
        <v>32'h0</v>
      </c>
      <c r="J38" s="60" t="s">
        <v>134</v>
      </c>
    </row>
    <row r="39" s="60" customFormat="1" ht="42" spans="1:10">
      <c r="A39" s="107"/>
      <c r="B39" s="108"/>
      <c r="C39" s="123" t="s">
        <v>84</v>
      </c>
      <c r="D39" s="124" t="str">
        <f t="shared" si="3"/>
        <v>24</v>
      </c>
      <c r="E39" s="125" t="s">
        <v>135</v>
      </c>
      <c r="F39" s="125" t="s">
        <v>81</v>
      </c>
      <c r="G39" s="125" t="s">
        <v>107</v>
      </c>
      <c r="H39" s="126">
        <f t="shared" si="2"/>
        <v>2</v>
      </c>
      <c r="I39" s="147" t="str">
        <f t="shared" si="4"/>
        <v>2'h0</v>
      </c>
      <c r="J39" s="60" t="s">
        <v>136</v>
      </c>
    </row>
    <row r="40" s="60" customFormat="1" spans="1:10">
      <c r="A40" s="107"/>
      <c r="B40" s="108"/>
      <c r="C40" s="123" t="s">
        <v>137</v>
      </c>
      <c r="D40" s="124" t="str">
        <f t="shared" si="3"/>
        <v>28</v>
      </c>
      <c r="E40" s="125" t="s">
        <v>138</v>
      </c>
      <c r="F40" s="125" t="s">
        <v>81</v>
      </c>
      <c r="G40" s="125" t="s">
        <v>76</v>
      </c>
      <c r="H40" s="126">
        <f t="shared" si="2"/>
        <v>1</v>
      </c>
      <c r="I40" s="147" t="str">
        <f t="shared" si="4"/>
        <v>1'h0</v>
      </c>
      <c r="J40" s="60" t="s">
        <v>139</v>
      </c>
    </row>
    <row r="41" s="60" customFormat="1" ht="42" spans="1:10">
      <c r="A41" s="107"/>
      <c r="B41" s="108"/>
      <c r="C41" s="123" t="s">
        <v>140</v>
      </c>
      <c r="D41" s="124" t="str">
        <f t="shared" si="3"/>
        <v>2C</v>
      </c>
      <c r="E41" s="125" t="s">
        <v>141</v>
      </c>
      <c r="F41" s="125" t="s">
        <v>81</v>
      </c>
      <c r="G41" s="125" t="s">
        <v>76</v>
      </c>
      <c r="H41" s="126">
        <f t="shared" si="2"/>
        <v>1</v>
      </c>
      <c r="I41" s="147" t="str">
        <f t="shared" si="4"/>
        <v>1'h0</v>
      </c>
      <c r="J41" s="60" t="s">
        <v>142</v>
      </c>
    </row>
    <row r="42" s="60" customFormat="1" ht="70" spans="1:10">
      <c r="A42" s="107"/>
      <c r="B42" s="108"/>
      <c r="C42" s="123" t="s">
        <v>143</v>
      </c>
      <c r="D42" s="124" t="str">
        <f t="shared" si="3"/>
        <v>30</v>
      </c>
      <c r="E42" s="125" t="s">
        <v>144</v>
      </c>
      <c r="F42" s="125" t="s">
        <v>81</v>
      </c>
      <c r="G42" s="125" t="s">
        <v>126</v>
      </c>
      <c r="H42" s="126">
        <f t="shared" si="2"/>
        <v>4</v>
      </c>
      <c r="I42" s="147" t="str">
        <f t="shared" si="4"/>
        <v>4'h0</v>
      </c>
      <c r="J42" s="60" t="s">
        <v>145</v>
      </c>
    </row>
    <row r="43" s="60" customFormat="1" ht="70" spans="1:10">
      <c r="A43" s="107"/>
      <c r="B43" s="108"/>
      <c r="C43" s="123" t="s">
        <v>146</v>
      </c>
      <c r="D43" s="124" t="str">
        <f t="shared" si="3"/>
        <v>34</v>
      </c>
      <c r="E43" s="125" t="s">
        <v>147</v>
      </c>
      <c r="F43" s="125" t="s">
        <v>81</v>
      </c>
      <c r="G43" s="125" t="s">
        <v>126</v>
      </c>
      <c r="H43" s="126">
        <f t="shared" si="2"/>
        <v>4</v>
      </c>
      <c r="I43" s="147" t="str">
        <f t="shared" si="4"/>
        <v>4'h0</v>
      </c>
      <c r="J43" s="60" t="s">
        <v>148</v>
      </c>
    </row>
    <row r="44" s="60" customFormat="1" spans="1:10">
      <c r="A44" s="107"/>
      <c r="B44" s="108"/>
      <c r="C44" s="123" t="s">
        <v>149</v>
      </c>
      <c r="D44" s="124" t="str">
        <f t="shared" si="3"/>
        <v>38</v>
      </c>
      <c r="E44" s="125" t="s">
        <v>150</v>
      </c>
      <c r="F44" s="125" t="s">
        <v>81</v>
      </c>
      <c r="G44" s="125" t="s">
        <v>27</v>
      </c>
      <c r="H44" s="126">
        <f t="shared" si="2"/>
        <v>32</v>
      </c>
      <c r="I44" s="147" t="str">
        <f t="shared" si="4"/>
        <v>32'h0</v>
      </c>
      <c r="J44" s="60" t="s">
        <v>151</v>
      </c>
    </row>
    <row r="45" s="58" customFormat="1" spans="1:10">
      <c r="A45" s="107"/>
      <c r="B45" s="108"/>
      <c r="C45" s="123" t="s">
        <v>152</v>
      </c>
      <c r="D45" s="109" t="str">
        <f t="shared" si="3"/>
        <v>3C</v>
      </c>
      <c r="E45" s="110" t="s">
        <v>153</v>
      </c>
      <c r="F45" s="110" t="s">
        <v>81</v>
      </c>
      <c r="G45" s="110" t="s">
        <v>27</v>
      </c>
      <c r="H45" s="111">
        <f t="shared" si="2"/>
        <v>32</v>
      </c>
      <c r="I45" s="141" t="s">
        <v>71</v>
      </c>
      <c r="J45" s="60" t="s">
        <v>154</v>
      </c>
    </row>
    <row r="46" s="58" customFormat="1" spans="1:10">
      <c r="A46" s="107"/>
      <c r="B46" s="108"/>
      <c r="C46" s="123" t="s">
        <v>155</v>
      </c>
      <c r="D46" s="109" t="str">
        <f t="shared" si="3"/>
        <v>40</v>
      </c>
      <c r="E46" s="110" t="s">
        <v>156</v>
      </c>
      <c r="F46" s="110" t="s">
        <v>81</v>
      </c>
      <c r="G46" s="110" t="s">
        <v>27</v>
      </c>
      <c r="H46" s="111">
        <f t="shared" si="2"/>
        <v>32</v>
      </c>
      <c r="I46" s="141" t="s">
        <v>157</v>
      </c>
      <c r="J46" s="60" t="s">
        <v>158</v>
      </c>
    </row>
    <row r="47" s="58" customFormat="1" spans="1:10">
      <c r="A47" s="107"/>
      <c r="B47" s="108"/>
      <c r="C47" s="123" t="s">
        <v>159</v>
      </c>
      <c r="D47" s="109" t="str">
        <f t="shared" ref="D47:D93" si="5">DEC2HEX(C47)</f>
        <v>44</v>
      </c>
      <c r="E47" s="110" t="s">
        <v>160</v>
      </c>
      <c r="F47" s="110" t="s">
        <v>26</v>
      </c>
      <c r="G47" s="110" t="s">
        <v>27</v>
      </c>
      <c r="H47" s="111">
        <f t="shared" si="2"/>
        <v>32</v>
      </c>
      <c r="I47" s="141" t="str">
        <f t="shared" ref="I47:I54" si="6">CONCATENATE(H47,"'h0")</f>
        <v>32'h0</v>
      </c>
      <c r="J47" s="60" t="s">
        <v>161</v>
      </c>
    </row>
    <row r="48" s="58" customFormat="1" spans="1:10">
      <c r="A48" s="107"/>
      <c r="B48" s="108"/>
      <c r="C48" s="123" t="s">
        <v>162</v>
      </c>
      <c r="D48" s="109" t="str">
        <f t="shared" si="5"/>
        <v>48</v>
      </c>
      <c r="E48" s="110" t="s">
        <v>163</v>
      </c>
      <c r="F48" s="110" t="s">
        <v>81</v>
      </c>
      <c r="G48" s="110" t="s">
        <v>76</v>
      </c>
      <c r="H48" s="111">
        <f t="shared" si="2"/>
        <v>1</v>
      </c>
      <c r="I48" s="141" t="str">
        <f t="shared" si="6"/>
        <v>1'h0</v>
      </c>
      <c r="J48" s="60" t="s">
        <v>164</v>
      </c>
    </row>
    <row r="49" s="58" customFormat="1" spans="1:10">
      <c r="A49" s="107"/>
      <c r="B49" s="108"/>
      <c r="C49" s="123" t="s">
        <v>165</v>
      </c>
      <c r="D49" s="109" t="str">
        <f t="shared" si="5"/>
        <v>4C</v>
      </c>
      <c r="E49" s="110" t="s">
        <v>166</v>
      </c>
      <c r="F49" s="110" t="s">
        <v>81</v>
      </c>
      <c r="G49" s="110" t="s">
        <v>167</v>
      </c>
      <c r="H49" s="111">
        <f t="shared" si="2"/>
        <v>6</v>
      </c>
      <c r="I49" s="141" t="str">
        <f t="shared" si="6"/>
        <v>6'h0</v>
      </c>
      <c r="J49" s="60" t="s">
        <v>168</v>
      </c>
    </row>
    <row r="50" s="58" customFormat="1" spans="1:10">
      <c r="A50" s="107"/>
      <c r="B50" s="108"/>
      <c r="C50" s="123" t="s">
        <v>169</v>
      </c>
      <c r="D50" s="109" t="str">
        <f t="shared" si="5"/>
        <v>50</v>
      </c>
      <c r="E50" s="110" t="s">
        <v>170</v>
      </c>
      <c r="F50" s="110" t="s">
        <v>26</v>
      </c>
      <c r="G50" s="110" t="s">
        <v>27</v>
      </c>
      <c r="H50" s="111">
        <f t="shared" si="2"/>
        <v>32</v>
      </c>
      <c r="I50" s="141" t="str">
        <f t="shared" si="6"/>
        <v>32'h0</v>
      </c>
      <c r="J50" s="60" t="s">
        <v>171</v>
      </c>
    </row>
    <row r="51" s="58" customFormat="1" spans="1:10">
      <c r="A51" s="107"/>
      <c r="B51" s="108"/>
      <c r="C51" s="123" t="s">
        <v>172</v>
      </c>
      <c r="D51" s="109" t="str">
        <f t="shared" si="5"/>
        <v>54</v>
      </c>
      <c r="E51" s="110" t="s">
        <v>173</v>
      </c>
      <c r="F51" s="110" t="s">
        <v>26</v>
      </c>
      <c r="G51" s="110" t="s">
        <v>27</v>
      </c>
      <c r="H51" s="111">
        <f t="shared" si="2"/>
        <v>32</v>
      </c>
      <c r="I51" s="141" t="str">
        <f t="shared" si="6"/>
        <v>32'h0</v>
      </c>
      <c r="J51" s="60" t="s">
        <v>174</v>
      </c>
    </row>
    <row r="52" s="58" customFormat="1" ht="28" spans="1:10">
      <c r="A52" s="107"/>
      <c r="B52" s="108"/>
      <c r="C52" s="123" t="s">
        <v>175</v>
      </c>
      <c r="D52" s="109" t="str">
        <f t="shared" si="5"/>
        <v>58</v>
      </c>
      <c r="E52" s="110" t="s">
        <v>176</v>
      </c>
      <c r="F52" s="110" t="s">
        <v>75</v>
      </c>
      <c r="G52" s="110" t="s">
        <v>76</v>
      </c>
      <c r="H52" s="111">
        <f t="shared" si="2"/>
        <v>1</v>
      </c>
      <c r="I52" s="141" t="str">
        <f t="shared" si="6"/>
        <v>1'h0</v>
      </c>
      <c r="J52" s="60" t="s">
        <v>177</v>
      </c>
    </row>
    <row r="53" s="58" customFormat="1" spans="1:10">
      <c r="A53" s="107"/>
      <c r="B53" s="108"/>
      <c r="C53" s="123" t="s">
        <v>178</v>
      </c>
      <c r="D53" s="109" t="str">
        <f t="shared" si="5"/>
        <v>5C</v>
      </c>
      <c r="E53" s="110" t="s">
        <v>179</v>
      </c>
      <c r="F53" s="110" t="s">
        <v>81</v>
      </c>
      <c r="G53" s="110" t="s">
        <v>76</v>
      </c>
      <c r="H53" s="111">
        <f t="shared" si="2"/>
        <v>1</v>
      </c>
      <c r="I53" s="141" t="str">
        <f t="shared" si="6"/>
        <v>1'h0</v>
      </c>
      <c r="J53" s="60" t="s">
        <v>180</v>
      </c>
    </row>
    <row r="54" s="58" customFormat="1" ht="42" spans="1:10">
      <c r="A54" s="107"/>
      <c r="B54" s="108"/>
      <c r="C54" s="123" t="s">
        <v>181</v>
      </c>
      <c r="D54" s="109" t="str">
        <f t="shared" si="5"/>
        <v>60</v>
      </c>
      <c r="E54" s="110" t="s">
        <v>182</v>
      </c>
      <c r="F54" s="110" t="s">
        <v>81</v>
      </c>
      <c r="G54" s="110" t="s">
        <v>76</v>
      </c>
      <c r="H54" s="111">
        <f t="shared" si="2"/>
        <v>1</v>
      </c>
      <c r="I54" s="141" t="str">
        <f t="shared" si="6"/>
        <v>1'h0</v>
      </c>
      <c r="J54" s="60" t="s">
        <v>183</v>
      </c>
    </row>
    <row r="55" s="58" customFormat="1" spans="1:10">
      <c r="A55" s="107"/>
      <c r="B55" s="108"/>
      <c r="C55" s="123" t="s">
        <v>184</v>
      </c>
      <c r="D55" s="109" t="str">
        <f t="shared" si="5"/>
        <v>64</v>
      </c>
      <c r="E55" s="110" t="s">
        <v>185</v>
      </c>
      <c r="F55" s="110" t="s">
        <v>75</v>
      </c>
      <c r="G55" s="110" t="s">
        <v>76</v>
      </c>
      <c r="H55" s="111">
        <f t="shared" ref="H55:H136" si="7">(MID(G55,1,FIND(":",G55,1)-1)-(MID(G55,FIND(":",G55,1)+1,LEN(G55-FIND(":",G55,1)+1))))+1</f>
        <v>1</v>
      </c>
      <c r="I55" s="141" t="str">
        <f t="shared" ref="I55:I135" si="8">CONCATENATE(H55,"'h0")</f>
        <v>1'h0</v>
      </c>
      <c r="J55" s="60" t="s">
        <v>186</v>
      </c>
    </row>
    <row r="56" s="58" customFormat="1" spans="1:10">
      <c r="A56" s="107"/>
      <c r="B56" s="108"/>
      <c r="C56" s="123" t="s">
        <v>187</v>
      </c>
      <c r="D56" s="109" t="str">
        <f t="shared" si="5"/>
        <v>68</v>
      </c>
      <c r="E56" s="110"/>
      <c r="F56" s="110"/>
      <c r="G56" s="110"/>
      <c r="H56" s="111"/>
      <c r="I56" s="141"/>
      <c r="J56" s="60"/>
    </row>
    <row r="57" s="58" customFormat="1" spans="1:10">
      <c r="A57" s="107"/>
      <c r="B57" s="108"/>
      <c r="C57" s="123" t="s">
        <v>188</v>
      </c>
      <c r="D57" s="109" t="str">
        <f t="shared" si="5"/>
        <v>6C</v>
      </c>
      <c r="E57" s="110"/>
      <c r="F57" s="110"/>
      <c r="G57" s="110"/>
      <c r="H57" s="111"/>
      <c r="I57" s="141"/>
      <c r="J57" s="60"/>
    </row>
    <row r="58" s="58" customFormat="1" spans="1:10">
      <c r="A58" s="107"/>
      <c r="B58" s="108"/>
      <c r="C58" s="123" t="s">
        <v>189</v>
      </c>
      <c r="D58" s="109" t="str">
        <f t="shared" si="5"/>
        <v>70</v>
      </c>
      <c r="E58" s="110"/>
      <c r="F58" s="110"/>
      <c r="G58" s="110"/>
      <c r="H58" s="111"/>
      <c r="I58" s="141"/>
      <c r="J58" s="60"/>
    </row>
    <row r="59" s="58" customFormat="1" spans="1:10">
      <c r="A59" s="107"/>
      <c r="B59" s="108"/>
      <c r="C59" s="123" t="s">
        <v>190</v>
      </c>
      <c r="D59" s="109" t="str">
        <f t="shared" si="5"/>
        <v>74</v>
      </c>
      <c r="E59" s="110"/>
      <c r="F59" s="110"/>
      <c r="G59" s="110"/>
      <c r="H59" s="111"/>
      <c r="I59" s="141"/>
      <c r="J59" s="60"/>
    </row>
    <row r="60" s="58" customFormat="1" spans="1:10">
      <c r="A60" s="107"/>
      <c r="B60" s="108"/>
      <c r="C60" s="123" t="s">
        <v>191</v>
      </c>
      <c r="D60" s="109" t="str">
        <f t="shared" si="5"/>
        <v>78</v>
      </c>
      <c r="E60" s="110"/>
      <c r="F60" s="110"/>
      <c r="G60" s="110"/>
      <c r="H60" s="111"/>
      <c r="I60" s="141"/>
      <c r="J60" s="60"/>
    </row>
    <row r="61" s="58" customFormat="1" spans="1:10">
      <c r="A61" s="107"/>
      <c r="B61" s="108"/>
      <c r="C61" s="123" t="s">
        <v>192</v>
      </c>
      <c r="D61" s="109" t="str">
        <f t="shared" si="5"/>
        <v>7C</v>
      </c>
      <c r="E61" s="110"/>
      <c r="F61" s="110"/>
      <c r="G61" s="110"/>
      <c r="H61" s="111"/>
      <c r="I61" s="141"/>
      <c r="J61" s="60"/>
    </row>
    <row r="62" s="61" customFormat="1" spans="1:10">
      <c r="A62" s="107"/>
      <c r="B62" s="127"/>
      <c r="C62" s="128" t="s">
        <v>193</v>
      </c>
      <c r="D62" s="129" t="str">
        <f t="shared" si="5"/>
        <v>80</v>
      </c>
      <c r="E62" s="130" t="s">
        <v>194</v>
      </c>
      <c r="F62" s="131" t="s">
        <v>81</v>
      </c>
      <c r="G62" s="131" t="s">
        <v>27</v>
      </c>
      <c r="H62" s="132">
        <f t="shared" ref="H62:H85" si="9">(MID(G62,1,FIND(":",G62,1)-1)-(MID(G62,FIND(":",G62,1)+1,LEN(G62-FIND(":",G62,1)+1))))+1</f>
        <v>32</v>
      </c>
      <c r="I62" s="149" t="s">
        <v>195</v>
      </c>
      <c r="J62" s="130" t="s">
        <v>196</v>
      </c>
    </row>
    <row r="63" s="61" customFormat="1" spans="1:10">
      <c r="A63" s="107"/>
      <c r="B63" s="127"/>
      <c r="C63" s="128" t="s">
        <v>197</v>
      </c>
      <c r="D63" s="129" t="str">
        <f t="shared" si="5"/>
        <v>84</v>
      </c>
      <c r="E63" s="130" t="s">
        <v>198</v>
      </c>
      <c r="F63" s="131" t="s">
        <v>81</v>
      </c>
      <c r="G63" s="131" t="s">
        <v>27</v>
      </c>
      <c r="H63" s="132">
        <f t="shared" si="9"/>
        <v>32</v>
      </c>
      <c r="I63" s="150" t="str">
        <f>CONCATENATE(H63,"'h0")</f>
        <v>32'h0</v>
      </c>
      <c r="J63" s="130" t="s">
        <v>117</v>
      </c>
    </row>
    <row r="64" s="61" customFormat="1" spans="1:10">
      <c r="A64" s="107"/>
      <c r="B64" s="127"/>
      <c r="C64" s="128" t="s">
        <v>199</v>
      </c>
      <c r="D64" s="129" t="str">
        <f t="shared" si="5"/>
        <v>88</v>
      </c>
      <c r="E64" s="131" t="s">
        <v>200</v>
      </c>
      <c r="F64" s="131" t="s">
        <v>81</v>
      </c>
      <c r="G64" s="131" t="s">
        <v>76</v>
      </c>
      <c r="H64" s="132">
        <f t="shared" si="9"/>
        <v>1</v>
      </c>
      <c r="I64" s="150" t="str">
        <f>CONCATENATE(H64,"'h0")</f>
        <v>1'h0</v>
      </c>
      <c r="J64" s="130" t="s">
        <v>119</v>
      </c>
    </row>
    <row r="65" s="61" customFormat="1" spans="1:10">
      <c r="A65" s="107"/>
      <c r="B65" s="127"/>
      <c r="C65" s="128" t="s">
        <v>201</v>
      </c>
      <c r="D65" s="129" t="str">
        <f t="shared" si="5"/>
        <v>8C</v>
      </c>
      <c r="E65" s="131" t="s">
        <v>202</v>
      </c>
      <c r="F65" s="131" t="s">
        <v>81</v>
      </c>
      <c r="G65" s="131" t="s">
        <v>27</v>
      </c>
      <c r="H65" s="132">
        <f t="shared" si="9"/>
        <v>32</v>
      </c>
      <c r="I65" s="150" t="s">
        <v>121</v>
      </c>
      <c r="J65" s="130" t="s">
        <v>122</v>
      </c>
    </row>
    <row r="66" s="61" customFormat="1" spans="1:10">
      <c r="A66" s="107"/>
      <c r="B66" s="127"/>
      <c r="C66" s="128" t="s">
        <v>203</v>
      </c>
      <c r="D66" s="129" t="str">
        <f t="shared" si="5"/>
        <v>90</v>
      </c>
      <c r="E66" s="131" t="s">
        <v>204</v>
      </c>
      <c r="F66" s="131" t="s">
        <v>81</v>
      </c>
      <c r="G66" s="131" t="s">
        <v>27</v>
      </c>
      <c r="H66" s="132">
        <f t="shared" si="9"/>
        <v>32</v>
      </c>
      <c r="I66" s="150" t="str">
        <f>CONCATENATE(H66,"'h0")</f>
        <v>32'h0</v>
      </c>
      <c r="J66" s="130" t="s">
        <v>124</v>
      </c>
    </row>
    <row r="67" s="61" customFormat="1" ht="126" spans="1:10">
      <c r="A67" s="107"/>
      <c r="B67" s="127"/>
      <c r="C67" s="128" t="s">
        <v>205</v>
      </c>
      <c r="D67" s="129" t="str">
        <f t="shared" si="5"/>
        <v>94</v>
      </c>
      <c r="E67" s="131" t="s">
        <v>206</v>
      </c>
      <c r="F67" s="131" t="s">
        <v>81</v>
      </c>
      <c r="G67" s="131" t="s">
        <v>126</v>
      </c>
      <c r="H67" s="132">
        <f t="shared" si="9"/>
        <v>4</v>
      </c>
      <c r="I67" s="150" t="str">
        <f>CONCATENATE(H67,"'h0")</f>
        <v>4'h0</v>
      </c>
      <c r="J67" s="155" t="s">
        <v>127</v>
      </c>
    </row>
    <row r="68" s="61" customFormat="1" spans="1:10">
      <c r="A68" s="107"/>
      <c r="B68" s="127"/>
      <c r="C68" s="128" t="s">
        <v>207</v>
      </c>
      <c r="D68" s="129" t="str">
        <f t="shared" si="5"/>
        <v>98</v>
      </c>
      <c r="E68" s="131" t="s">
        <v>208</v>
      </c>
      <c r="F68" s="131" t="s">
        <v>81</v>
      </c>
      <c r="G68" s="131" t="s">
        <v>27</v>
      </c>
      <c r="H68" s="132">
        <f t="shared" si="9"/>
        <v>32</v>
      </c>
      <c r="I68" s="150" t="s">
        <v>129</v>
      </c>
      <c r="J68" s="155" t="s">
        <v>130</v>
      </c>
    </row>
    <row r="69" s="61" customFormat="1" ht="28" spans="1:10">
      <c r="A69" s="107"/>
      <c r="B69" s="127"/>
      <c r="C69" s="128" t="s">
        <v>209</v>
      </c>
      <c r="D69" s="129" t="str">
        <f t="shared" si="5"/>
        <v>9C</v>
      </c>
      <c r="E69" s="131" t="s">
        <v>210</v>
      </c>
      <c r="F69" s="131" t="s">
        <v>81</v>
      </c>
      <c r="G69" s="131" t="s">
        <v>27</v>
      </c>
      <c r="H69" s="132">
        <f t="shared" si="9"/>
        <v>32</v>
      </c>
      <c r="I69" s="150" t="s">
        <v>129</v>
      </c>
      <c r="J69" s="130" t="s">
        <v>132</v>
      </c>
    </row>
    <row r="70" s="61" customFormat="1" spans="1:10">
      <c r="A70" s="107"/>
      <c r="B70" s="127"/>
      <c r="C70" s="128" t="s">
        <v>211</v>
      </c>
      <c r="D70" s="129" t="str">
        <f t="shared" si="5"/>
        <v>A0</v>
      </c>
      <c r="E70" s="131" t="s">
        <v>212</v>
      </c>
      <c r="F70" s="131" t="s">
        <v>81</v>
      </c>
      <c r="G70" s="131" t="s">
        <v>27</v>
      </c>
      <c r="H70" s="132">
        <f t="shared" si="9"/>
        <v>32</v>
      </c>
      <c r="I70" s="150" t="str">
        <f t="shared" ref="I70:I76" si="10">CONCATENATE(H70,"'h0")</f>
        <v>32'h0</v>
      </c>
      <c r="J70" s="130" t="s">
        <v>134</v>
      </c>
    </row>
    <row r="71" s="61" customFormat="1" ht="42" spans="1:10">
      <c r="A71" s="107"/>
      <c r="B71" s="127"/>
      <c r="C71" s="128" t="s">
        <v>213</v>
      </c>
      <c r="D71" s="129" t="str">
        <f t="shared" si="5"/>
        <v>A4</v>
      </c>
      <c r="E71" s="131" t="s">
        <v>214</v>
      </c>
      <c r="F71" s="131" t="s">
        <v>81</v>
      </c>
      <c r="G71" s="131" t="s">
        <v>107</v>
      </c>
      <c r="H71" s="132">
        <f t="shared" si="9"/>
        <v>2</v>
      </c>
      <c r="I71" s="150" t="str">
        <f t="shared" si="10"/>
        <v>2'h0</v>
      </c>
      <c r="J71" s="130" t="s">
        <v>136</v>
      </c>
    </row>
    <row r="72" s="61" customFormat="1" spans="1:10">
      <c r="A72" s="107"/>
      <c r="B72" s="127"/>
      <c r="C72" s="128" t="s">
        <v>215</v>
      </c>
      <c r="D72" s="129" t="str">
        <f t="shared" si="5"/>
        <v>A8</v>
      </c>
      <c r="E72" s="131" t="s">
        <v>216</v>
      </c>
      <c r="F72" s="131" t="s">
        <v>81</v>
      </c>
      <c r="G72" s="131" t="s">
        <v>76</v>
      </c>
      <c r="H72" s="132">
        <f t="shared" si="9"/>
        <v>1</v>
      </c>
      <c r="I72" s="150" t="str">
        <f t="shared" si="10"/>
        <v>1'h0</v>
      </c>
      <c r="J72" s="130" t="s">
        <v>139</v>
      </c>
    </row>
    <row r="73" s="61" customFormat="1" ht="42" spans="1:10">
      <c r="A73" s="107"/>
      <c r="B73" s="127"/>
      <c r="C73" s="128" t="s">
        <v>217</v>
      </c>
      <c r="D73" s="129" t="str">
        <f t="shared" si="5"/>
        <v>AC</v>
      </c>
      <c r="E73" s="131" t="s">
        <v>218</v>
      </c>
      <c r="F73" s="131" t="s">
        <v>81</v>
      </c>
      <c r="G73" s="131" t="s">
        <v>76</v>
      </c>
      <c r="H73" s="132">
        <f t="shared" si="9"/>
        <v>1</v>
      </c>
      <c r="I73" s="150" t="str">
        <f t="shared" si="10"/>
        <v>1'h0</v>
      </c>
      <c r="J73" s="130" t="s">
        <v>142</v>
      </c>
    </row>
    <row r="74" s="61" customFormat="1" ht="70" spans="1:10">
      <c r="A74" s="107"/>
      <c r="B74" s="127"/>
      <c r="C74" s="128" t="s">
        <v>219</v>
      </c>
      <c r="D74" s="129" t="str">
        <f t="shared" si="5"/>
        <v>B0</v>
      </c>
      <c r="E74" s="131" t="s">
        <v>220</v>
      </c>
      <c r="F74" s="131" t="s">
        <v>81</v>
      </c>
      <c r="G74" s="131" t="s">
        <v>126</v>
      </c>
      <c r="H74" s="132">
        <f t="shared" si="9"/>
        <v>4</v>
      </c>
      <c r="I74" s="150" t="str">
        <f t="shared" si="10"/>
        <v>4'h0</v>
      </c>
      <c r="J74" s="130" t="s">
        <v>145</v>
      </c>
    </row>
    <row r="75" s="61" customFormat="1" ht="70" spans="1:10">
      <c r="A75" s="107"/>
      <c r="B75" s="127"/>
      <c r="C75" s="128" t="s">
        <v>221</v>
      </c>
      <c r="D75" s="129" t="str">
        <f t="shared" si="5"/>
        <v>B4</v>
      </c>
      <c r="E75" s="131" t="s">
        <v>222</v>
      </c>
      <c r="F75" s="131" t="s">
        <v>81</v>
      </c>
      <c r="G75" s="131" t="s">
        <v>126</v>
      </c>
      <c r="H75" s="132">
        <f t="shared" si="9"/>
        <v>4</v>
      </c>
      <c r="I75" s="150" t="str">
        <f t="shared" si="10"/>
        <v>4'h0</v>
      </c>
      <c r="J75" s="130" t="s">
        <v>223</v>
      </c>
    </row>
    <row r="76" s="61" customFormat="1" spans="1:10">
      <c r="A76" s="107"/>
      <c r="B76" s="127"/>
      <c r="C76" s="128" t="s">
        <v>224</v>
      </c>
      <c r="D76" s="129" t="str">
        <f t="shared" si="5"/>
        <v>B8</v>
      </c>
      <c r="E76" s="131" t="s">
        <v>225</v>
      </c>
      <c r="F76" s="131" t="s">
        <v>81</v>
      </c>
      <c r="G76" s="131" t="s">
        <v>27</v>
      </c>
      <c r="H76" s="132">
        <f t="shared" si="9"/>
        <v>32</v>
      </c>
      <c r="I76" s="150" t="str">
        <f t="shared" si="10"/>
        <v>32'h0</v>
      </c>
      <c r="J76" s="130" t="s">
        <v>151</v>
      </c>
    </row>
    <row r="77" s="61" customFormat="1" spans="1:10">
      <c r="A77" s="107"/>
      <c r="B77" s="127"/>
      <c r="C77" s="128" t="s">
        <v>226</v>
      </c>
      <c r="D77" s="129" t="str">
        <f t="shared" si="5"/>
        <v>BC</v>
      </c>
      <c r="E77" s="151" t="s">
        <v>227</v>
      </c>
      <c r="F77" s="151" t="s">
        <v>81</v>
      </c>
      <c r="G77" s="151" t="s">
        <v>27</v>
      </c>
      <c r="H77" s="152">
        <f t="shared" si="9"/>
        <v>32</v>
      </c>
      <c r="I77" s="156" t="s">
        <v>71</v>
      </c>
      <c r="J77" s="130" t="s">
        <v>154</v>
      </c>
    </row>
    <row r="78" s="61" customFormat="1" spans="1:10">
      <c r="A78" s="107"/>
      <c r="B78" s="127"/>
      <c r="C78" s="128" t="s">
        <v>228</v>
      </c>
      <c r="D78" s="129" t="str">
        <f t="shared" si="5"/>
        <v>C0</v>
      </c>
      <c r="E78" s="151" t="s">
        <v>229</v>
      </c>
      <c r="F78" s="151" t="s">
        <v>81</v>
      </c>
      <c r="G78" s="151" t="s">
        <v>27</v>
      </c>
      <c r="H78" s="152">
        <f t="shared" si="9"/>
        <v>32</v>
      </c>
      <c r="I78" s="156" t="s">
        <v>157</v>
      </c>
      <c r="J78" s="130" t="s">
        <v>158</v>
      </c>
    </row>
    <row r="79" s="61" customFormat="1" spans="1:10">
      <c r="A79" s="107"/>
      <c r="B79" s="127"/>
      <c r="C79" s="128" t="s">
        <v>230</v>
      </c>
      <c r="D79" s="129" t="str">
        <f t="shared" si="5"/>
        <v>C4</v>
      </c>
      <c r="E79" s="151" t="s">
        <v>231</v>
      </c>
      <c r="F79" s="151" t="s">
        <v>26</v>
      </c>
      <c r="G79" s="151" t="s">
        <v>27</v>
      </c>
      <c r="H79" s="152">
        <f t="shared" si="9"/>
        <v>32</v>
      </c>
      <c r="I79" s="156" t="str">
        <f t="shared" ref="I79:I85" si="11">CONCATENATE(H79,"'h0")</f>
        <v>32'h0</v>
      </c>
      <c r="J79" s="130" t="s">
        <v>161</v>
      </c>
    </row>
    <row r="80" s="61" customFormat="1" spans="1:10">
      <c r="A80" s="107"/>
      <c r="B80" s="127"/>
      <c r="C80" s="128" t="s">
        <v>232</v>
      </c>
      <c r="D80" s="129" t="str">
        <f t="shared" si="5"/>
        <v>C8</v>
      </c>
      <c r="E80" s="151" t="s">
        <v>233</v>
      </c>
      <c r="F80" s="151" t="s">
        <v>81</v>
      </c>
      <c r="G80" s="151" t="s">
        <v>76</v>
      </c>
      <c r="H80" s="152">
        <f t="shared" si="9"/>
        <v>1</v>
      </c>
      <c r="I80" s="156" t="str">
        <f t="shared" si="11"/>
        <v>1'h0</v>
      </c>
      <c r="J80" s="130" t="s">
        <v>164</v>
      </c>
    </row>
    <row r="81" s="61" customFormat="1" spans="1:10">
      <c r="A81" s="107"/>
      <c r="B81" s="127"/>
      <c r="C81" s="128" t="s">
        <v>234</v>
      </c>
      <c r="D81" s="129" t="str">
        <f t="shared" si="5"/>
        <v>CC</v>
      </c>
      <c r="E81" s="151" t="s">
        <v>235</v>
      </c>
      <c r="F81" s="151" t="s">
        <v>81</v>
      </c>
      <c r="G81" s="151" t="s">
        <v>167</v>
      </c>
      <c r="H81" s="152">
        <f t="shared" si="9"/>
        <v>6</v>
      </c>
      <c r="I81" s="156" t="str">
        <f t="shared" si="11"/>
        <v>6'h0</v>
      </c>
      <c r="J81" s="130" t="s">
        <v>168</v>
      </c>
    </row>
    <row r="82" s="61" customFormat="1" spans="1:10">
      <c r="A82" s="107"/>
      <c r="B82" s="127"/>
      <c r="C82" s="128" t="s">
        <v>236</v>
      </c>
      <c r="D82" s="129" t="str">
        <f t="shared" si="5"/>
        <v>D0</v>
      </c>
      <c r="E82" s="151" t="s">
        <v>237</v>
      </c>
      <c r="F82" s="151" t="s">
        <v>26</v>
      </c>
      <c r="G82" s="151" t="s">
        <v>27</v>
      </c>
      <c r="H82" s="152">
        <f t="shared" si="9"/>
        <v>32</v>
      </c>
      <c r="I82" s="156" t="str">
        <f t="shared" si="11"/>
        <v>32'h0</v>
      </c>
      <c r="J82" s="130" t="s">
        <v>171</v>
      </c>
    </row>
    <row r="83" s="61" customFormat="1" spans="1:10">
      <c r="A83" s="107"/>
      <c r="B83" s="127"/>
      <c r="C83" s="128" t="s">
        <v>238</v>
      </c>
      <c r="D83" s="129" t="str">
        <f t="shared" si="5"/>
        <v>D4</v>
      </c>
      <c r="E83" s="151" t="s">
        <v>239</v>
      </c>
      <c r="F83" s="151" t="s">
        <v>26</v>
      </c>
      <c r="G83" s="151" t="s">
        <v>27</v>
      </c>
      <c r="H83" s="152">
        <f t="shared" si="9"/>
        <v>32</v>
      </c>
      <c r="I83" s="156" t="str">
        <f t="shared" si="11"/>
        <v>32'h0</v>
      </c>
      <c r="J83" s="130" t="s">
        <v>174</v>
      </c>
    </row>
    <row r="84" s="61" customFormat="1" ht="28" spans="1:10">
      <c r="A84" s="107"/>
      <c r="B84" s="127"/>
      <c r="C84" s="128" t="s">
        <v>240</v>
      </c>
      <c r="D84" s="129" t="str">
        <f t="shared" si="5"/>
        <v>D8</v>
      </c>
      <c r="E84" s="151" t="s">
        <v>241</v>
      </c>
      <c r="F84" s="151" t="s">
        <v>75</v>
      </c>
      <c r="G84" s="151" t="s">
        <v>76</v>
      </c>
      <c r="H84" s="152">
        <f t="shared" si="9"/>
        <v>1</v>
      </c>
      <c r="I84" s="156" t="str">
        <f t="shared" si="11"/>
        <v>1'h0</v>
      </c>
      <c r="J84" s="130" t="s">
        <v>177</v>
      </c>
    </row>
    <row r="85" s="61" customFormat="1" spans="1:10">
      <c r="A85" s="107"/>
      <c r="B85" s="127"/>
      <c r="C85" s="128" t="s">
        <v>242</v>
      </c>
      <c r="D85" s="129" t="str">
        <f t="shared" si="5"/>
        <v>DC</v>
      </c>
      <c r="E85" s="151" t="s">
        <v>243</v>
      </c>
      <c r="F85" s="151" t="s">
        <v>81</v>
      </c>
      <c r="G85" s="151" t="s">
        <v>76</v>
      </c>
      <c r="H85" s="152">
        <f t="shared" si="9"/>
        <v>1</v>
      </c>
      <c r="I85" s="156" t="str">
        <f t="shared" si="11"/>
        <v>1'h0</v>
      </c>
      <c r="J85" s="130" t="s">
        <v>180</v>
      </c>
    </row>
    <row r="86" s="61" customFormat="1" spans="1:10">
      <c r="A86" s="107"/>
      <c r="B86" s="127"/>
      <c r="C86" s="128" t="s">
        <v>244</v>
      </c>
      <c r="D86" s="129" t="str">
        <f t="shared" si="5"/>
        <v>E0</v>
      </c>
      <c r="E86" s="151" t="s">
        <v>245</v>
      </c>
      <c r="F86" s="151" t="s">
        <v>75</v>
      </c>
      <c r="G86" s="151" t="s">
        <v>76</v>
      </c>
      <c r="H86" s="152">
        <f t="shared" ref="H86" si="12">(MID(G86,1,FIND(":",G86,1)-1)-(MID(G86,FIND(":",G86,1)+1,LEN(G86-FIND(":",G86,1)+1))))+1</f>
        <v>1</v>
      </c>
      <c r="I86" s="156" t="str">
        <f t="shared" ref="I86" si="13">CONCATENATE(H86,"'h0")</f>
        <v>1'h0</v>
      </c>
      <c r="J86" s="130" t="s">
        <v>186</v>
      </c>
    </row>
    <row r="87" s="61" customFormat="1" spans="1:10">
      <c r="A87" s="107"/>
      <c r="B87" s="127"/>
      <c r="C87" s="128" t="s">
        <v>246</v>
      </c>
      <c r="D87" s="129" t="str">
        <f t="shared" si="5"/>
        <v>E4</v>
      </c>
      <c r="E87" s="151"/>
      <c r="F87" s="151"/>
      <c r="G87" s="151"/>
      <c r="H87" s="152"/>
      <c r="I87" s="156"/>
      <c r="J87" s="130"/>
    </row>
    <row r="88" s="61" customFormat="1" spans="1:10">
      <c r="A88" s="107"/>
      <c r="B88" s="127"/>
      <c r="C88" s="128" t="s">
        <v>247</v>
      </c>
      <c r="D88" s="129" t="str">
        <f t="shared" si="5"/>
        <v>E8</v>
      </c>
      <c r="E88" s="151"/>
      <c r="F88" s="151"/>
      <c r="G88" s="151"/>
      <c r="H88" s="152"/>
      <c r="I88" s="156"/>
      <c r="J88" s="130"/>
    </row>
    <row r="89" s="61" customFormat="1" spans="1:10">
      <c r="A89" s="107"/>
      <c r="B89" s="127"/>
      <c r="C89" s="128" t="s">
        <v>248</v>
      </c>
      <c r="D89" s="129" t="str">
        <f t="shared" si="5"/>
        <v>EC</v>
      </c>
      <c r="E89" s="151"/>
      <c r="F89" s="151"/>
      <c r="G89" s="151"/>
      <c r="H89" s="152"/>
      <c r="I89" s="156"/>
      <c r="J89" s="130"/>
    </row>
    <row r="90" s="61" customFormat="1" spans="1:10">
      <c r="A90" s="107"/>
      <c r="B90" s="127"/>
      <c r="C90" s="128" t="s">
        <v>249</v>
      </c>
      <c r="D90" s="129" t="str">
        <f t="shared" si="5"/>
        <v>F0</v>
      </c>
      <c r="E90" s="151"/>
      <c r="F90" s="151"/>
      <c r="G90" s="151"/>
      <c r="H90" s="152"/>
      <c r="I90" s="156"/>
      <c r="J90" s="130"/>
    </row>
    <row r="91" s="61" customFormat="1" spans="1:10">
      <c r="A91" s="107"/>
      <c r="B91" s="127"/>
      <c r="C91" s="128" t="s">
        <v>250</v>
      </c>
      <c r="D91" s="129" t="str">
        <f t="shared" si="5"/>
        <v>F4</v>
      </c>
      <c r="E91" s="151"/>
      <c r="F91" s="151"/>
      <c r="G91" s="151"/>
      <c r="H91" s="152"/>
      <c r="I91" s="156"/>
      <c r="J91" s="130"/>
    </row>
    <row r="92" s="61" customFormat="1" spans="1:10">
      <c r="A92" s="107"/>
      <c r="B92" s="127"/>
      <c r="C92" s="128" t="s">
        <v>251</v>
      </c>
      <c r="D92" s="129" t="str">
        <f t="shared" si="5"/>
        <v>F8</v>
      </c>
      <c r="E92" s="151"/>
      <c r="F92" s="151"/>
      <c r="G92" s="151"/>
      <c r="H92" s="152"/>
      <c r="I92" s="156"/>
      <c r="J92" s="130"/>
    </row>
    <row r="93" s="61" customFormat="1" ht="42" spans="1:10">
      <c r="A93" s="107"/>
      <c r="B93" s="127"/>
      <c r="C93" s="128" t="s">
        <v>252</v>
      </c>
      <c r="D93" s="129" t="str">
        <f t="shared" si="5"/>
        <v>FC</v>
      </c>
      <c r="E93" s="151" t="s">
        <v>253</v>
      </c>
      <c r="F93" s="151" t="s">
        <v>81</v>
      </c>
      <c r="G93" s="151" t="s">
        <v>49</v>
      </c>
      <c r="H93" s="152">
        <f t="shared" ref="H93" si="14">(MID(G93,1,FIND(":",G93,1)-1)-(MID(G93,FIND(":",G93,1)+1,LEN(G93-FIND(":",G93,1)+1))))+1</f>
        <v>8</v>
      </c>
      <c r="I93" s="157" t="s">
        <v>254</v>
      </c>
      <c r="J93" s="130" t="s">
        <v>255</v>
      </c>
    </row>
    <row r="94" s="57" customFormat="1" spans="1:10">
      <c r="A94" s="107"/>
      <c r="B94" s="153"/>
      <c r="C94" s="154"/>
      <c r="D94" s="115"/>
      <c r="E94" s="105"/>
      <c r="F94" s="105"/>
      <c r="G94" s="105"/>
      <c r="H94" s="106"/>
      <c r="I94" s="138"/>
      <c r="J94" s="139"/>
    </row>
    <row r="95" s="58" customFormat="1" customHeight="1" spans="1:10">
      <c r="A95" s="107"/>
      <c r="B95" s="108" t="s">
        <v>256</v>
      </c>
      <c r="C95" s="123" t="s">
        <v>24</v>
      </c>
      <c r="D95" s="109" t="str">
        <f>DEC2HEX(C95)</f>
        <v>0</v>
      </c>
      <c r="E95" s="110" t="s">
        <v>257</v>
      </c>
      <c r="F95" s="110" t="s">
        <v>81</v>
      </c>
      <c r="G95" s="110" t="s">
        <v>107</v>
      </c>
      <c r="H95" s="111">
        <f t="shared" si="7"/>
        <v>2</v>
      </c>
      <c r="I95" s="141" t="str">
        <f t="shared" si="8"/>
        <v>2'h0</v>
      </c>
      <c r="J95" s="60" t="s">
        <v>258</v>
      </c>
    </row>
    <row r="96" s="58" customFormat="1" customHeight="1" spans="1:10">
      <c r="A96" s="107"/>
      <c r="B96" s="108"/>
      <c r="C96" s="123" t="s">
        <v>30</v>
      </c>
      <c r="D96" s="109" t="str">
        <f>DEC2HEX(C96)</f>
        <v>4</v>
      </c>
      <c r="E96" s="110" t="s">
        <v>259</v>
      </c>
      <c r="F96" s="110" t="s">
        <v>81</v>
      </c>
      <c r="G96" s="110" t="s">
        <v>27</v>
      </c>
      <c r="H96" s="111">
        <f t="shared" si="7"/>
        <v>32</v>
      </c>
      <c r="I96" s="141" t="str">
        <f t="shared" si="8"/>
        <v>32'h0</v>
      </c>
      <c r="J96" s="60" t="s">
        <v>258</v>
      </c>
    </row>
    <row r="97" s="58" customFormat="1" customHeight="1" spans="1:10">
      <c r="A97" s="107"/>
      <c r="B97" s="108"/>
      <c r="C97" s="123" t="s">
        <v>34</v>
      </c>
      <c r="D97" s="109" t="str">
        <f>DEC2HEX(C97)</f>
        <v>8</v>
      </c>
      <c r="E97" s="58" t="s">
        <v>260</v>
      </c>
      <c r="F97" s="110" t="s">
        <v>81</v>
      </c>
      <c r="G97" s="110" t="s">
        <v>27</v>
      </c>
      <c r="H97" s="111">
        <f t="shared" si="7"/>
        <v>32</v>
      </c>
      <c r="I97" s="144" t="s">
        <v>261</v>
      </c>
      <c r="J97" s="60" t="s">
        <v>262</v>
      </c>
    </row>
    <row r="98" s="58" customFormat="1" customHeight="1" spans="1:10">
      <c r="A98" s="107"/>
      <c r="B98" s="108"/>
      <c r="C98" s="123" t="s">
        <v>38</v>
      </c>
      <c r="D98" s="109" t="str">
        <f t="shared" ref="D98:D118" si="15">DEC2HEX(C98)</f>
        <v>C</v>
      </c>
      <c r="E98" s="58" t="s">
        <v>263</v>
      </c>
      <c r="F98" s="110" t="s">
        <v>81</v>
      </c>
      <c r="G98" s="110" t="s">
        <v>167</v>
      </c>
      <c r="H98" s="111">
        <f t="shared" si="7"/>
        <v>6</v>
      </c>
      <c r="I98" s="144" t="s">
        <v>264</v>
      </c>
      <c r="J98" s="58" t="s">
        <v>265</v>
      </c>
    </row>
    <row r="99" s="58" customFormat="1" ht="70" customHeight="1" spans="1:10">
      <c r="A99" s="107"/>
      <c r="B99" s="108"/>
      <c r="C99" s="123" t="s">
        <v>51</v>
      </c>
      <c r="D99" s="109" t="str">
        <f t="shared" si="15"/>
        <v>10</v>
      </c>
      <c r="E99" s="58" t="s">
        <v>266</v>
      </c>
      <c r="F99" s="110" t="s">
        <v>81</v>
      </c>
      <c r="G99" s="110" t="s">
        <v>86</v>
      </c>
      <c r="H99" s="111">
        <f t="shared" si="7"/>
        <v>12</v>
      </c>
      <c r="I99" s="141" t="str">
        <f t="shared" si="8"/>
        <v>12'h0</v>
      </c>
      <c r="J99" s="60" t="s">
        <v>267</v>
      </c>
    </row>
    <row r="100" s="58" customFormat="1" customHeight="1" spans="1:10">
      <c r="A100" s="107"/>
      <c r="B100" s="108"/>
      <c r="C100" s="123" t="s">
        <v>62</v>
      </c>
      <c r="D100" s="109" t="str">
        <f t="shared" si="15"/>
        <v>14</v>
      </c>
      <c r="E100" s="58" t="s">
        <v>268</v>
      </c>
      <c r="F100" s="110" t="s">
        <v>81</v>
      </c>
      <c r="G100" s="110" t="s">
        <v>27</v>
      </c>
      <c r="H100" s="111">
        <f t="shared" si="7"/>
        <v>32</v>
      </c>
      <c r="I100" s="141" t="s">
        <v>129</v>
      </c>
      <c r="J100" s="60" t="s">
        <v>269</v>
      </c>
    </row>
    <row r="101" s="58" customFormat="1" customHeight="1" spans="1:10">
      <c r="A101" s="107"/>
      <c r="B101" s="108"/>
      <c r="C101" s="123" t="s">
        <v>69</v>
      </c>
      <c r="D101" s="109" t="str">
        <f t="shared" si="15"/>
        <v>18</v>
      </c>
      <c r="E101" s="58" t="s">
        <v>270</v>
      </c>
      <c r="F101" s="110" t="s">
        <v>81</v>
      </c>
      <c r="G101" s="110" t="s">
        <v>27</v>
      </c>
      <c r="H101" s="111">
        <f t="shared" si="7"/>
        <v>32</v>
      </c>
      <c r="I101" s="144" t="s">
        <v>261</v>
      </c>
      <c r="J101" s="60" t="s">
        <v>271</v>
      </c>
    </row>
    <row r="102" s="58" customFormat="1" customHeight="1" spans="1:10">
      <c r="A102" s="107"/>
      <c r="B102" s="108"/>
      <c r="C102" s="123" t="s">
        <v>73</v>
      </c>
      <c r="D102" s="109" t="str">
        <f t="shared" si="15"/>
        <v>1C</v>
      </c>
      <c r="E102" s="58" t="s">
        <v>272</v>
      </c>
      <c r="F102" s="110" t="s">
        <v>81</v>
      </c>
      <c r="G102" s="110" t="s">
        <v>27</v>
      </c>
      <c r="H102" s="111">
        <f t="shared" si="7"/>
        <v>32</v>
      </c>
      <c r="I102" s="141" t="str">
        <f t="shared" si="8"/>
        <v>32'h0</v>
      </c>
      <c r="J102" s="60" t="s">
        <v>273</v>
      </c>
    </row>
    <row r="103" s="58" customFormat="1" customHeight="1" spans="1:10">
      <c r="A103" s="107"/>
      <c r="B103" s="108"/>
      <c r="C103" s="123" t="s">
        <v>79</v>
      </c>
      <c r="D103" s="109" t="str">
        <f t="shared" si="15"/>
        <v>20</v>
      </c>
      <c r="E103" s="58" t="s">
        <v>274</v>
      </c>
      <c r="F103" s="110" t="s">
        <v>81</v>
      </c>
      <c r="G103" s="110" t="s">
        <v>27</v>
      </c>
      <c r="H103" s="111">
        <f t="shared" si="7"/>
        <v>32</v>
      </c>
      <c r="I103" s="141" t="str">
        <f t="shared" si="8"/>
        <v>32'h0</v>
      </c>
      <c r="J103" s="60" t="s">
        <v>275</v>
      </c>
    </row>
    <row r="104" s="58" customFormat="1" customHeight="1" spans="1:10">
      <c r="A104" s="107"/>
      <c r="B104" s="108"/>
      <c r="C104" s="123" t="s">
        <v>84</v>
      </c>
      <c r="D104" s="109" t="str">
        <f t="shared" si="15"/>
        <v>24</v>
      </c>
      <c r="E104" s="58" t="s">
        <v>276</v>
      </c>
      <c r="F104" s="110" t="s">
        <v>81</v>
      </c>
      <c r="G104" s="110" t="s">
        <v>27</v>
      </c>
      <c r="H104" s="111">
        <f t="shared" si="7"/>
        <v>32</v>
      </c>
      <c r="I104" s="141" t="str">
        <f t="shared" si="8"/>
        <v>32'h0</v>
      </c>
      <c r="J104" s="60" t="s">
        <v>277</v>
      </c>
    </row>
    <row r="105" s="58" customFormat="1" customHeight="1" spans="1:10">
      <c r="A105" s="107"/>
      <c r="B105" s="108"/>
      <c r="C105" s="123" t="s">
        <v>137</v>
      </c>
      <c r="D105" s="109" t="str">
        <f t="shared" si="15"/>
        <v>28</v>
      </c>
      <c r="E105" s="58" t="s">
        <v>278</v>
      </c>
      <c r="F105" s="110" t="s">
        <v>81</v>
      </c>
      <c r="G105" s="110" t="s">
        <v>27</v>
      </c>
      <c r="H105" s="111">
        <f t="shared" si="7"/>
        <v>32</v>
      </c>
      <c r="I105" s="141" t="str">
        <f t="shared" si="8"/>
        <v>32'h0</v>
      </c>
      <c r="J105" s="60" t="s">
        <v>279</v>
      </c>
    </row>
    <row r="106" s="58" customFormat="1" customHeight="1" spans="1:10">
      <c r="A106" s="107"/>
      <c r="B106" s="108"/>
      <c r="C106" s="123" t="s">
        <v>140</v>
      </c>
      <c r="D106" s="109" t="str">
        <f t="shared" si="15"/>
        <v>2C</v>
      </c>
      <c r="E106" s="58" t="s">
        <v>280</v>
      </c>
      <c r="F106" s="110" t="s">
        <v>81</v>
      </c>
      <c r="G106" s="110" t="s">
        <v>27</v>
      </c>
      <c r="H106" s="111">
        <f t="shared" si="7"/>
        <v>32</v>
      </c>
      <c r="I106" s="141" t="str">
        <f t="shared" si="8"/>
        <v>32'h0</v>
      </c>
      <c r="J106" s="60" t="s">
        <v>281</v>
      </c>
    </row>
    <row r="107" s="58" customFormat="1" customHeight="1" spans="1:10">
      <c r="A107" s="107"/>
      <c r="B107" s="108"/>
      <c r="C107" s="123" t="s">
        <v>143</v>
      </c>
      <c r="D107" s="109" t="str">
        <f t="shared" si="15"/>
        <v>30</v>
      </c>
      <c r="E107" s="58" t="s">
        <v>282</v>
      </c>
      <c r="F107" s="110" t="s">
        <v>81</v>
      </c>
      <c r="G107" s="110" t="s">
        <v>27</v>
      </c>
      <c r="H107" s="111">
        <f t="shared" si="7"/>
        <v>32</v>
      </c>
      <c r="I107" s="141" t="str">
        <f t="shared" si="8"/>
        <v>32'h0</v>
      </c>
      <c r="J107" s="60" t="s">
        <v>283</v>
      </c>
    </row>
    <row r="108" s="58" customFormat="1" customHeight="1" spans="1:10">
      <c r="A108" s="107"/>
      <c r="B108" s="108"/>
      <c r="C108" s="123" t="s">
        <v>146</v>
      </c>
      <c r="D108" s="109" t="str">
        <f t="shared" si="15"/>
        <v>34</v>
      </c>
      <c r="E108" s="58" t="s">
        <v>284</v>
      </c>
      <c r="F108" s="110" t="s">
        <v>81</v>
      </c>
      <c r="G108" s="110" t="s">
        <v>27</v>
      </c>
      <c r="H108" s="111">
        <f t="shared" si="7"/>
        <v>32</v>
      </c>
      <c r="I108" s="141" t="str">
        <f t="shared" si="8"/>
        <v>32'h0</v>
      </c>
      <c r="J108" s="60" t="s">
        <v>285</v>
      </c>
    </row>
    <row r="109" s="58" customFormat="1" customHeight="1" spans="1:10">
      <c r="A109" s="107"/>
      <c r="B109" s="108"/>
      <c r="C109" s="123" t="s">
        <v>149</v>
      </c>
      <c r="D109" s="109" t="str">
        <f t="shared" si="15"/>
        <v>38</v>
      </c>
      <c r="E109" s="58" t="s">
        <v>286</v>
      </c>
      <c r="F109" s="110" t="s">
        <v>81</v>
      </c>
      <c r="G109" s="110" t="s">
        <v>27</v>
      </c>
      <c r="H109" s="111">
        <f t="shared" si="7"/>
        <v>32</v>
      </c>
      <c r="I109" s="141" t="str">
        <f t="shared" si="8"/>
        <v>32'h0</v>
      </c>
      <c r="J109" s="60" t="s">
        <v>287</v>
      </c>
    </row>
    <row r="110" s="58" customFormat="1" customHeight="1" spans="1:10">
      <c r="A110" s="107"/>
      <c r="B110" s="108"/>
      <c r="C110" s="123" t="s">
        <v>152</v>
      </c>
      <c r="D110" s="109" t="str">
        <f t="shared" si="15"/>
        <v>3C</v>
      </c>
      <c r="E110" s="58" t="s">
        <v>288</v>
      </c>
      <c r="F110" s="110" t="s">
        <v>81</v>
      </c>
      <c r="G110" s="110" t="s">
        <v>27</v>
      </c>
      <c r="H110" s="111">
        <f t="shared" si="7"/>
        <v>32</v>
      </c>
      <c r="I110" s="141" t="str">
        <f t="shared" si="8"/>
        <v>32'h0</v>
      </c>
      <c r="J110" s="60" t="s">
        <v>289</v>
      </c>
    </row>
    <row r="111" s="58" customFormat="1" customHeight="1" spans="1:10">
      <c r="A111" s="107"/>
      <c r="B111" s="108"/>
      <c r="C111" s="123" t="s">
        <v>155</v>
      </c>
      <c r="D111" s="109" t="str">
        <f t="shared" si="15"/>
        <v>40</v>
      </c>
      <c r="E111" s="58" t="s">
        <v>290</v>
      </c>
      <c r="F111" s="110" t="s">
        <v>81</v>
      </c>
      <c r="G111" s="110" t="s">
        <v>27</v>
      </c>
      <c r="H111" s="111">
        <f t="shared" si="7"/>
        <v>32</v>
      </c>
      <c r="I111" s="141" t="str">
        <f t="shared" si="8"/>
        <v>32'h0</v>
      </c>
      <c r="J111" s="60" t="s">
        <v>291</v>
      </c>
    </row>
    <row r="112" s="58" customFormat="1" customHeight="1" spans="1:10">
      <c r="A112" s="107"/>
      <c r="B112" s="108"/>
      <c r="C112" s="123" t="s">
        <v>159</v>
      </c>
      <c r="D112" s="109" t="str">
        <f t="shared" si="15"/>
        <v>44</v>
      </c>
      <c r="E112" s="58" t="s">
        <v>292</v>
      </c>
      <c r="F112" s="110" t="s">
        <v>81</v>
      </c>
      <c r="G112" s="110" t="s">
        <v>27</v>
      </c>
      <c r="H112" s="111">
        <f t="shared" si="7"/>
        <v>32</v>
      </c>
      <c r="I112" s="141" t="str">
        <f t="shared" si="8"/>
        <v>32'h0</v>
      </c>
      <c r="J112" s="60" t="s">
        <v>293</v>
      </c>
    </row>
    <row r="113" s="58" customFormat="1" customHeight="1" spans="1:10">
      <c r="A113" s="107"/>
      <c r="B113" s="108"/>
      <c r="C113" s="123" t="s">
        <v>162</v>
      </c>
      <c r="D113" s="109" t="str">
        <f t="shared" si="15"/>
        <v>48</v>
      </c>
      <c r="E113" s="58" t="s">
        <v>294</v>
      </c>
      <c r="F113" s="110" t="s">
        <v>81</v>
      </c>
      <c r="G113" s="110" t="s">
        <v>27</v>
      </c>
      <c r="H113" s="111">
        <f t="shared" si="7"/>
        <v>32</v>
      </c>
      <c r="I113" s="141" t="str">
        <f t="shared" si="8"/>
        <v>32'h0</v>
      </c>
      <c r="J113" s="60" t="s">
        <v>295</v>
      </c>
    </row>
    <row r="114" s="58" customFormat="1" customHeight="1" spans="1:10">
      <c r="A114" s="107"/>
      <c r="B114" s="108"/>
      <c r="C114" s="123" t="s">
        <v>165</v>
      </c>
      <c r="D114" s="109" t="str">
        <f t="shared" si="15"/>
        <v>4C</v>
      </c>
      <c r="E114" s="58" t="s">
        <v>296</v>
      </c>
      <c r="F114" s="110" t="s">
        <v>81</v>
      </c>
      <c r="G114" s="110" t="s">
        <v>27</v>
      </c>
      <c r="H114" s="111">
        <f t="shared" si="7"/>
        <v>32</v>
      </c>
      <c r="I114" s="141" t="str">
        <f t="shared" si="8"/>
        <v>32'h0</v>
      </c>
      <c r="J114" s="60" t="s">
        <v>297</v>
      </c>
    </row>
    <row r="115" s="58" customFormat="1" customHeight="1" spans="1:10">
      <c r="A115" s="107"/>
      <c r="B115" s="108"/>
      <c r="C115" s="123" t="s">
        <v>169</v>
      </c>
      <c r="D115" s="109" t="str">
        <f t="shared" si="15"/>
        <v>50</v>
      </c>
      <c r="E115" s="58" t="s">
        <v>298</v>
      </c>
      <c r="F115" s="110" t="s">
        <v>81</v>
      </c>
      <c r="G115" s="110" t="s">
        <v>27</v>
      </c>
      <c r="H115" s="111">
        <f t="shared" si="7"/>
        <v>32</v>
      </c>
      <c r="I115" s="141" t="str">
        <f t="shared" si="8"/>
        <v>32'h0</v>
      </c>
      <c r="J115" s="60" t="s">
        <v>299</v>
      </c>
    </row>
    <row r="116" s="58" customFormat="1" customHeight="1" spans="1:10">
      <c r="A116" s="107"/>
      <c r="B116" s="108"/>
      <c r="C116" s="123" t="s">
        <v>172</v>
      </c>
      <c r="D116" s="109" t="str">
        <f t="shared" si="15"/>
        <v>54</v>
      </c>
      <c r="E116" s="58" t="s">
        <v>300</v>
      </c>
      <c r="F116" s="110" t="s">
        <v>81</v>
      </c>
      <c r="G116" s="110" t="s">
        <v>27</v>
      </c>
      <c r="H116" s="111">
        <f t="shared" si="7"/>
        <v>32</v>
      </c>
      <c r="I116" s="141" t="str">
        <f t="shared" si="8"/>
        <v>32'h0</v>
      </c>
      <c r="J116" s="60" t="s">
        <v>301</v>
      </c>
    </row>
    <row r="117" s="58" customFormat="1" customHeight="1" spans="1:10">
      <c r="A117" s="107"/>
      <c r="B117" s="108"/>
      <c r="C117" s="123" t="s">
        <v>175</v>
      </c>
      <c r="D117" s="109" t="str">
        <f t="shared" si="15"/>
        <v>58</v>
      </c>
      <c r="E117" s="58" t="s">
        <v>302</v>
      </c>
      <c r="F117" s="110" t="s">
        <v>81</v>
      </c>
      <c r="G117" s="110" t="s">
        <v>27</v>
      </c>
      <c r="H117" s="111">
        <f t="shared" si="7"/>
        <v>32</v>
      </c>
      <c r="I117" s="141" t="str">
        <f t="shared" si="8"/>
        <v>32'h0</v>
      </c>
      <c r="J117" s="60" t="s">
        <v>303</v>
      </c>
    </row>
    <row r="118" s="58" customFormat="1" customHeight="1" spans="1:10">
      <c r="A118" s="107"/>
      <c r="B118" s="108"/>
      <c r="C118" s="123" t="s">
        <v>178</v>
      </c>
      <c r="D118" s="109" t="str">
        <f t="shared" si="15"/>
        <v>5C</v>
      </c>
      <c r="E118" s="58" t="s">
        <v>304</v>
      </c>
      <c r="F118" s="110" t="s">
        <v>81</v>
      </c>
      <c r="G118" s="110" t="s">
        <v>27</v>
      </c>
      <c r="H118" s="111">
        <f t="shared" si="7"/>
        <v>32</v>
      </c>
      <c r="I118" s="141" t="str">
        <f t="shared" si="8"/>
        <v>32'h0</v>
      </c>
      <c r="J118" s="60" t="s">
        <v>305</v>
      </c>
    </row>
    <row r="119" s="58" customFormat="1" customHeight="1" spans="1:10">
      <c r="A119" s="107"/>
      <c r="B119" s="108"/>
      <c r="C119" s="123" t="s">
        <v>181</v>
      </c>
      <c r="D119" s="109" t="str">
        <f t="shared" ref="D119:D135" si="16">DEC2HEX(C119)</f>
        <v>60</v>
      </c>
      <c r="E119" s="58" t="s">
        <v>306</v>
      </c>
      <c r="F119" s="110" t="s">
        <v>81</v>
      </c>
      <c r="G119" s="110" t="s">
        <v>27</v>
      </c>
      <c r="H119" s="111">
        <f t="shared" si="7"/>
        <v>32</v>
      </c>
      <c r="I119" s="141" t="str">
        <f t="shared" si="8"/>
        <v>32'h0</v>
      </c>
      <c r="J119" s="60" t="s">
        <v>307</v>
      </c>
    </row>
    <row r="120" s="58" customFormat="1" customHeight="1" spans="1:10">
      <c r="A120" s="107"/>
      <c r="B120" s="108"/>
      <c r="C120" s="123" t="s">
        <v>184</v>
      </c>
      <c r="D120" s="109" t="str">
        <f t="shared" si="16"/>
        <v>64</v>
      </c>
      <c r="E120" s="58" t="s">
        <v>308</v>
      </c>
      <c r="F120" s="110" t="s">
        <v>81</v>
      </c>
      <c r="G120" s="110" t="s">
        <v>27</v>
      </c>
      <c r="H120" s="111">
        <f t="shared" si="7"/>
        <v>32</v>
      </c>
      <c r="I120" s="141" t="str">
        <f t="shared" si="8"/>
        <v>32'h0</v>
      </c>
      <c r="J120" s="60" t="s">
        <v>309</v>
      </c>
    </row>
    <row r="121" s="58" customFormat="1" customHeight="1" spans="1:10">
      <c r="A121" s="107"/>
      <c r="B121" s="108"/>
      <c r="C121" s="123" t="s">
        <v>187</v>
      </c>
      <c r="D121" s="109" t="str">
        <f t="shared" si="16"/>
        <v>68</v>
      </c>
      <c r="E121" s="58" t="s">
        <v>310</v>
      </c>
      <c r="F121" s="110" t="s">
        <v>81</v>
      </c>
      <c r="G121" s="110" t="s">
        <v>27</v>
      </c>
      <c r="H121" s="111">
        <f t="shared" si="7"/>
        <v>32</v>
      </c>
      <c r="I121" s="141" t="str">
        <f t="shared" si="8"/>
        <v>32'h0</v>
      </c>
      <c r="J121" s="60" t="s">
        <v>311</v>
      </c>
    </row>
    <row r="122" s="58" customFormat="1" customHeight="1" spans="1:10">
      <c r="A122" s="107"/>
      <c r="B122" s="108"/>
      <c r="C122" s="123" t="s">
        <v>188</v>
      </c>
      <c r="D122" s="109" t="str">
        <f t="shared" si="16"/>
        <v>6C</v>
      </c>
      <c r="E122" s="58" t="s">
        <v>312</v>
      </c>
      <c r="F122" s="110" t="s">
        <v>81</v>
      </c>
      <c r="G122" s="110" t="s">
        <v>27</v>
      </c>
      <c r="H122" s="111">
        <f t="shared" si="7"/>
        <v>32</v>
      </c>
      <c r="I122" s="141" t="str">
        <f t="shared" si="8"/>
        <v>32'h0</v>
      </c>
      <c r="J122" s="60" t="s">
        <v>313</v>
      </c>
    </row>
    <row r="123" s="58" customFormat="1" customHeight="1" spans="1:10">
      <c r="A123" s="107"/>
      <c r="B123" s="108"/>
      <c r="C123" s="123" t="s">
        <v>189</v>
      </c>
      <c r="D123" s="109" t="str">
        <f t="shared" si="16"/>
        <v>70</v>
      </c>
      <c r="E123" s="58" t="s">
        <v>314</v>
      </c>
      <c r="F123" s="110" t="s">
        <v>81</v>
      </c>
      <c r="G123" s="110" t="s">
        <v>27</v>
      </c>
      <c r="H123" s="111">
        <f t="shared" si="7"/>
        <v>32</v>
      </c>
      <c r="I123" s="141" t="str">
        <f t="shared" si="8"/>
        <v>32'h0</v>
      </c>
      <c r="J123" s="60" t="s">
        <v>315</v>
      </c>
    </row>
    <row r="124" s="58" customFormat="1" customHeight="1" spans="1:10">
      <c r="A124" s="107"/>
      <c r="B124" s="108"/>
      <c r="C124" s="123" t="s">
        <v>190</v>
      </c>
      <c r="D124" s="109" t="str">
        <f t="shared" si="16"/>
        <v>74</v>
      </c>
      <c r="E124" s="58" t="s">
        <v>316</v>
      </c>
      <c r="F124" s="110" t="s">
        <v>81</v>
      </c>
      <c r="G124" s="110" t="s">
        <v>27</v>
      </c>
      <c r="H124" s="111">
        <f t="shared" si="7"/>
        <v>32</v>
      </c>
      <c r="I124" s="141" t="s">
        <v>129</v>
      </c>
      <c r="J124" s="60" t="s">
        <v>317</v>
      </c>
    </row>
    <row r="125" s="58" customFormat="1" customHeight="1" spans="1:10">
      <c r="A125" s="107"/>
      <c r="B125" s="108"/>
      <c r="C125" s="123" t="s">
        <v>191</v>
      </c>
      <c r="D125" s="109" t="str">
        <f t="shared" si="16"/>
        <v>78</v>
      </c>
      <c r="E125" s="58" t="s">
        <v>318</v>
      </c>
      <c r="F125" s="110" t="s">
        <v>81</v>
      </c>
      <c r="G125" s="110" t="s">
        <v>27</v>
      </c>
      <c r="H125" s="111">
        <f t="shared" si="7"/>
        <v>32</v>
      </c>
      <c r="I125" s="144" t="s">
        <v>261</v>
      </c>
      <c r="J125" s="60" t="s">
        <v>317</v>
      </c>
    </row>
    <row r="126" s="58" customFormat="1" customHeight="1" spans="1:10">
      <c r="A126" s="107"/>
      <c r="B126" s="108"/>
      <c r="C126" s="123" t="s">
        <v>192</v>
      </c>
      <c r="D126" s="109" t="str">
        <f t="shared" si="16"/>
        <v>7C</v>
      </c>
      <c r="E126" s="58" t="s">
        <v>319</v>
      </c>
      <c r="F126" s="110" t="s">
        <v>81</v>
      </c>
      <c r="G126" s="110" t="s">
        <v>27</v>
      </c>
      <c r="H126" s="111">
        <f t="shared" si="7"/>
        <v>32</v>
      </c>
      <c r="I126" s="141" t="str">
        <f t="shared" si="8"/>
        <v>32'h0</v>
      </c>
      <c r="J126" s="60" t="s">
        <v>320</v>
      </c>
    </row>
    <row r="127" s="58" customFormat="1" customHeight="1" spans="1:10">
      <c r="A127" s="107"/>
      <c r="B127" s="108"/>
      <c r="C127" s="123" t="s">
        <v>193</v>
      </c>
      <c r="D127" s="109" t="str">
        <f t="shared" si="16"/>
        <v>80</v>
      </c>
      <c r="E127" s="58" t="s">
        <v>321</v>
      </c>
      <c r="F127" s="110" t="s">
        <v>81</v>
      </c>
      <c r="G127" s="110" t="s">
        <v>27</v>
      </c>
      <c r="H127" s="111">
        <f t="shared" si="7"/>
        <v>32</v>
      </c>
      <c r="I127" s="141" t="str">
        <f t="shared" si="8"/>
        <v>32'h0</v>
      </c>
      <c r="J127" s="60" t="s">
        <v>320</v>
      </c>
    </row>
    <row r="128" s="58" customFormat="1" customHeight="1" spans="1:10">
      <c r="A128" s="107"/>
      <c r="B128" s="108"/>
      <c r="C128" s="123" t="s">
        <v>197</v>
      </c>
      <c r="D128" s="109" t="str">
        <f t="shared" si="16"/>
        <v>84</v>
      </c>
      <c r="E128" s="58" t="s">
        <v>322</v>
      </c>
      <c r="F128" s="110" t="s">
        <v>81</v>
      </c>
      <c r="G128" s="110" t="s">
        <v>27</v>
      </c>
      <c r="H128" s="111">
        <f t="shared" si="7"/>
        <v>32</v>
      </c>
      <c r="I128" s="141" t="str">
        <f t="shared" si="8"/>
        <v>32'h0</v>
      </c>
      <c r="J128" s="60" t="s">
        <v>323</v>
      </c>
    </row>
    <row r="129" s="58" customFormat="1" customHeight="1" spans="1:10">
      <c r="A129" s="107"/>
      <c r="B129" s="108"/>
      <c r="C129" s="123" t="s">
        <v>199</v>
      </c>
      <c r="D129" s="109" t="str">
        <f t="shared" si="16"/>
        <v>88</v>
      </c>
      <c r="E129" s="58" t="s">
        <v>324</v>
      </c>
      <c r="F129" s="110" t="s">
        <v>81</v>
      </c>
      <c r="G129" s="110" t="s">
        <v>27</v>
      </c>
      <c r="H129" s="111">
        <f t="shared" si="7"/>
        <v>32</v>
      </c>
      <c r="I129" s="141" t="str">
        <f t="shared" si="8"/>
        <v>32'h0</v>
      </c>
      <c r="J129" s="60" t="s">
        <v>323</v>
      </c>
    </row>
    <row r="130" s="58" customFormat="1" customHeight="1" spans="1:10">
      <c r="A130" s="107"/>
      <c r="B130" s="108"/>
      <c r="C130" s="123" t="s">
        <v>201</v>
      </c>
      <c r="D130" s="109" t="str">
        <f t="shared" si="16"/>
        <v>8C</v>
      </c>
      <c r="E130" s="58" t="s">
        <v>325</v>
      </c>
      <c r="F130" s="110" t="s">
        <v>81</v>
      </c>
      <c r="G130" s="110" t="s">
        <v>27</v>
      </c>
      <c r="H130" s="111">
        <f t="shared" si="7"/>
        <v>32</v>
      </c>
      <c r="I130" s="141" t="str">
        <f t="shared" si="8"/>
        <v>32'h0</v>
      </c>
      <c r="J130" s="60" t="s">
        <v>326</v>
      </c>
    </row>
    <row r="131" s="58" customFormat="1" customHeight="1" spans="1:10">
      <c r="A131" s="107"/>
      <c r="B131" s="108"/>
      <c r="C131" s="123" t="s">
        <v>203</v>
      </c>
      <c r="D131" s="109" t="str">
        <f t="shared" si="16"/>
        <v>90</v>
      </c>
      <c r="E131" s="58" t="s">
        <v>327</v>
      </c>
      <c r="F131" s="110" t="s">
        <v>81</v>
      </c>
      <c r="G131" s="110" t="s">
        <v>27</v>
      </c>
      <c r="H131" s="111">
        <f t="shared" si="7"/>
        <v>32</v>
      </c>
      <c r="I131" s="141" t="str">
        <f t="shared" si="8"/>
        <v>32'h0</v>
      </c>
      <c r="J131" s="60" t="s">
        <v>326</v>
      </c>
    </row>
    <row r="132" s="58" customFormat="1" customHeight="1" spans="1:10">
      <c r="A132" s="107"/>
      <c r="B132" s="108"/>
      <c r="C132" s="123" t="s">
        <v>205</v>
      </c>
      <c r="D132" s="109" t="str">
        <f t="shared" si="16"/>
        <v>94</v>
      </c>
      <c r="E132" s="58" t="s">
        <v>328</v>
      </c>
      <c r="F132" s="110" t="s">
        <v>81</v>
      </c>
      <c r="G132" s="110" t="s">
        <v>27</v>
      </c>
      <c r="H132" s="111">
        <f t="shared" si="7"/>
        <v>32</v>
      </c>
      <c r="I132" s="141" t="str">
        <f t="shared" si="8"/>
        <v>32'h0</v>
      </c>
      <c r="J132" s="60" t="s">
        <v>329</v>
      </c>
    </row>
    <row r="133" s="58" customFormat="1" customHeight="1" spans="1:10">
      <c r="A133" s="107"/>
      <c r="B133" s="108"/>
      <c r="C133" s="123" t="s">
        <v>207</v>
      </c>
      <c r="D133" s="109" t="str">
        <f t="shared" si="16"/>
        <v>98</v>
      </c>
      <c r="E133" s="58" t="s">
        <v>330</v>
      </c>
      <c r="F133" s="110" t="s">
        <v>81</v>
      </c>
      <c r="G133" s="110" t="s">
        <v>27</v>
      </c>
      <c r="H133" s="111">
        <f t="shared" si="7"/>
        <v>32</v>
      </c>
      <c r="I133" s="141" t="str">
        <f t="shared" si="8"/>
        <v>32'h0</v>
      </c>
      <c r="J133" s="60" t="s">
        <v>329</v>
      </c>
    </row>
    <row r="134" s="58" customFormat="1" customHeight="1" spans="1:10">
      <c r="A134" s="107"/>
      <c r="B134" s="108"/>
      <c r="C134" s="123" t="s">
        <v>209</v>
      </c>
      <c r="D134" s="109" t="str">
        <f t="shared" si="16"/>
        <v>9C</v>
      </c>
      <c r="E134" s="58" t="s">
        <v>331</v>
      </c>
      <c r="F134" s="110" t="s">
        <v>81</v>
      </c>
      <c r="G134" s="110" t="s">
        <v>27</v>
      </c>
      <c r="H134" s="111">
        <f t="shared" si="7"/>
        <v>32</v>
      </c>
      <c r="I134" s="141" t="str">
        <f t="shared" si="8"/>
        <v>32'h0</v>
      </c>
      <c r="J134" s="60" t="s">
        <v>332</v>
      </c>
    </row>
    <row r="135" s="58" customFormat="1" customHeight="1" spans="1:10">
      <c r="A135" s="107"/>
      <c r="B135" s="108"/>
      <c r="C135" s="123" t="s">
        <v>211</v>
      </c>
      <c r="D135" s="109" t="str">
        <f t="shared" si="16"/>
        <v>A0</v>
      </c>
      <c r="E135" s="58" t="s">
        <v>333</v>
      </c>
      <c r="F135" s="110" t="s">
        <v>81</v>
      </c>
      <c r="G135" s="110" t="s">
        <v>27</v>
      </c>
      <c r="H135" s="111">
        <f t="shared" si="7"/>
        <v>32</v>
      </c>
      <c r="I135" s="141" t="str">
        <f t="shared" si="8"/>
        <v>32'h0</v>
      </c>
      <c r="J135" s="60" t="s">
        <v>332</v>
      </c>
    </row>
    <row r="136" s="58" customFormat="1" customHeight="1" spans="1:10">
      <c r="A136" s="107"/>
      <c r="B136" s="158"/>
      <c r="C136" s="123" t="s">
        <v>213</v>
      </c>
      <c r="D136" s="109" t="s">
        <v>334</v>
      </c>
      <c r="E136" s="58" t="s">
        <v>335</v>
      </c>
      <c r="F136" s="110" t="s">
        <v>81</v>
      </c>
      <c r="G136" s="110" t="s">
        <v>76</v>
      </c>
      <c r="H136" s="111">
        <f t="shared" si="7"/>
        <v>1</v>
      </c>
      <c r="I136" s="144" t="s">
        <v>336</v>
      </c>
      <c r="J136" s="60" t="s">
        <v>337</v>
      </c>
    </row>
    <row r="137" s="62" customFormat="1" customHeight="1" spans="1:10">
      <c r="A137" s="107"/>
      <c r="B137" s="159"/>
      <c r="C137" s="160"/>
      <c r="D137" s="161"/>
      <c r="F137" s="162"/>
      <c r="G137" s="162"/>
      <c r="H137" s="163"/>
      <c r="I137" s="194"/>
      <c r="J137" s="195"/>
    </row>
    <row r="138" s="58" customFormat="1" ht="28" customHeight="1" spans="1:10">
      <c r="A138" s="107"/>
      <c r="B138" s="112" t="s">
        <v>338</v>
      </c>
      <c r="C138" s="113" t="s">
        <v>24</v>
      </c>
      <c r="D138" s="109" t="str">
        <f>DEC2HEX(C138)</f>
        <v>0</v>
      </c>
      <c r="E138" s="110" t="s">
        <v>339</v>
      </c>
      <c r="F138" s="110" t="s">
        <v>81</v>
      </c>
      <c r="G138" s="110" t="s">
        <v>27</v>
      </c>
      <c r="H138" s="111">
        <f>(MID(G138,1,FIND(":",G138,1)-1)-(MID(G138,FIND(":",G138,1)+1,LEN(G138-FIND(":",G138,1)+1))))+1</f>
        <v>32</v>
      </c>
      <c r="I138" s="144" t="s">
        <v>340</v>
      </c>
      <c r="J138" s="60" t="s">
        <v>341</v>
      </c>
    </row>
    <row r="139" s="58" customFormat="1" spans="1:10">
      <c r="A139" s="107"/>
      <c r="B139" s="108"/>
      <c r="C139" s="113" t="s">
        <v>30</v>
      </c>
      <c r="D139" s="109" t="str">
        <f t="shared" ref="D139:D142" si="17">DEC2HEX(C139)</f>
        <v>4</v>
      </c>
      <c r="E139" s="110" t="s">
        <v>342</v>
      </c>
      <c r="F139" s="110" t="s">
        <v>81</v>
      </c>
      <c r="G139" s="110" t="s">
        <v>76</v>
      </c>
      <c r="H139" s="122" t="s">
        <v>110</v>
      </c>
      <c r="I139" s="144" t="s">
        <v>343</v>
      </c>
      <c r="J139" s="60" t="s">
        <v>344</v>
      </c>
    </row>
    <row r="140" s="58" customFormat="1" spans="1:10">
      <c r="A140" s="107"/>
      <c r="B140" s="108"/>
      <c r="C140" s="113" t="s">
        <v>34</v>
      </c>
      <c r="D140" s="109" t="str">
        <f t="shared" si="17"/>
        <v>8</v>
      </c>
      <c r="E140" s="110" t="s">
        <v>345</v>
      </c>
      <c r="F140" s="110" t="s">
        <v>81</v>
      </c>
      <c r="G140" s="110" t="s">
        <v>27</v>
      </c>
      <c r="H140" s="122" t="s">
        <v>79</v>
      </c>
      <c r="I140" s="144" t="s">
        <v>346</v>
      </c>
      <c r="J140" s="60" t="s">
        <v>347</v>
      </c>
    </row>
    <row r="141" s="58" customFormat="1" spans="1:10">
      <c r="A141" s="107"/>
      <c r="B141" s="108"/>
      <c r="C141" s="113" t="s">
        <v>38</v>
      </c>
      <c r="D141" s="109" t="str">
        <f t="shared" si="17"/>
        <v>C</v>
      </c>
      <c r="E141" s="110" t="s">
        <v>348</v>
      </c>
      <c r="F141" s="110" t="s">
        <v>81</v>
      </c>
      <c r="G141" s="110" t="s">
        <v>27</v>
      </c>
      <c r="H141" s="122" t="s">
        <v>79</v>
      </c>
      <c r="I141" s="144" t="s">
        <v>349</v>
      </c>
      <c r="J141" s="60" t="s">
        <v>350</v>
      </c>
    </row>
    <row r="142" s="58" customFormat="1" spans="1:10">
      <c r="A142" s="107"/>
      <c r="B142" s="108"/>
      <c r="C142" s="113" t="s">
        <v>51</v>
      </c>
      <c r="D142" s="109" t="str">
        <f t="shared" si="17"/>
        <v>10</v>
      </c>
      <c r="E142" s="110" t="s">
        <v>351</v>
      </c>
      <c r="F142" s="110" t="s">
        <v>81</v>
      </c>
      <c r="G142" s="110" t="s">
        <v>76</v>
      </c>
      <c r="H142" s="122" t="s">
        <v>110</v>
      </c>
      <c r="I142" s="144" t="s">
        <v>77</v>
      </c>
      <c r="J142" s="60" t="s">
        <v>352</v>
      </c>
    </row>
    <row r="143" s="61" customFormat="1" customHeight="1" spans="1:10">
      <c r="A143" s="107"/>
      <c r="B143" s="108"/>
      <c r="C143" s="164" t="s">
        <v>62</v>
      </c>
      <c r="D143" s="165" t="str">
        <f t="shared" ref="D143" si="18">DEC2HEX(C143)</f>
        <v>14</v>
      </c>
      <c r="E143" s="61" t="s">
        <v>353</v>
      </c>
      <c r="F143" s="151" t="s">
        <v>81</v>
      </c>
      <c r="G143" s="151" t="s">
        <v>27</v>
      </c>
      <c r="H143" s="166" t="s">
        <v>79</v>
      </c>
      <c r="I143" s="157" t="str">
        <f>CONCATENATE(H143,"'h8")</f>
        <v>32'h8</v>
      </c>
      <c r="J143" s="130" t="s">
        <v>354</v>
      </c>
    </row>
    <row r="144" s="58" customFormat="1" customHeight="1" spans="1:10">
      <c r="A144" s="167"/>
      <c r="B144" s="158"/>
      <c r="C144" s="123"/>
      <c r="D144" s="109">
        <v>18</v>
      </c>
      <c r="E144" s="58" t="s">
        <v>355</v>
      </c>
      <c r="F144" s="110" t="s">
        <v>81</v>
      </c>
      <c r="G144" s="110" t="s">
        <v>76</v>
      </c>
      <c r="H144" s="111" t="s">
        <v>110</v>
      </c>
      <c r="I144" s="141" t="s">
        <v>356</v>
      </c>
      <c r="J144" s="60" t="s">
        <v>357</v>
      </c>
    </row>
    <row r="145" s="56" customFormat="1" spans="1:10">
      <c r="A145" s="98"/>
      <c r="B145" s="98"/>
      <c r="C145" s="98"/>
      <c r="D145" s="99"/>
      <c r="E145" s="100"/>
      <c r="F145" s="100"/>
      <c r="G145" s="100"/>
      <c r="H145" s="100"/>
      <c r="J145" s="137"/>
    </row>
    <row r="146" s="63" customFormat="1" customHeight="1" spans="1:10">
      <c r="A146" s="168" t="s">
        <v>358</v>
      </c>
      <c r="B146" s="169" t="s">
        <v>359</v>
      </c>
      <c r="C146" s="170" t="s">
        <v>24</v>
      </c>
      <c r="D146" s="171" t="str">
        <f t="shared" ref="D146:D171" si="19">DEC2HEX(C146)</f>
        <v>0</v>
      </c>
      <c r="E146" s="172" t="s">
        <v>360</v>
      </c>
      <c r="F146" s="172" t="s">
        <v>96</v>
      </c>
      <c r="G146" s="172" t="s">
        <v>361</v>
      </c>
      <c r="H146" s="173">
        <f t="shared" ref="H146:H157" si="20">(MID(G146,1,FIND(":",G146,1)-1)-(MID(G146,FIND(":",G146,1)+1,LEN(G146-FIND(":",G146,1)+1))))+1</f>
        <v>10</v>
      </c>
      <c r="I146" s="196" t="s">
        <v>362</v>
      </c>
      <c r="J146" s="197" t="s">
        <v>363</v>
      </c>
    </row>
    <row r="147" s="63" customFormat="1" spans="1:10">
      <c r="A147" s="174"/>
      <c r="B147" s="175"/>
      <c r="C147" s="170" t="s">
        <v>30</v>
      </c>
      <c r="D147" s="176" t="str">
        <f t="shared" si="19"/>
        <v>4</v>
      </c>
      <c r="E147" s="172" t="s">
        <v>364</v>
      </c>
      <c r="F147" s="172" t="s">
        <v>81</v>
      </c>
      <c r="G147" s="172" t="s">
        <v>361</v>
      </c>
      <c r="H147" s="173">
        <f t="shared" si="20"/>
        <v>10</v>
      </c>
      <c r="I147" s="198" t="s">
        <v>365</v>
      </c>
      <c r="J147" s="197" t="s">
        <v>366</v>
      </c>
    </row>
    <row r="148" s="63" customFormat="1" spans="1:10">
      <c r="A148" s="174"/>
      <c r="B148" s="175"/>
      <c r="C148" s="170" t="s">
        <v>34</v>
      </c>
      <c r="D148" s="171" t="str">
        <f t="shared" si="19"/>
        <v>8</v>
      </c>
      <c r="E148" s="172" t="s">
        <v>367</v>
      </c>
      <c r="F148" s="172" t="s">
        <v>81</v>
      </c>
      <c r="G148" s="172" t="s">
        <v>27</v>
      </c>
      <c r="H148" s="173">
        <f t="shared" si="20"/>
        <v>32</v>
      </c>
      <c r="I148" s="196" t="s">
        <v>368</v>
      </c>
      <c r="J148" s="197" t="s">
        <v>369</v>
      </c>
    </row>
    <row r="149" s="63" customFormat="1" spans="1:10">
      <c r="A149" s="174"/>
      <c r="B149" s="175"/>
      <c r="C149" s="170" t="s">
        <v>38</v>
      </c>
      <c r="D149" s="176" t="str">
        <f t="shared" si="19"/>
        <v>C</v>
      </c>
      <c r="E149" s="172" t="s">
        <v>370</v>
      </c>
      <c r="F149" s="172" t="s">
        <v>81</v>
      </c>
      <c r="G149" s="172" t="s">
        <v>27</v>
      </c>
      <c r="H149" s="173">
        <f t="shared" si="20"/>
        <v>32</v>
      </c>
      <c r="I149" s="196" t="s">
        <v>371</v>
      </c>
      <c r="J149" s="197" t="s">
        <v>372</v>
      </c>
    </row>
    <row r="150" s="63" customFormat="1" spans="1:10">
      <c r="A150" s="174"/>
      <c r="B150" s="175"/>
      <c r="C150" s="170" t="s">
        <v>51</v>
      </c>
      <c r="D150" s="171" t="str">
        <f t="shared" si="19"/>
        <v>10</v>
      </c>
      <c r="E150" s="172" t="s">
        <v>373</v>
      </c>
      <c r="F150" s="172" t="s">
        <v>81</v>
      </c>
      <c r="G150" s="172" t="s">
        <v>27</v>
      </c>
      <c r="H150" s="173">
        <f t="shared" si="20"/>
        <v>32</v>
      </c>
      <c r="I150" s="198" t="s">
        <v>374</v>
      </c>
      <c r="J150" s="197" t="s">
        <v>375</v>
      </c>
    </row>
    <row r="151" s="63" customFormat="1" spans="1:10">
      <c r="A151" s="174"/>
      <c r="B151" s="175"/>
      <c r="C151" s="170" t="s">
        <v>62</v>
      </c>
      <c r="D151" s="176" t="str">
        <f t="shared" si="19"/>
        <v>14</v>
      </c>
      <c r="E151" s="172" t="s">
        <v>376</v>
      </c>
      <c r="F151" s="172" t="s">
        <v>81</v>
      </c>
      <c r="G151" s="172" t="s">
        <v>86</v>
      </c>
      <c r="H151" s="173">
        <f t="shared" si="20"/>
        <v>12</v>
      </c>
      <c r="I151" s="198" t="s">
        <v>377</v>
      </c>
      <c r="J151" s="197" t="s">
        <v>378</v>
      </c>
    </row>
    <row r="152" s="63" customFormat="1" spans="1:10">
      <c r="A152" s="174"/>
      <c r="B152" s="175"/>
      <c r="C152" s="170" t="s">
        <v>69</v>
      </c>
      <c r="D152" s="171" t="str">
        <f t="shared" si="19"/>
        <v>18</v>
      </c>
      <c r="E152" s="172" t="s">
        <v>379</v>
      </c>
      <c r="F152" s="172" t="s">
        <v>81</v>
      </c>
      <c r="G152" s="172" t="s">
        <v>49</v>
      </c>
      <c r="H152" s="173">
        <f t="shared" si="20"/>
        <v>8</v>
      </c>
      <c r="I152" s="198" t="s">
        <v>377</v>
      </c>
      <c r="J152" s="197" t="s">
        <v>380</v>
      </c>
    </row>
    <row r="153" s="63" customFormat="1" spans="1:10">
      <c r="A153" s="174"/>
      <c r="B153" s="175"/>
      <c r="C153" s="170" t="s">
        <v>73</v>
      </c>
      <c r="D153" s="176" t="str">
        <f t="shared" si="19"/>
        <v>1C</v>
      </c>
      <c r="E153" s="172" t="s">
        <v>381</v>
      </c>
      <c r="F153" s="172" t="s">
        <v>81</v>
      </c>
      <c r="G153" s="172" t="s">
        <v>27</v>
      </c>
      <c r="H153" s="173">
        <f t="shared" si="20"/>
        <v>32</v>
      </c>
      <c r="I153" s="196" t="s">
        <v>382</v>
      </c>
      <c r="J153" s="197" t="s">
        <v>383</v>
      </c>
    </row>
    <row r="154" s="63" customFormat="1" spans="1:10">
      <c r="A154" s="174"/>
      <c r="B154" s="175"/>
      <c r="C154" s="170" t="s">
        <v>79</v>
      </c>
      <c r="D154" s="176" t="str">
        <f t="shared" si="19"/>
        <v>20</v>
      </c>
      <c r="E154" s="177" t="s">
        <v>384</v>
      </c>
      <c r="F154" s="177" t="s">
        <v>81</v>
      </c>
      <c r="G154" s="177" t="s">
        <v>27</v>
      </c>
      <c r="H154" s="173">
        <f t="shared" si="20"/>
        <v>32</v>
      </c>
      <c r="I154" s="196" t="s">
        <v>340</v>
      </c>
      <c r="J154" s="199" t="s">
        <v>385</v>
      </c>
    </row>
    <row r="155" s="64" customFormat="1" spans="1:10">
      <c r="A155" s="174"/>
      <c r="B155" s="175"/>
      <c r="C155" s="178" t="s">
        <v>84</v>
      </c>
      <c r="D155" s="179" t="str">
        <f t="shared" si="19"/>
        <v>24</v>
      </c>
      <c r="E155" s="180" t="s">
        <v>386</v>
      </c>
      <c r="F155" s="180" t="s">
        <v>81</v>
      </c>
      <c r="G155" s="180" t="s">
        <v>361</v>
      </c>
      <c r="H155" s="181">
        <f t="shared" si="20"/>
        <v>10</v>
      </c>
      <c r="I155" s="200" t="s">
        <v>387</v>
      </c>
      <c r="J155" s="201" t="s">
        <v>388</v>
      </c>
    </row>
    <row r="156" s="64" customFormat="1" spans="1:10">
      <c r="A156" s="174"/>
      <c r="B156" s="175"/>
      <c r="C156" s="178" t="s">
        <v>137</v>
      </c>
      <c r="D156" s="182" t="str">
        <f t="shared" si="19"/>
        <v>28</v>
      </c>
      <c r="E156" s="180" t="s">
        <v>389</v>
      </c>
      <c r="F156" s="180" t="s">
        <v>81</v>
      </c>
      <c r="G156" s="180" t="s">
        <v>76</v>
      </c>
      <c r="H156" s="181">
        <f t="shared" si="20"/>
        <v>1</v>
      </c>
      <c r="I156" s="202" t="str">
        <f>CONCATENATE(H156,"'h0")</f>
        <v>1'h0</v>
      </c>
      <c r="J156" s="201" t="s">
        <v>390</v>
      </c>
    </row>
    <row r="157" s="64" customFormat="1" spans="1:10">
      <c r="A157" s="174"/>
      <c r="B157" s="175"/>
      <c r="C157" s="178" t="s">
        <v>140</v>
      </c>
      <c r="D157" s="182" t="str">
        <f t="shared" si="19"/>
        <v>2C</v>
      </c>
      <c r="E157" s="180" t="s">
        <v>391</v>
      </c>
      <c r="F157" s="180" t="s">
        <v>81</v>
      </c>
      <c r="G157" s="180" t="s">
        <v>76</v>
      </c>
      <c r="H157" s="181">
        <f t="shared" si="20"/>
        <v>1</v>
      </c>
      <c r="I157" s="202" t="str">
        <f>CONCATENATE(H157,"'h0")</f>
        <v>1'h0</v>
      </c>
      <c r="J157" s="201" t="s">
        <v>392</v>
      </c>
    </row>
    <row r="158" s="64" customFormat="1" spans="1:10">
      <c r="A158" s="174"/>
      <c r="B158" s="175"/>
      <c r="C158" s="178" t="s">
        <v>143</v>
      </c>
      <c r="D158" s="179" t="str">
        <f t="shared" si="19"/>
        <v>30</v>
      </c>
      <c r="E158" s="180" t="s">
        <v>393</v>
      </c>
      <c r="F158" s="180" t="s">
        <v>81</v>
      </c>
      <c r="G158" s="180" t="s">
        <v>394</v>
      </c>
      <c r="H158" s="181">
        <f t="shared" ref="H158:H164" si="21">(MID(G158,1,FIND(":",G158,1)-1)-(MID(G158,FIND(":",G158,1)+1,LEN(G158-FIND(":",G158,1)+1))))+1</f>
        <v>14</v>
      </c>
      <c r="I158" s="203" t="s">
        <v>395</v>
      </c>
      <c r="J158" s="201" t="s">
        <v>396</v>
      </c>
    </row>
    <row r="159" s="64" customFormat="1" spans="1:10">
      <c r="A159" s="174"/>
      <c r="B159" s="175"/>
      <c r="C159" s="178" t="s">
        <v>146</v>
      </c>
      <c r="D159" s="182" t="str">
        <f t="shared" si="19"/>
        <v>34</v>
      </c>
      <c r="E159" s="180" t="s">
        <v>397</v>
      </c>
      <c r="F159" s="180" t="s">
        <v>81</v>
      </c>
      <c r="G159" s="180" t="s">
        <v>394</v>
      </c>
      <c r="H159" s="181">
        <f t="shared" si="21"/>
        <v>14</v>
      </c>
      <c r="I159" s="203" t="s">
        <v>398</v>
      </c>
      <c r="J159" s="201" t="s">
        <v>399</v>
      </c>
    </row>
    <row r="160" s="64" customFormat="1" spans="1:10">
      <c r="A160" s="174"/>
      <c r="B160" s="175"/>
      <c r="C160" s="178" t="s">
        <v>149</v>
      </c>
      <c r="D160" s="182" t="str">
        <f t="shared" si="19"/>
        <v>38</v>
      </c>
      <c r="E160" s="180" t="s">
        <v>400</v>
      </c>
      <c r="F160" s="183" t="s">
        <v>81</v>
      </c>
      <c r="G160" s="180" t="s">
        <v>394</v>
      </c>
      <c r="H160" s="181">
        <f t="shared" si="21"/>
        <v>14</v>
      </c>
      <c r="I160" s="203" t="s">
        <v>398</v>
      </c>
      <c r="J160" s="201" t="s">
        <v>399</v>
      </c>
    </row>
    <row r="161" s="64" customFormat="1" spans="1:10">
      <c r="A161" s="174"/>
      <c r="B161" s="175"/>
      <c r="C161" s="178" t="s">
        <v>152</v>
      </c>
      <c r="D161" s="179" t="str">
        <f t="shared" si="19"/>
        <v>3C</v>
      </c>
      <c r="E161" s="180" t="s">
        <v>401</v>
      </c>
      <c r="F161" s="180" t="s">
        <v>81</v>
      </c>
      <c r="G161" s="180" t="s">
        <v>27</v>
      </c>
      <c r="H161" s="181">
        <f t="shared" si="21"/>
        <v>32</v>
      </c>
      <c r="I161" s="203" t="s">
        <v>402</v>
      </c>
      <c r="J161" s="201" t="s">
        <v>403</v>
      </c>
    </row>
    <row r="162" s="64" customFormat="1" spans="1:10">
      <c r="A162" s="174"/>
      <c r="B162" s="175"/>
      <c r="C162" s="178" t="s">
        <v>155</v>
      </c>
      <c r="D162" s="179" t="str">
        <f t="shared" si="19"/>
        <v>40</v>
      </c>
      <c r="E162" s="180" t="s">
        <v>404</v>
      </c>
      <c r="F162" s="180" t="s">
        <v>81</v>
      </c>
      <c r="G162" s="180" t="s">
        <v>27</v>
      </c>
      <c r="H162" s="181">
        <f t="shared" si="21"/>
        <v>32</v>
      </c>
      <c r="I162" s="203" t="s">
        <v>405</v>
      </c>
      <c r="J162" s="201" t="s">
        <v>406</v>
      </c>
    </row>
    <row r="163" s="64" customFormat="1" spans="1:10">
      <c r="A163" s="174"/>
      <c r="B163" s="175"/>
      <c r="C163" s="178" t="s">
        <v>159</v>
      </c>
      <c r="D163" s="179" t="str">
        <f t="shared" si="19"/>
        <v>44</v>
      </c>
      <c r="E163" s="180" t="s">
        <v>407</v>
      </c>
      <c r="F163" s="180" t="s">
        <v>81</v>
      </c>
      <c r="G163" s="180" t="s">
        <v>27</v>
      </c>
      <c r="H163" s="181">
        <f t="shared" si="21"/>
        <v>32</v>
      </c>
      <c r="I163" s="203" t="s">
        <v>408</v>
      </c>
      <c r="J163" s="201" t="s">
        <v>409</v>
      </c>
    </row>
    <row r="164" s="64" customFormat="1" spans="1:10">
      <c r="A164" s="174"/>
      <c r="B164" s="175"/>
      <c r="C164" s="178" t="s">
        <v>162</v>
      </c>
      <c r="D164" s="179" t="str">
        <f t="shared" si="19"/>
        <v>48</v>
      </c>
      <c r="E164" s="180" t="s">
        <v>410</v>
      </c>
      <c r="F164" s="180" t="s">
        <v>75</v>
      </c>
      <c r="G164" s="180" t="s">
        <v>76</v>
      </c>
      <c r="H164" s="181">
        <f t="shared" si="21"/>
        <v>1</v>
      </c>
      <c r="I164" s="203" t="s">
        <v>343</v>
      </c>
      <c r="J164" s="201" t="s">
        <v>411</v>
      </c>
    </row>
    <row r="165" s="64" customFormat="1" spans="1:10">
      <c r="A165" s="174"/>
      <c r="B165" s="175"/>
      <c r="C165" s="178"/>
      <c r="D165" s="179"/>
      <c r="E165" s="180"/>
      <c r="F165" s="180"/>
      <c r="G165" s="180"/>
      <c r="H165" s="181"/>
      <c r="I165" s="203"/>
      <c r="J165" s="201"/>
    </row>
    <row r="166" s="64" customFormat="1" spans="1:10">
      <c r="A166" s="174"/>
      <c r="B166" s="175"/>
      <c r="C166" s="178" t="s">
        <v>189</v>
      </c>
      <c r="D166" s="179">
        <v>70</v>
      </c>
      <c r="E166" s="180" t="s">
        <v>412</v>
      </c>
      <c r="F166" s="172" t="s">
        <v>96</v>
      </c>
      <c r="G166" s="172" t="s">
        <v>361</v>
      </c>
      <c r="H166" s="173">
        <f t="shared" ref="H166" si="22">(MID(G166,1,FIND(":",G166,1)-1)-(MID(G166,FIND(":",G166,1)+1,LEN(G166-FIND(":",G166,1)+1))))+1</f>
        <v>10</v>
      </c>
      <c r="I166" s="196" t="s">
        <v>362</v>
      </c>
      <c r="J166" s="197" t="s">
        <v>363</v>
      </c>
    </row>
    <row r="167" s="65" customFormat="1" customHeight="1" spans="1:10">
      <c r="A167" s="174"/>
      <c r="B167" s="184"/>
      <c r="C167" s="185"/>
      <c r="D167" s="186"/>
      <c r="E167" s="187"/>
      <c r="F167" s="187"/>
      <c r="G167" s="187"/>
      <c r="H167" s="187"/>
      <c r="J167" s="204"/>
    </row>
    <row r="168" s="63" customFormat="1" customHeight="1" spans="1:10">
      <c r="A168" s="174"/>
      <c r="B168" s="188" t="s">
        <v>413</v>
      </c>
      <c r="C168" s="189" t="s">
        <v>24</v>
      </c>
      <c r="D168" s="190" t="str">
        <f t="shared" si="19"/>
        <v>0</v>
      </c>
      <c r="E168" s="191" t="s">
        <v>414</v>
      </c>
      <c r="F168" s="191" t="s">
        <v>81</v>
      </c>
      <c r="G168" s="191" t="s">
        <v>394</v>
      </c>
      <c r="H168" s="192">
        <f>(MID(G168,1,FIND(":",G168,1)-1)-(MID(G168,FIND(":",G168,1)+1,LEN(G168-FIND(":",G168,1)+1))))+1</f>
        <v>14</v>
      </c>
      <c r="I168" s="205" t="str">
        <f>CONCATENATE(H168,"'h0")</f>
        <v>14'h0</v>
      </c>
      <c r="J168" s="206" t="s">
        <v>415</v>
      </c>
    </row>
    <row r="169" s="63" customFormat="1" customHeight="1" spans="1:10">
      <c r="A169" s="174"/>
      <c r="B169" s="188"/>
      <c r="C169" s="189" t="s">
        <v>30</v>
      </c>
      <c r="D169" s="193" t="str">
        <f t="shared" si="19"/>
        <v>4</v>
      </c>
      <c r="E169" s="191" t="s">
        <v>416</v>
      </c>
      <c r="F169" s="191" t="s">
        <v>81</v>
      </c>
      <c r="G169" s="191" t="s">
        <v>86</v>
      </c>
      <c r="H169" s="192">
        <f>(MID(G169,1,FIND(":",G169,1)-1)-(MID(G169,FIND(":",G169,1)+1,LEN(G169-FIND(":",G169,1)+1))))+1</f>
        <v>12</v>
      </c>
      <c r="I169" s="205" t="str">
        <f>CONCATENATE(H169,"'h0")</f>
        <v>12'h0</v>
      </c>
      <c r="J169" s="206" t="s">
        <v>417</v>
      </c>
    </row>
    <row r="170" s="63" customFormat="1" customHeight="1" spans="1:10">
      <c r="A170" s="174"/>
      <c r="B170" s="188"/>
      <c r="C170" s="189" t="s">
        <v>34</v>
      </c>
      <c r="D170" s="190" t="str">
        <f t="shared" si="19"/>
        <v>8</v>
      </c>
      <c r="E170" s="191" t="s">
        <v>418</v>
      </c>
      <c r="F170" s="191" t="s">
        <v>81</v>
      </c>
      <c r="G170" s="191" t="s">
        <v>76</v>
      </c>
      <c r="H170" s="192">
        <f>(MID(G170,1,FIND(":",G170,1)-1)-(MID(G170,FIND(":",G170,1)+1,LEN(G170-FIND(":",G170,1)+1))))+1</f>
        <v>1</v>
      </c>
      <c r="I170" s="205" t="str">
        <f>CONCATENATE(H170,"'h0")</f>
        <v>1'h0</v>
      </c>
      <c r="J170" s="206" t="s">
        <v>419</v>
      </c>
    </row>
    <row r="171" s="63" customFormat="1" customHeight="1" spans="1:10">
      <c r="A171" s="174"/>
      <c r="B171" s="188"/>
      <c r="C171" s="189" t="s">
        <v>38</v>
      </c>
      <c r="D171" s="193" t="str">
        <f t="shared" si="19"/>
        <v>C</v>
      </c>
      <c r="E171" s="191" t="s">
        <v>420</v>
      </c>
      <c r="F171" s="191" t="s">
        <v>75</v>
      </c>
      <c r="G171" s="191" t="s">
        <v>76</v>
      </c>
      <c r="H171" s="192">
        <f>(MID(G171,1,FIND(":",G171,1)-1)-(MID(G171,FIND(":",G171,1)+1,LEN(G171-FIND(":",G171,1)+1))))+1</f>
        <v>1</v>
      </c>
      <c r="I171" s="205" t="str">
        <f>CONCATENATE(H171,"'h0")</f>
        <v>1'h0</v>
      </c>
      <c r="J171" s="206" t="s">
        <v>421</v>
      </c>
    </row>
    <row r="172" s="63" customFormat="1" customHeight="1" spans="1:10">
      <c r="A172" s="174"/>
      <c r="B172" s="188"/>
      <c r="C172" s="189" t="s">
        <v>51</v>
      </c>
      <c r="D172" s="190" t="str">
        <f t="shared" ref="D172:D199" si="23">DEC2HEX(C172)</f>
        <v>10</v>
      </c>
      <c r="E172" s="191" t="s">
        <v>422</v>
      </c>
      <c r="F172" s="191" t="s">
        <v>81</v>
      </c>
      <c r="G172" s="191" t="s">
        <v>394</v>
      </c>
      <c r="H172" s="192">
        <f t="shared" ref="H172:H199" si="24">(MID(G172,1,FIND(":",G172,1)-1)-(MID(G172,FIND(":",G172,1)+1,LEN(G172-FIND(":",G172,1)+1))))+1</f>
        <v>14</v>
      </c>
      <c r="I172" s="205" t="str">
        <f t="shared" ref="I172:I199" si="25">CONCATENATE(H172,"'h0")</f>
        <v>14'h0</v>
      </c>
      <c r="J172" s="206"/>
    </row>
    <row r="173" s="63" customFormat="1" customHeight="1" spans="1:10">
      <c r="A173" s="174"/>
      <c r="B173" s="188"/>
      <c r="C173" s="189" t="s">
        <v>62</v>
      </c>
      <c r="D173" s="193" t="str">
        <f t="shared" si="23"/>
        <v>14</v>
      </c>
      <c r="E173" s="191" t="s">
        <v>423</v>
      </c>
      <c r="F173" s="191" t="s">
        <v>81</v>
      </c>
      <c r="G173" s="191" t="s">
        <v>86</v>
      </c>
      <c r="H173" s="192">
        <f t="shared" si="24"/>
        <v>12</v>
      </c>
      <c r="I173" s="205" t="str">
        <f t="shared" si="25"/>
        <v>12'h0</v>
      </c>
      <c r="J173" s="206"/>
    </row>
    <row r="174" s="63" customFormat="1" customHeight="1" spans="1:10">
      <c r="A174" s="174"/>
      <c r="B174" s="188"/>
      <c r="C174" s="189" t="s">
        <v>69</v>
      </c>
      <c r="D174" s="190" t="str">
        <f t="shared" si="23"/>
        <v>18</v>
      </c>
      <c r="E174" s="191" t="s">
        <v>424</v>
      </c>
      <c r="F174" s="191" t="s">
        <v>81</v>
      </c>
      <c r="G174" s="191" t="s">
        <v>76</v>
      </c>
      <c r="H174" s="192">
        <f t="shared" si="24"/>
        <v>1</v>
      </c>
      <c r="I174" s="205" t="str">
        <f t="shared" si="25"/>
        <v>1'h0</v>
      </c>
      <c r="J174" s="206"/>
    </row>
    <row r="175" s="63" customFormat="1" customHeight="1" spans="1:10">
      <c r="A175" s="174"/>
      <c r="B175" s="188"/>
      <c r="C175" s="189" t="s">
        <v>73</v>
      </c>
      <c r="D175" s="193" t="str">
        <f t="shared" si="23"/>
        <v>1C</v>
      </c>
      <c r="E175" s="191" t="s">
        <v>425</v>
      </c>
      <c r="F175" s="191" t="s">
        <v>75</v>
      </c>
      <c r="G175" s="191" t="s">
        <v>76</v>
      </c>
      <c r="H175" s="192">
        <f t="shared" si="24"/>
        <v>1</v>
      </c>
      <c r="I175" s="205" t="str">
        <f t="shared" si="25"/>
        <v>1'h0</v>
      </c>
      <c r="J175" s="206"/>
    </row>
    <row r="176" s="63" customFormat="1" customHeight="1" spans="1:10">
      <c r="A176" s="174"/>
      <c r="B176" s="188"/>
      <c r="C176" s="189" t="s">
        <v>79</v>
      </c>
      <c r="D176" s="190" t="str">
        <f t="shared" si="23"/>
        <v>20</v>
      </c>
      <c r="E176" s="191" t="s">
        <v>426</v>
      </c>
      <c r="F176" s="191" t="s">
        <v>81</v>
      </c>
      <c r="G176" s="191" t="s">
        <v>394</v>
      </c>
      <c r="H176" s="192">
        <f t="shared" si="24"/>
        <v>14</v>
      </c>
      <c r="I176" s="205" t="str">
        <f t="shared" si="25"/>
        <v>14'h0</v>
      </c>
      <c r="J176" s="206"/>
    </row>
    <row r="177" s="63" customFormat="1" customHeight="1" spans="1:10">
      <c r="A177" s="174"/>
      <c r="B177" s="188"/>
      <c r="C177" s="189" t="s">
        <v>84</v>
      </c>
      <c r="D177" s="193" t="str">
        <f t="shared" si="23"/>
        <v>24</v>
      </c>
      <c r="E177" s="191" t="s">
        <v>427</v>
      </c>
      <c r="F177" s="191" t="s">
        <v>81</v>
      </c>
      <c r="G177" s="191" t="s">
        <v>86</v>
      </c>
      <c r="H177" s="192">
        <f t="shared" si="24"/>
        <v>12</v>
      </c>
      <c r="I177" s="205" t="str">
        <f t="shared" si="25"/>
        <v>12'h0</v>
      </c>
      <c r="J177" s="206"/>
    </row>
    <row r="178" s="63" customFormat="1" customHeight="1" spans="1:10">
      <c r="A178" s="174"/>
      <c r="B178" s="188"/>
      <c r="C178" s="189" t="s">
        <v>137</v>
      </c>
      <c r="D178" s="190" t="str">
        <f t="shared" si="23"/>
        <v>28</v>
      </c>
      <c r="E178" s="191" t="s">
        <v>428</v>
      </c>
      <c r="F178" s="191" t="s">
        <v>81</v>
      </c>
      <c r="G178" s="191" t="s">
        <v>76</v>
      </c>
      <c r="H178" s="192">
        <f t="shared" si="24"/>
        <v>1</v>
      </c>
      <c r="I178" s="205" t="str">
        <f t="shared" si="25"/>
        <v>1'h0</v>
      </c>
      <c r="J178" s="206"/>
    </row>
    <row r="179" s="63" customFormat="1" customHeight="1" spans="1:10">
      <c r="A179" s="174"/>
      <c r="B179" s="188"/>
      <c r="C179" s="189" t="s">
        <v>140</v>
      </c>
      <c r="D179" s="193" t="str">
        <f t="shared" si="23"/>
        <v>2C</v>
      </c>
      <c r="E179" s="191" t="s">
        <v>429</v>
      </c>
      <c r="F179" s="191" t="s">
        <v>75</v>
      </c>
      <c r="G179" s="191" t="s">
        <v>76</v>
      </c>
      <c r="H179" s="192">
        <f t="shared" si="24"/>
        <v>1</v>
      </c>
      <c r="I179" s="205" t="str">
        <f t="shared" si="25"/>
        <v>1'h0</v>
      </c>
      <c r="J179" s="206"/>
    </row>
    <row r="180" s="63" customFormat="1" customHeight="1" spans="1:10">
      <c r="A180" s="174"/>
      <c r="B180" s="188"/>
      <c r="C180" s="189" t="s">
        <v>143</v>
      </c>
      <c r="D180" s="190" t="str">
        <f t="shared" si="23"/>
        <v>30</v>
      </c>
      <c r="E180" s="191" t="s">
        <v>430</v>
      </c>
      <c r="F180" s="191" t="s">
        <v>81</v>
      </c>
      <c r="G180" s="191" t="s">
        <v>394</v>
      </c>
      <c r="H180" s="192">
        <f t="shared" si="24"/>
        <v>14</v>
      </c>
      <c r="I180" s="205" t="str">
        <f t="shared" si="25"/>
        <v>14'h0</v>
      </c>
      <c r="J180" s="206"/>
    </row>
    <row r="181" s="63" customFormat="1" customHeight="1" spans="1:10">
      <c r="A181" s="174"/>
      <c r="B181" s="188"/>
      <c r="C181" s="189" t="s">
        <v>146</v>
      </c>
      <c r="D181" s="193" t="str">
        <f t="shared" si="23"/>
        <v>34</v>
      </c>
      <c r="E181" s="191" t="s">
        <v>431</v>
      </c>
      <c r="F181" s="191" t="s">
        <v>81</v>
      </c>
      <c r="G181" s="191" t="s">
        <v>86</v>
      </c>
      <c r="H181" s="192">
        <f t="shared" si="24"/>
        <v>12</v>
      </c>
      <c r="I181" s="205" t="str">
        <f t="shared" si="25"/>
        <v>12'h0</v>
      </c>
      <c r="J181" s="206"/>
    </row>
    <row r="182" s="63" customFormat="1" customHeight="1" spans="1:10">
      <c r="A182" s="174"/>
      <c r="B182" s="188"/>
      <c r="C182" s="189" t="s">
        <v>149</v>
      </c>
      <c r="D182" s="190" t="str">
        <f t="shared" si="23"/>
        <v>38</v>
      </c>
      <c r="E182" s="191" t="s">
        <v>432</v>
      </c>
      <c r="F182" s="191" t="s">
        <v>81</v>
      </c>
      <c r="G182" s="191" t="s">
        <v>76</v>
      </c>
      <c r="H182" s="192">
        <f t="shared" si="24"/>
        <v>1</v>
      </c>
      <c r="I182" s="205" t="str">
        <f t="shared" si="25"/>
        <v>1'h0</v>
      </c>
      <c r="J182" s="206"/>
    </row>
    <row r="183" s="63" customFormat="1" customHeight="1" spans="1:10">
      <c r="A183" s="174"/>
      <c r="B183" s="188"/>
      <c r="C183" s="189" t="s">
        <v>152</v>
      </c>
      <c r="D183" s="193" t="str">
        <f t="shared" si="23"/>
        <v>3C</v>
      </c>
      <c r="E183" s="191" t="s">
        <v>433</v>
      </c>
      <c r="F183" s="191" t="s">
        <v>75</v>
      </c>
      <c r="G183" s="191" t="s">
        <v>76</v>
      </c>
      <c r="H183" s="192">
        <f t="shared" si="24"/>
        <v>1</v>
      </c>
      <c r="I183" s="205" t="str">
        <f t="shared" si="25"/>
        <v>1'h0</v>
      </c>
      <c r="J183" s="206"/>
    </row>
    <row r="184" s="63" customFormat="1" customHeight="1" spans="1:10">
      <c r="A184" s="174"/>
      <c r="B184" s="188"/>
      <c r="C184" s="189" t="s">
        <v>155</v>
      </c>
      <c r="D184" s="190" t="str">
        <f t="shared" si="23"/>
        <v>40</v>
      </c>
      <c r="E184" s="191" t="s">
        <v>434</v>
      </c>
      <c r="F184" s="191" t="s">
        <v>81</v>
      </c>
      <c r="G184" s="191" t="s">
        <v>394</v>
      </c>
      <c r="H184" s="192">
        <f t="shared" si="24"/>
        <v>14</v>
      </c>
      <c r="I184" s="205" t="str">
        <f t="shared" si="25"/>
        <v>14'h0</v>
      </c>
      <c r="J184" s="206"/>
    </row>
    <row r="185" s="63" customFormat="1" customHeight="1" spans="1:10">
      <c r="A185" s="174"/>
      <c r="B185" s="188"/>
      <c r="C185" s="189" t="s">
        <v>159</v>
      </c>
      <c r="D185" s="193" t="str">
        <f t="shared" si="23"/>
        <v>44</v>
      </c>
      <c r="E185" s="191" t="s">
        <v>435</v>
      </c>
      <c r="F185" s="191" t="s">
        <v>81</v>
      </c>
      <c r="G185" s="191" t="s">
        <v>86</v>
      </c>
      <c r="H185" s="192">
        <f t="shared" si="24"/>
        <v>12</v>
      </c>
      <c r="I185" s="205" t="str">
        <f t="shared" si="25"/>
        <v>12'h0</v>
      </c>
      <c r="J185" s="206"/>
    </row>
    <row r="186" s="63" customFormat="1" customHeight="1" spans="1:10">
      <c r="A186" s="174"/>
      <c r="B186" s="188"/>
      <c r="C186" s="189" t="s">
        <v>162</v>
      </c>
      <c r="D186" s="190" t="str">
        <f t="shared" si="23"/>
        <v>48</v>
      </c>
      <c r="E186" s="191" t="s">
        <v>436</v>
      </c>
      <c r="F186" s="191" t="s">
        <v>81</v>
      </c>
      <c r="G186" s="191" t="s">
        <v>76</v>
      </c>
      <c r="H186" s="192">
        <f t="shared" si="24"/>
        <v>1</v>
      </c>
      <c r="I186" s="205" t="str">
        <f t="shared" si="25"/>
        <v>1'h0</v>
      </c>
      <c r="J186" s="206"/>
    </row>
    <row r="187" s="63" customFormat="1" customHeight="1" spans="1:10">
      <c r="A187" s="174"/>
      <c r="B187" s="188"/>
      <c r="C187" s="189" t="s">
        <v>165</v>
      </c>
      <c r="D187" s="193" t="str">
        <f t="shared" si="23"/>
        <v>4C</v>
      </c>
      <c r="E187" s="191" t="s">
        <v>437</v>
      </c>
      <c r="F187" s="191" t="s">
        <v>75</v>
      </c>
      <c r="G187" s="191" t="s">
        <v>76</v>
      </c>
      <c r="H187" s="192">
        <f t="shared" si="24"/>
        <v>1</v>
      </c>
      <c r="I187" s="205" t="str">
        <f t="shared" si="25"/>
        <v>1'h0</v>
      </c>
      <c r="J187" s="206"/>
    </row>
    <row r="188" s="63" customFormat="1" customHeight="1" spans="1:10">
      <c r="A188" s="174"/>
      <c r="B188" s="188"/>
      <c r="C188" s="189" t="s">
        <v>169</v>
      </c>
      <c r="D188" s="190" t="str">
        <f t="shared" si="23"/>
        <v>50</v>
      </c>
      <c r="E188" s="191" t="s">
        <v>438</v>
      </c>
      <c r="F188" s="191" t="s">
        <v>81</v>
      </c>
      <c r="G188" s="191" t="s">
        <v>394</v>
      </c>
      <c r="H188" s="192">
        <f t="shared" si="24"/>
        <v>14</v>
      </c>
      <c r="I188" s="205" t="str">
        <f t="shared" si="25"/>
        <v>14'h0</v>
      </c>
      <c r="J188" s="206"/>
    </row>
    <row r="189" s="63" customFormat="1" customHeight="1" spans="1:10">
      <c r="A189" s="174"/>
      <c r="B189" s="188"/>
      <c r="C189" s="189" t="s">
        <v>172</v>
      </c>
      <c r="D189" s="193" t="str">
        <f t="shared" si="23"/>
        <v>54</v>
      </c>
      <c r="E189" s="191" t="s">
        <v>439</v>
      </c>
      <c r="F189" s="191" t="s">
        <v>81</v>
      </c>
      <c r="G189" s="191" t="s">
        <v>86</v>
      </c>
      <c r="H189" s="192">
        <f t="shared" si="24"/>
        <v>12</v>
      </c>
      <c r="I189" s="205" t="str">
        <f t="shared" si="25"/>
        <v>12'h0</v>
      </c>
      <c r="J189" s="206"/>
    </row>
    <row r="190" s="63" customFormat="1" customHeight="1" spans="1:10">
      <c r="A190" s="174"/>
      <c r="B190" s="188"/>
      <c r="C190" s="189" t="s">
        <v>175</v>
      </c>
      <c r="D190" s="190" t="str">
        <f t="shared" si="23"/>
        <v>58</v>
      </c>
      <c r="E190" s="191" t="s">
        <v>440</v>
      </c>
      <c r="F190" s="191" t="s">
        <v>81</v>
      </c>
      <c r="G190" s="191" t="s">
        <v>76</v>
      </c>
      <c r="H190" s="192">
        <f t="shared" si="24"/>
        <v>1</v>
      </c>
      <c r="I190" s="205" t="str">
        <f t="shared" si="25"/>
        <v>1'h0</v>
      </c>
      <c r="J190" s="206"/>
    </row>
    <row r="191" s="63" customFormat="1" customHeight="1" spans="1:10">
      <c r="A191" s="174"/>
      <c r="B191" s="188"/>
      <c r="C191" s="189" t="s">
        <v>178</v>
      </c>
      <c r="D191" s="193" t="str">
        <f t="shared" si="23"/>
        <v>5C</v>
      </c>
      <c r="E191" s="191" t="s">
        <v>441</v>
      </c>
      <c r="F191" s="191" t="s">
        <v>75</v>
      </c>
      <c r="G191" s="191" t="s">
        <v>76</v>
      </c>
      <c r="H191" s="192">
        <f t="shared" si="24"/>
        <v>1</v>
      </c>
      <c r="I191" s="205" t="str">
        <f t="shared" si="25"/>
        <v>1'h0</v>
      </c>
      <c r="J191" s="206"/>
    </row>
    <row r="192" s="63" customFormat="1" customHeight="1" spans="1:10">
      <c r="A192" s="174"/>
      <c r="B192" s="188"/>
      <c r="C192" s="189" t="s">
        <v>181</v>
      </c>
      <c r="D192" s="190" t="str">
        <f t="shared" si="23"/>
        <v>60</v>
      </c>
      <c r="E192" s="191" t="s">
        <v>442</v>
      </c>
      <c r="F192" s="191" t="s">
        <v>81</v>
      </c>
      <c r="G192" s="191" t="s">
        <v>394</v>
      </c>
      <c r="H192" s="192">
        <f t="shared" si="24"/>
        <v>14</v>
      </c>
      <c r="I192" s="205" t="str">
        <f t="shared" si="25"/>
        <v>14'h0</v>
      </c>
      <c r="J192" s="206"/>
    </row>
    <row r="193" s="63" customFormat="1" customHeight="1" spans="1:10">
      <c r="A193" s="174"/>
      <c r="B193" s="188"/>
      <c r="C193" s="189" t="s">
        <v>184</v>
      </c>
      <c r="D193" s="193" t="str">
        <f t="shared" si="23"/>
        <v>64</v>
      </c>
      <c r="E193" s="191" t="s">
        <v>443</v>
      </c>
      <c r="F193" s="191" t="s">
        <v>81</v>
      </c>
      <c r="G193" s="191" t="s">
        <v>86</v>
      </c>
      <c r="H193" s="192">
        <f t="shared" si="24"/>
        <v>12</v>
      </c>
      <c r="I193" s="205" t="str">
        <f t="shared" si="25"/>
        <v>12'h0</v>
      </c>
      <c r="J193" s="206"/>
    </row>
    <row r="194" s="63" customFormat="1" customHeight="1" spans="1:10">
      <c r="A194" s="174"/>
      <c r="B194" s="188"/>
      <c r="C194" s="189" t="s">
        <v>187</v>
      </c>
      <c r="D194" s="190" t="str">
        <f t="shared" si="23"/>
        <v>68</v>
      </c>
      <c r="E194" s="191" t="s">
        <v>444</v>
      </c>
      <c r="F194" s="191" t="s">
        <v>81</v>
      </c>
      <c r="G194" s="191" t="s">
        <v>76</v>
      </c>
      <c r="H194" s="192">
        <f t="shared" si="24"/>
        <v>1</v>
      </c>
      <c r="I194" s="205" t="str">
        <f t="shared" si="25"/>
        <v>1'h0</v>
      </c>
      <c r="J194" s="206"/>
    </row>
    <row r="195" s="63" customFormat="1" customHeight="1" spans="1:10">
      <c r="A195" s="174"/>
      <c r="B195" s="188"/>
      <c r="C195" s="189" t="s">
        <v>188</v>
      </c>
      <c r="D195" s="193" t="str">
        <f t="shared" si="23"/>
        <v>6C</v>
      </c>
      <c r="E195" s="191" t="s">
        <v>445</v>
      </c>
      <c r="F195" s="191" t="s">
        <v>75</v>
      </c>
      <c r="G195" s="191" t="s">
        <v>76</v>
      </c>
      <c r="H195" s="192">
        <f t="shared" si="24"/>
        <v>1</v>
      </c>
      <c r="I195" s="205" t="str">
        <f t="shared" si="25"/>
        <v>1'h0</v>
      </c>
      <c r="J195" s="206"/>
    </row>
    <row r="196" s="63" customFormat="1" customHeight="1" spans="1:10">
      <c r="A196" s="174"/>
      <c r="B196" s="188"/>
      <c r="C196" s="189" t="s">
        <v>189</v>
      </c>
      <c r="D196" s="190" t="str">
        <f t="shared" si="23"/>
        <v>70</v>
      </c>
      <c r="E196" s="191" t="s">
        <v>446</v>
      </c>
      <c r="F196" s="191" t="s">
        <v>81</v>
      </c>
      <c r="G196" s="191" t="s">
        <v>394</v>
      </c>
      <c r="H196" s="192">
        <f t="shared" si="24"/>
        <v>14</v>
      </c>
      <c r="I196" s="205" t="str">
        <f t="shared" si="25"/>
        <v>14'h0</v>
      </c>
      <c r="J196" s="206"/>
    </row>
    <row r="197" s="63" customFormat="1" customHeight="1" spans="1:10">
      <c r="A197" s="174"/>
      <c r="B197" s="188"/>
      <c r="C197" s="189" t="s">
        <v>190</v>
      </c>
      <c r="D197" s="193" t="str">
        <f t="shared" si="23"/>
        <v>74</v>
      </c>
      <c r="E197" s="191" t="s">
        <v>447</v>
      </c>
      <c r="F197" s="191" t="s">
        <v>81</v>
      </c>
      <c r="G197" s="191" t="s">
        <v>86</v>
      </c>
      <c r="H197" s="192">
        <f t="shared" si="24"/>
        <v>12</v>
      </c>
      <c r="I197" s="205" t="str">
        <f t="shared" si="25"/>
        <v>12'h0</v>
      </c>
      <c r="J197" s="206"/>
    </row>
    <row r="198" s="63" customFormat="1" customHeight="1" spans="1:10">
      <c r="A198" s="174"/>
      <c r="B198" s="188"/>
      <c r="C198" s="189" t="s">
        <v>191</v>
      </c>
      <c r="D198" s="190" t="str">
        <f t="shared" si="23"/>
        <v>78</v>
      </c>
      <c r="E198" s="191" t="s">
        <v>448</v>
      </c>
      <c r="F198" s="191" t="s">
        <v>81</v>
      </c>
      <c r="G198" s="191" t="s">
        <v>76</v>
      </c>
      <c r="H198" s="192">
        <f t="shared" si="24"/>
        <v>1</v>
      </c>
      <c r="I198" s="205" t="str">
        <f t="shared" si="25"/>
        <v>1'h0</v>
      </c>
      <c r="J198" s="206"/>
    </row>
    <row r="199" s="63" customFormat="1" customHeight="1" spans="1:10">
      <c r="A199" s="174"/>
      <c r="B199" s="188"/>
      <c r="C199" s="189" t="s">
        <v>192</v>
      </c>
      <c r="D199" s="193" t="str">
        <f t="shared" si="23"/>
        <v>7C</v>
      </c>
      <c r="E199" s="191" t="s">
        <v>449</v>
      </c>
      <c r="F199" s="191" t="s">
        <v>75</v>
      </c>
      <c r="G199" s="191" t="s">
        <v>76</v>
      </c>
      <c r="H199" s="192">
        <f t="shared" si="24"/>
        <v>1</v>
      </c>
      <c r="I199" s="205" t="str">
        <f t="shared" si="25"/>
        <v>1'h0</v>
      </c>
      <c r="J199" s="206"/>
    </row>
    <row r="200" s="65" customFormat="1" spans="1:10">
      <c r="A200" s="174"/>
      <c r="B200" s="207"/>
      <c r="C200" s="207"/>
      <c r="D200" s="186"/>
      <c r="E200" s="187"/>
      <c r="F200" s="187"/>
      <c r="G200" s="187"/>
      <c r="H200" s="187"/>
      <c r="J200" s="204"/>
    </row>
    <row r="201" s="63" customFormat="1" spans="1:10">
      <c r="A201" s="174"/>
      <c r="B201" s="169" t="s">
        <v>450</v>
      </c>
      <c r="C201" s="170" t="s">
        <v>24</v>
      </c>
      <c r="D201" s="171" t="str">
        <f>DEC2HEX(C201)</f>
        <v>0</v>
      </c>
      <c r="E201" s="172" t="s">
        <v>451</v>
      </c>
      <c r="F201" s="172" t="s">
        <v>81</v>
      </c>
      <c r="G201" s="172" t="s">
        <v>76</v>
      </c>
      <c r="H201" s="173">
        <f>(MID(G201,1,FIND(":",G201,1)-1)-(MID(G201,FIND(":",G201,1)+1,LEN(G201-FIND(":",G201,1)+1))))+1</f>
        <v>1</v>
      </c>
      <c r="I201" s="196" t="s">
        <v>336</v>
      </c>
      <c r="J201" s="197" t="s">
        <v>452</v>
      </c>
    </row>
    <row r="202" s="63" customFormat="1" ht="28" spans="1:10">
      <c r="A202" s="174"/>
      <c r="B202" s="208"/>
      <c r="C202" s="170" t="s">
        <v>30</v>
      </c>
      <c r="D202" s="176" t="str">
        <f>DEC2HEX(C202)</f>
        <v>4</v>
      </c>
      <c r="E202" s="172" t="s">
        <v>453</v>
      </c>
      <c r="F202" s="172" t="s">
        <v>81</v>
      </c>
      <c r="G202" s="172" t="s">
        <v>126</v>
      </c>
      <c r="H202" s="173">
        <f>(MID(G202,1,FIND(":",G202,1)-1)-(MID(G202,FIND(":",G202,1)+1,LEN(G202-FIND(":",G202,1)+1))))+1</f>
        <v>4</v>
      </c>
      <c r="I202" s="198" t="str">
        <f>CONCATENATE(H202,"'h0")</f>
        <v>4'h0</v>
      </c>
      <c r="J202" s="197" t="s">
        <v>454</v>
      </c>
    </row>
    <row r="203" s="66" customFormat="1" spans="1:10">
      <c r="A203" s="209"/>
      <c r="B203" s="210"/>
      <c r="C203" s="211"/>
      <c r="D203" s="186"/>
      <c r="E203" s="212"/>
      <c r="F203" s="212"/>
      <c r="G203" s="212"/>
      <c r="H203" s="213"/>
      <c r="I203" s="217"/>
      <c r="J203" s="218"/>
    </row>
    <row r="204" s="64" customFormat="1" ht="28" customHeight="1" spans="1:10">
      <c r="A204" s="214"/>
      <c r="B204" s="215" t="s">
        <v>455</v>
      </c>
      <c r="C204" s="178" t="s">
        <v>24</v>
      </c>
      <c r="D204" s="182" t="str">
        <f>DEC2HEX(C204)</f>
        <v>0</v>
      </c>
      <c r="E204" s="64" t="s">
        <v>456</v>
      </c>
      <c r="F204" s="180" t="s">
        <v>81</v>
      </c>
      <c r="G204" s="64" t="s">
        <v>76</v>
      </c>
      <c r="H204" s="181">
        <f>(MID(G204,1,FIND(":",G204,1)-1)-(MID(G204,FIND(":",G204,1)+1,LEN(G204-FIND(":",G204,1)+1))))+1</f>
        <v>1</v>
      </c>
      <c r="I204" s="202" t="str">
        <f>CONCATENATE(H204,"'h0")</f>
        <v>1'h0</v>
      </c>
      <c r="J204" s="64" t="s">
        <v>457</v>
      </c>
    </row>
    <row r="205" s="64" customFormat="1" spans="1:10">
      <c r="A205" s="214"/>
      <c r="B205" s="216"/>
      <c r="C205" s="178" t="s">
        <v>30</v>
      </c>
      <c r="D205" s="182" t="str">
        <f t="shared" ref="D205:D268" si="26">DEC2HEX(C205)</f>
        <v>4</v>
      </c>
      <c r="E205" s="180" t="s">
        <v>458</v>
      </c>
      <c r="F205" s="180" t="s">
        <v>81</v>
      </c>
      <c r="G205" s="180" t="s">
        <v>27</v>
      </c>
      <c r="H205" s="181">
        <f>(MID(G205,1,FIND(":",G205,1)-1)-(MID(G205,FIND(":",G205,1)+1,LEN(G205-FIND(":",G205,1)+1))))+1</f>
        <v>32</v>
      </c>
      <c r="I205" s="200" t="s">
        <v>459</v>
      </c>
      <c r="J205" s="201" t="s">
        <v>460</v>
      </c>
    </row>
    <row r="206" s="64" customFormat="1" spans="1:10">
      <c r="A206" s="214"/>
      <c r="B206" s="216"/>
      <c r="C206" s="178" t="s">
        <v>34</v>
      </c>
      <c r="D206" s="182" t="str">
        <f t="shared" si="26"/>
        <v>8</v>
      </c>
      <c r="E206" s="180" t="s">
        <v>461</v>
      </c>
      <c r="F206" s="180" t="s">
        <v>81</v>
      </c>
      <c r="G206" s="180" t="s">
        <v>27</v>
      </c>
      <c r="H206" s="181">
        <f>(MID(G206,1,FIND(":",G206,1)-1)-(MID(G206,FIND(":",G206,1)+1,LEN(G206-FIND(":",G206,1)+1))))+1</f>
        <v>32</v>
      </c>
      <c r="I206" s="200" t="s">
        <v>462</v>
      </c>
      <c r="J206" s="201" t="s">
        <v>463</v>
      </c>
    </row>
    <row r="207" s="64" customFormat="1" spans="1:10">
      <c r="A207" s="214"/>
      <c r="B207" s="216"/>
      <c r="C207" s="178" t="s">
        <v>38</v>
      </c>
      <c r="D207" s="182" t="str">
        <f t="shared" si="26"/>
        <v>C</v>
      </c>
      <c r="E207" s="64" t="s">
        <v>464</v>
      </c>
      <c r="F207" s="180" t="s">
        <v>81</v>
      </c>
      <c r="G207" s="180" t="s">
        <v>27</v>
      </c>
      <c r="H207" s="181">
        <f>(MID(G207,1,FIND(":",G207,1)-1)-(MID(G207,FIND(":",G207,1)+1,LEN(G207-FIND(":",G207,1)+1))))+1</f>
        <v>32</v>
      </c>
      <c r="I207" s="200" t="s">
        <v>465</v>
      </c>
      <c r="J207" s="201" t="s">
        <v>466</v>
      </c>
    </row>
    <row r="208" s="66" customFormat="1" spans="1:10">
      <c r="A208" s="214"/>
      <c r="B208" s="184"/>
      <c r="C208" s="211"/>
      <c r="D208" s="186"/>
      <c r="F208" s="212"/>
      <c r="G208" s="212"/>
      <c r="H208" s="213"/>
      <c r="I208" s="217"/>
      <c r="J208" s="218"/>
    </row>
    <row r="209" s="64" customFormat="1" spans="1:10">
      <c r="A209" s="214"/>
      <c r="B209" s="216" t="s">
        <v>467</v>
      </c>
      <c r="C209" s="178" t="s">
        <v>24</v>
      </c>
      <c r="D209" s="182" t="str">
        <f t="shared" si="26"/>
        <v>0</v>
      </c>
      <c r="E209" s="180" t="s">
        <v>468</v>
      </c>
      <c r="F209" s="180" t="s">
        <v>81</v>
      </c>
      <c r="G209" s="180" t="s">
        <v>361</v>
      </c>
      <c r="H209" s="181">
        <f>(MID(G209,1,FIND(":",G209,1)-1)-(MID(G209,FIND(":",G209,1)+1,LEN(G209-FIND(":",G209,1)+1))))+1</f>
        <v>10</v>
      </c>
      <c r="I209" s="200" t="s">
        <v>387</v>
      </c>
      <c r="J209" s="201"/>
    </row>
    <row r="210" s="64" customFormat="1" spans="1:10">
      <c r="A210" s="214"/>
      <c r="B210" s="216"/>
      <c r="C210" s="178" t="s">
        <v>30</v>
      </c>
      <c r="D210" s="182" t="str">
        <f t="shared" si="26"/>
        <v>4</v>
      </c>
      <c r="E210" s="180" t="s">
        <v>469</v>
      </c>
      <c r="F210" s="180" t="s">
        <v>81</v>
      </c>
      <c r="G210" s="180" t="s">
        <v>361</v>
      </c>
      <c r="H210" s="181">
        <f t="shared" ref="H210:H275" si="27">(MID(G210,1,FIND(":",G210,1)-1)-(MID(G210,FIND(":",G210,1)+1,LEN(G210-FIND(":",G210,1)+1))))+1</f>
        <v>10</v>
      </c>
      <c r="I210" s="200" t="s">
        <v>362</v>
      </c>
      <c r="J210" s="201"/>
    </row>
    <row r="211" s="64" customFormat="1" spans="1:10">
      <c r="A211" s="214"/>
      <c r="B211" s="216"/>
      <c r="C211" s="178" t="s">
        <v>34</v>
      </c>
      <c r="D211" s="182" t="str">
        <f t="shared" si="26"/>
        <v>8</v>
      </c>
      <c r="E211" s="180" t="s">
        <v>470</v>
      </c>
      <c r="F211" s="180" t="s">
        <v>81</v>
      </c>
      <c r="G211" s="180" t="s">
        <v>361</v>
      </c>
      <c r="H211" s="181">
        <f t="shared" si="27"/>
        <v>10</v>
      </c>
      <c r="I211" s="200" t="s">
        <v>471</v>
      </c>
      <c r="J211" s="201"/>
    </row>
    <row r="212" s="64" customFormat="1" spans="1:10">
      <c r="A212" s="214"/>
      <c r="B212" s="216"/>
      <c r="C212" s="178" t="s">
        <v>38</v>
      </c>
      <c r="D212" s="182" t="str">
        <f t="shared" si="26"/>
        <v>C</v>
      </c>
      <c r="E212" s="180" t="s">
        <v>472</v>
      </c>
      <c r="F212" s="180" t="s">
        <v>81</v>
      </c>
      <c r="G212" s="180" t="s">
        <v>361</v>
      </c>
      <c r="H212" s="181">
        <f t="shared" si="27"/>
        <v>10</v>
      </c>
      <c r="I212" s="200" t="s">
        <v>473</v>
      </c>
      <c r="J212" s="201"/>
    </row>
    <row r="213" s="64" customFormat="1" spans="1:10">
      <c r="A213" s="214"/>
      <c r="B213" s="216"/>
      <c r="C213" s="178" t="s">
        <v>51</v>
      </c>
      <c r="D213" s="182" t="str">
        <f t="shared" si="26"/>
        <v>10</v>
      </c>
      <c r="E213" s="180" t="s">
        <v>474</v>
      </c>
      <c r="F213" s="180" t="s">
        <v>81</v>
      </c>
      <c r="G213" s="180" t="s">
        <v>361</v>
      </c>
      <c r="H213" s="181">
        <f t="shared" si="27"/>
        <v>10</v>
      </c>
      <c r="I213" s="200" t="s">
        <v>387</v>
      </c>
      <c r="J213" s="201"/>
    </row>
    <row r="214" s="64" customFormat="1" spans="1:10">
      <c r="A214" s="214"/>
      <c r="B214" s="216"/>
      <c r="C214" s="178" t="s">
        <v>62</v>
      </c>
      <c r="D214" s="182" t="str">
        <f t="shared" si="26"/>
        <v>14</v>
      </c>
      <c r="E214" s="180" t="s">
        <v>475</v>
      </c>
      <c r="F214" s="180" t="s">
        <v>81</v>
      </c>
      <c r="G214" s="180" t="s">
        <v>361</v>
      </c>
      <c r="H214" s="181">
        <f t="shared" si="27"/>
        <v>10</v>
      </c>
      <c r="I214" s="200" t="s">
        <v>473</v>
      </c>
      <c r="J214" s="201"/>
    </row>
    <row r="215" s="64" customFormat="1" spans="1:10">
      <c r="A215" s="214"/>
      <c r="B215" s="216"/>
      <c r="C215" s="178" t="s">
        <v>69</v>
      </c>
      <c r="D215" s="182" t="str">
        <f t="shared" si="26"/>
        <v>18</v>
      </c>
      <c r="E215" s="180" t="s">
        <v>476</v>
      </c>
      <c r="F215" s="180" t="s">
        <v>81</v>
      </c>
      <c r="G215" s="180" t="s">
        <v>361</v>
      </c>
      <c r="H215" s="181">
        <f t="shared" si="27"/>
        <v>10</v>
      </c>
      <c r="I215" s="200" t="s">
        <v>471</v>
      </c>
      <c r="J215" s="201"/>
    </row>
    <row r="216" s="64" customFormat="1" spans="1:10">
      <c r="A216" s="214"/>
      <c r="B216" s="216"/>
      <c r="C216" s="178" t="s">
        <v>73</v>
      </c>
      <c r="D216" s="182" t="str">
        <f t="shared" si="26"/>
        <v>1C</v>
      </c>
      <c r="E216" s="180" t="s">
        <v>477</v>
      </c>
      <c r="F216" s="180" t="s">
        <v>81</v>
      </c>
      <c r="G216" s="180" t="s">
        <v>361</v>
      </c>
      <c r="H216" s="181">
        <f t="shared" si="27"/>
        <v>10</v>
      </c>
      <c r="I216" s="200" t="s">
        <v>362</v>
      </c>
      <c r="J216" s="201"/>
    </row>
    <row r="217" s="64" customFormat="1" spans="1:10">
      <c r="A217" s="214"/>
      <c r="B217" s="216"/>
      <c r="C217" s="178" t="s">
        <v>79</v>
      </c>
      <c r="D217" s="182" t="str">
        <f t="shared" si="26"/>
        <v>20</v>
      </c>
      <c r="E217" s="180" t="s">
        <v>478</v>
      </c>
      <c r="F217" s="180" t="s">
        <v>81</v>
      </c>
      <c r="G217" s="180" t="s">
        <v>361</v>
      </c>
      <c r="H217" s="181">
        <f t="shared" si="27"/>
        <v>10</v>
      </c>
      <c r="I217" s="200" t="s">
        <v>471</v>
      </c>
      <c r="J217" s="201" t="s">
        <v>479</v>
      </c>
    </row>
    <row r="218" s="64" customFormat="1" spans="1:10">
      <c r="A218" s="214"/>
      <c r="B218" s="216"/>
      <c r="C218" s="178" t="s">
        <v>84</v>
      </c>
      <c r="D218" s="182" t="str">
        <f t="shared" si="26"/>
        <v>24</v>
      </c>
      <c r="E218" s="180" t="s">
        <v>480</v>
      </c>
      <c r="F218" s="180" t="s">
        <v>81</v>
      </c>
      <c r="G218" s="180" t="s">
        <v>361</v>
      </c>
      <c r="H218" s="181">
        <f t="shared" si="27"/>
        <v>10</v>
      </c>
      <c r="I218" s="200" t="s">
        <v>387</v>
      </c>
      <c r="J218" s="201" t="s">
        <v>481</v>
      </c>
    </row>
    <row r="219" s="64" customFormat="1" spans="1:10">
      <c r="A219" s="214"/>
      <c r="B219" s="216"/>
      <c r="C219" s="178" t="s">
        <v>137</v>
      </c>
      <c r="D219" s="182" t="str">
        <f t="shared" si="26"/>
        <v>28</v>
      </c>
      <c r="E219" s="180" t="s">
        <v>482</v>
      </c>
      <c r="F219" s="180" t="s">
        <v>81</v>
      </c>
      <c r="G219" s="180" t="s">
        <v>361</v>
      </c>
      <c r="H219" s="181">
        <f t="shared" si="27"/>
        <v>10</v>
      </c>
      <c r="I219" s="200" t="s">
        <v>387</v>
      </c>
      <c r="J219" s="201" t="s">
        <v>483</v>
      </c>
    </row>
    <row r="220" s="64" customFormat="1" spans="1:10">
      <c r="A220" s="214"/>
      <c r="B220" s="216"/>
      <c r="C220" s="178" t="s">
        <v>140</v>
      </c>
      <c r="D220" s="182" t="str">
        <f t="shared" si="26"/>
        <v>2C</v>
      </c>
      <c r="E220" s="180" t="s">
        <v>484</v>
      </c>
      <c r="F220" s="180" t="s">
        <v>81</v>
      </c>
      <c r="G220" s="180" t="s">
        <v>361</v>
      </c>
      <c r="H220" s="181">
        <f t="shared" si="27"/>
        <v>10</v>
      </c>
      <c r="I220" s="200" t="s">
        <v>362</v>
      </c>
      <c r="J220" s="201" t="s">
        <v>485</v>
      </c>
    </row>
    <row r="221" s="64" customFormat="1" spans="1:10">
      <c r="A221" s="214"/>
      <c r="B221" s="216"/>
      <c r="C221" s="178" t="s">
        <v>143</v>
      </c>
      <c r="D221" s="182" t="str">
        <f t="shared" si="26"/>
        <v>30</v>
      </c>
      <c r="E221" s="180" t="s">
        <v>486</v>
      </c>
      <c r="F221" s="180" t="s">
        <v>81</v>
      </c>
      <c r="G221" s="180" t="s">
        <v>361</v>
      </c>
      <c r="H221" s="181">
        <f t="shared" si="27"/>
        <v>10</v>
      </c>
      <c r="I221" s="200" t="s">
        <v>387</v>
      </c>
      <c r="J221" s="201" t="s">
        <v>483</v>
      </c>
    </row>
    <row r="222" s="64" customFormat="1" spans="1:10">
      <c r="A222" s="214"/>
      <c r="B222" s="216"/>
      <c r="C222" s="178" t="s">
        <v>146</v>
      </c>
      <c r="D222" s="182" t="str">
        <f t="shared" si="26"/>
        <v>34</v>
      </c>
      <c r="E222" s="180" t="s">
        <v>487</v>
      </c>
      <c r="F222" s="180" t="s">
        <v>81</v>
      </c>
      <c r="G222" s="180" t="s">
        <v>361</v>
      </c>
      <c r="H222" s="181">
        <f t="shared" si="27"/>
        <v>10</v>
      </c>
      <c r="I222" s="200" t="s">
        <v>362</v>
      </c>
      <c r="J222" s="201" t="s">
        <v>485</v>
      </c>
    </row>
    <row r="223" s="64" customFormat="1" spans="1:10">
      <c r="A223" s="214"/>
      <c r="B223" s="216"/>
      <c r="C223" s="178" t="s">
        <v>149</v>
      </c>
      <c r="D223" s="182" t="str">
        <f t="shared" si="26"/>
        <v>38</v>
      </c>
      <c r="E223" s="180" t="s">
        <v>488</v>
      </c>
      <c r="F223" s="180" t="s">
        <v>81</v>
      </c>
      <c r="G223" s="180" t="s">
        <v>361</v>
      </c>
      <c r="H223" s="181">
        <f t="shared" si="27"/>
        <v>10</v>
      </c>
      <c r="I223" s="202" t="str">
        <f>CONCATENATE(H223,"'h0")</f>
        <v>10'h0</v>
      </c>
      <c r="J223" s="201"/>
    </row>
    <row r="224" s="64" customFormat="1" spans="1:10">
      <c r="A224" s="214"/>
      <c r="B224" s="216"/>
      <c r="C224" s="178" t="s">
        <v>152</v>
      </c>
      <c r="D224" s="182" t="str">
        <f t="shared" si="26"/>
        <v>3C</v>
      </c>
      <c r="E224" s="180" t="s">
        <v>489</v>
      </c>
      <c r="F224" s="180" t="s">
        <v>81</v>
      </c>
      <c r="G224" s="180" t="s">
        <v>361</v>
      </c>
      <c r="H224" s="181">
        <f t="shared" si="27"/>
        <v>10</v>
      </c>
      <c r="I224" s="202" t="str">
        <f t="shared" ref="I224:I240" si="28">CONCATENATE(H224,"'h0")</f>
        <v>10'h0</v>
      </c>
      <c r="J224" s="201"/>
    </row>
    <row r="225" s="64" customFormat="1" spans="1:10">
      <c r="A225" s="214"/>
      <c r="B225" s="216"/>
      <c r="C225" s="178" t="s">
        <v>155</v>
      </c>
      <c r="D225" s="182" t="str">
        <f t="shared" si="26"/>
        <v>40</v>
      </c>
      <c r="E225" s="180" t="s">
        <v>490</v>
      </c>
      <c r="F225" s="180" t="s">
        <v>81</v>
      </c>
      <c r="G225" s="180" t="s">
        <v>361</v>
      </c>
      <c r="H225" s="181">
        <f t="shared" si="27"/>
        <v>10</v>
      </c>
      <c r="I225" s="200" t="s">
        <v>362</v>
      </c>
      <c r="J225" s="201"/>
    </row>
    <row r="226" s="64" customFormat="1" spans="1:10">
      <c r="A226" s="214"/>
      <c r="B226" s="216"/>
      <c r="C226" s="178" t="s">
        <v>159</v>
      </c>
      <c r="D226" s="182" t="str">
        <f t="shared" si="26"/>
        <v>44</v>
      </c>
      <c r="E226" s="180" t="s">
        <v>491</v>
      </c>
      <c r="F226" s="180" t="s">
        <v>81</v>
      </c>
      <c r="G226" s="180" t="s">
        <v>361</v>
      </c>
      <c r="H226" s="181">
        <f t="shared" si="27"/>
        <v>10</v>
      </c>
      <c r="I226" s="200" t="s">
        <v>471</v>
      </c>
      <c r="J226" s="201"/>
    </row>
    <row r="227" s="64" customFormat="1" spans="1:10">
      <c r="A227" s="214"/>
      <c r="B227" s="216"/>
      <c r="C227" s="178" t="s">
        <v>162</v>
      </c>
      <c r="D227" s="182" t="str">
        <f t="shared" si="26"/>
        <v>48</v>
      </c>
      <c r="E227" s="180" t="s">
        <v>492</v>
      </c>
      <c r="F227" s="180" t="s">
        <v>81</v>
      </c>
      <c r="G227" s="180" t="s">
        <v>361</v>
      </c>
      <c r="H227" s="181">
        <f t="shared" si="27"/>
        <v>10</v>
      </c>
      <c r="I227" s="200" t="s">
        <v>473</v>
      </c>
      <c r="J227" s="201"/>
    </row>
    <row r="228" s="64" customFormat="1" spans="1:10">
      <c r="A228" s="214"/>
      <c r="B228" s="216"/>
      <c r="C228" s="178" t="s">
        <v>165</v>
      </c>
      <c r="D228" s="182" t="str">
        <f t="shared" si="26"/>
        <v>4C</v>
      </c>
      <c r="E228" s="180" t="s">
        <v>493</v>
      </c>
      <c r="F228" s="180" t="s">
        <v>81</v>
      </c>
      <c r="G228" s="180" t="s">
        <v>361</v>
      </c>
      <c r="H228" s="181">
        <f t="shared" si="27"/>
        <v>10</v>
      </c>
      <c r="I228" s="200" t="s">
        <v>387</v>
      </c>
      <c r="J228" s="201"/>
    </row>
    <row r="229" s="64" customFormat="1" spans="1:10">
      <c r="A229" s="214"/>
      <c r="B229" s="216"/>
      <c r="C229" s="178" t="s">
        <v>169</v>
      </c>
      <c r="D229" s="182" t="str">
        <f t="shared" si="26"/>
        <v>50</v>
      </c>
      <c r="E229" s="180" t="s">
        <v>494</v>
      </c>
      <c r="F229" s="180" t="s">
        <v>81</v>
      </c>
      <c r="G229" s="180" t="s">
        <v>361</v>
      </c>
      <c r="H229" s="181">
        <f t="shared" si="27"/>
        <v>10</v>
      </c>
      <c r="I229" s="200" t="s">
        <v>473</v>
      </c>
      <c r="J229" s="201"/>
    </row>
    <row r="230" s="64" customFormat="1" spans="1:10">
      <c r="A230" s="214"/>
      <c r="B230" s="216"/>
      <c r="C230" s="178" t="s">
        <v>172</v>
      </c>
      <c r="D230" s="182" t="str">
        <f t="shared" si="26"/>
        <v>54</v>
      </c>
      <c r="E230" s="180" t="s">
        <v>495</v>
      </c>
      <c r="F230" s="180" t="s">
        <v>81</v>
      </c>
      <c r="G230" s="180" t="s">
        <v>361</v>
      </c>
      <c r="H230" s="181">
        <f t="shared" si="27"/>
        <v>10</v>
      </c>
      <c r="I230" s="200" t="s">
        <v>471</v>
      </c>
      <c r="J230" s="201"/>
    </row>
    <row r="231" s="64" customFormat="1" spans="1:10">
      <c r="A231" s="214"/>
      <c r="B231" s="216"/>
      <c r="C231" s="178" t="s">
        <v>175</v>
      </c>
      <c r="D231" s="182" t="str">
        <f t="shared" si="26"/>
        <v>58</v>
      </c>
      <c r="E231" s="180" t="s">
        <v>496</v>
      </c>
      <c r="F231" s="180" t="s">
        <v>81</v>
      </c>
      <c r="G231" s="180" t="s">
        <v>361</v>
      </c>
      <c r="H231" s="181">
        <f t="shared" si="27"/>
        <v>10</v>
      </c>
      <c r="I231" s="200" t="s">
        <v>362</v>
      </c>
      <c r="J231" s="201"/>
    </row>
    <row r="232" s="64" customFormat="1" spans="1:10">
      <c r="A232" s="214"/>
      <c r="B232" s="216"/>
      <c r="C232" s="178" t="s">
        <v>178</v>
      </c>
      <c r="D232" s="182" t="str">
        <f t="shared" si="26"/>
        <v>5C</v>
      </c>
      <c r="E232" s="180" t="s">
        <v>497</v>
      </c>
      <c r="F232" s="180" t="s">
        <v>81</v>
      </c>
      <c r="G232" s="180" t="s">
        <v>361</v>
      </c>
      <c r="H232" s="181">
        <f t="shared" si="27"/>
        <v>10</v>
      </c>
      <c r="I232" s="200" t="s">
        <v>471</v>
      </c>
      <c r="J232" s="201" t="s">
        <v>479</v>
      </c>
    </row>
    <row r="233" s="64" customFormat="1" spans="1:10">
      <c r="A233" s="214"/>
      <c r="B233" s="216"/>
      <c r="C233" s="178" t="s">
        <v>181</v>
      </c>
      <c r="D233" s="182" t="str">
        <f t="shared" si="26"/>
        <v>60</v>
      </c>
      <c r="E233" s="180" t="s">
        <v>498</v>
      </c>
      <c r="F233" s="180" t="s">
        <v>81</v>
      </c>
      <c r="G233" s="180" t="s">
        <v>361</v>
      </c>
      <c r="H233" s="181">
        <f t="shared" si="27"/>
        <v>10</v>
      </c>
      <c r="I233" s="200" t="s">
        <v>387</v>
      </c>
      <c r="J233" s="201" t="s">
        <v>481</v>
      </c>
    </row>
    <row r="234" s="64" customFormat="1" spans="1:10">
      <c r="A234" s="214"/>
      <c r="B234" s="216"/>
      <c r="C234" s="178" t="s">
        <v>184</v>
      </c>
      <c r="D234" s="182" t="str">
        <f t="shared" si="26"/>
        <v>64</v>
      </c>
      <c r="E234" s="180" t="s">
        <v>499</v>
      </c>
      <c r="F234" s="180" t="s">
        <v>81</v>
      </c>
      <c r="G234" s="180" t="s">
        <v>361</v>
      </c>
      <c r="H234" s="181">
        <f t="shared" si="27"/>
        <v>10</v>
      </c>
      <c r="I234" s="200" t="s">
        <v>387</v>
      </c>
      <c r="J234" s="201" t="s">
        <v>483</v>
      </c>
    </row>
    <row r="235" s="64" customFormat="1" spans="1:10">
      <c r="A235" s="214"/>
      <c r="B235" s="216"/>
      <c r="C235" s="178" t="s">
        <v>187</v>
      </c>
      <c r="D235" s="182" t="str">
        <f t="shared" si="26"/>
        <v>68</v>
      </c>
      <c r="E235" s="180" t="s">
        <v>500</v>
      </c>
      <c r="F235" s="180" t="s">
        <v>81</v>
      </c>
      <c r="G235" s="180" t="s">
        <v>361</v>
      </c>
      <c r="H235" s="181">
        <f t="shared" si="27"/>
        <v>10</v>
      </c>
      <c r="I235" s="200" t="s">
        <v>362</v>
      </c>
      <c r="J235" s="201" t="s">
        <v>485</v>
      </c>
    </row>
    <row r="236" s="64" customFormat="1" spans="1:10">
      <c r="A236" s="214"/>
      <c r="B236" s="216"/>
      <c r="C236" s="178" t="s">
        <v>188</v>
      </c>
      <c r="D236" s="182" t="str">
        <f t="shared" si="26"/>
        <v>6C</v>
      </c>
      <c r="E236" s="180" t="s">
        <v>501</v>
      </c>
      <c r="F236" s="180" t="s">
        <v>81</v>
      </c>
      <c r="G236" s="180" t="s">
        <v>361</v>
      </c>
      <c r="H236" s="181">
        <f t="shared" si="27"/>
        <v>10</v>
      </c>
      <c r="I236" s="200" t="s">
        <v>387</v>
      </c>
      <c r="J236" s="201" t="s">
        <v>483</v>
      </c>
    </row>
    <row r="237" s="64" customFormat="1" spans="1:10">
      <c r="A237" s="214"/>
      <c r="B237" s="216"/>
      <c r="C237" s="178" t="s">
        <v>189</v>
      </c>
      <c r="D237" s="182" t="str">
        <f t="shared" si="26"/>
        <v>70</v>
      </c>
      <c r="E237" s="180" t="s">
        <v>502</v>
      </c>
      <c r="F237" s="180" t="s">
        <v>81</v>
      </c>
      <c r="G237" s="180" t="s">
        <v>361</v>
      </c>
      <c r="H237" s="181">
        <f t="shared" si="27"/>
        <v>10</v>
      </c>
      <c r="I237" s="200" t="s">
        <v>362</v>
      </c>
      <c r="J237" s="201" t="s">
        <v>485</v>
      </c>
    </row>
    <row r="238" s="64" customFormat="1" spans="1:10">
      <c r="A238" s="214"/>
      <c r="B238" s="216"/>
      <c r="C238" s="178" t="s">
        <v>190</v>
      </c>
      <c r="D238" s="182" t="str">
        <f t="shared" si="26"/>
        <v>74</v>
      </c>
      <c r="E238" s="180" t="s">
        <v>503</v>
      </c>
      <c r="F238" s="180" t="s">
        <v>81</v>
      </c>
      <c r="G238" s="180" t="s">
        <v>361</v>
      </c>
      <c r="H238" s="181">
        <f t="shared" si="27"/>
        <v>10</v>
      </c>
      <c r="I238" s="202" t="str">
        <f t="shared" si="28"/>
        <v>10'h0</v>
      </c>
      <c r="J238" s="201"/>
    </row>
    <row r="239" s="64" customFormat="1" spans="1:10">
      <c r="A239" s="214"/>
      <c r="B239" s="216"/>
      <c r="C239" s="178" t="s">
        <v>191</v>
      </c>
      <c r="D239" s="182" t="str">
        <f t="shared" si="26"/>
        <v>78</v>
      </c>
      <c r="E239" s="180" t="s">
        <v>504</v>
      </c>
      <c r="F239" s="180" t="s">
        <v>81</v>
      </c>
      <c r="G239" s="180" t="s">
        <v>361</v>
      </c>
      <c r="H239" s="181">
        <f t="shared" si="27"/>
        <v>10</v>
      </c>
      <c r="I239" s="202" t="str">
        <f t="shared" si="28"/>
        <v>10'h0</v>
      </c>
      <c r="J239" s="201"/>
    </row>
    <row r="240" s="64" customFormat="1" spans="1:10">
      <c r="A240" s="214"/>
      <c r="B240" s="216"/>
      <c r="C240" s="178" t="s">
        <v>192</v>
      </c>
      <c r="D240" s="182" t="str">
        <f t="shared" si="26"/>
        <v>7C</v>
      </c>
      <c r="E240" s="180" t="s">
        <v>505</v>
      </c>
      <c r="F240" s="180" t="s">
        <v>81</v>
      </c>
      <c r="G240" s="180" t="s">
        <v>361</v>
      </c>
      <c r="H240" s="181">
        <f t="shared" si="27"/>
        <v>10</v>
      </c>
      <c r="I240" s="202" t="str">
        <f t="shared" si="28"/>
        <v>10'h0</v>
      </c>
      <c r="J240" s="201"/>
    </row>
    <row r="241" s="64" customFormat="1" spans="1:10">
      <c r="A241" s="214"/>
      <c r="B241" s="216"/>
      <c r="C241" s="178" t="s">
        <v>193</v>
      </c>
      <c r="D241" s="182" t="str">
        <f t="shared" si="26"/>
        <v>80</v>
      </c>
      <c r="E241" s="64" t="s">
        <v>506</v>
      </c>
      <c r="F241" s="180" t="s">
        <v>81</v>
      </c>
      <c r="G241" s="180" t="s">
        <v>361</v>
      </c>
      <c r="H241" s="181">
        <f t="shared" si="27"/>
        <v>10</v>
      </c>
      <c r="I241" s="200" t="s">
        <v>365</v>
      </c>
      <c r="J241" s="201" t="s">
        <v>507</v>
      </c>
    </row>
    <row r="242" s="64" customFormat="1" spans="1:10">
      <c r="A242" s="214"/>
      <c r="B242" s="216"/>
      <c r="C242" s="178" t="s">
        <v>197</v>
      </c>
      <c r="D242" s="182" t="str">
        <f t="shared" si="26"/>
        <v>84</v>
      </c>
      <c r="E242" s="64" t="s">
        <v>508</v>
      </c>
      <c r="F242" s="180" t="s">
        <v>81</v>
      </c>
      <c r="G242" s="180" t="s">
        <v>361</v>
      </c>
      <c r="H242" s="181">
        <f t="shared" si="27"/>
        <v>10</v>
      </c>
      <c r="I242" s="200" t="s">
        <v>365</v>
      </c>
      <c r="J242" s="201"/>
    </row>
    <row r="243" s="64" customFormat="1" spans="1:10">
      <c r="A243" s="214"/>
      <c r="B243" s="216"/>
      <c r="C243" s="178" t="s">
        <v>199</v>
      </c>
      <c r="D243" s="182" t="str">
        <f t="shared" si="26"/>
        <v>88</v>
      </c>
      <c r="E243" s="64" t="s">
        <v>509</v>
      </c>
      <c r="F243" s="180" t="s">
        <v>81</v>
      </c>
      <c r="G243" s="180" t="s">
        <v>361</v>
      </c>
      <c r="H243" s="181">
        <f t="shared" si="27"/>
        <v>10</v>
      </c>
      <c r="I243" s="200" t="s">
        <v>365</v>
      </c>
      <c r="J243" s="201"/>
    </row>
    <row r="244" s="64" customFormat="1" spans="1:10">
      <c r="A244" s="214"/>
      <c r="B244" s="216"/>
      <c r="C244" s="178" t="s">
        <v>201</v>
      </c>
      <c r="D244" s="182" t="str">
        <f t="shared" si="26"/>
        <v>8C</v>
      </c>
      <c r="E244" s="64" t="s">
        <v>510</v>
      </c>
      <c r="F244" s="180" t="s">
        <v>81</v>
      </c>
      <c r="G244" s="180" t="s">
        <v>361</v>
      </c>
      <c r="H244" s="181">
        <f t="shared" si="27"/>
        <v>10</v>
      </c>
      <c r="I244" s="200" t="s">
        <v>365</v>
      </c>
      <c r="J244" s="201"/>
    </row>
    <row r="245" s="64" customFormat="1" spans="1:10">
      <c r="A245" s="214"/>
      <c r="B245" s="216"/>
      <c r="C245" s="178" t="s">
        <v>203</v>
      </c>
      <c r="D245" s="182" t="str">
        <f t="shared" si="26"/>
        <v>90</v>
      </c>
      <c r="E245" s="64" t="s">
        <v>511</v>
      </c>
      <c r="F245" s="180" t="s">
        <v>81</v>
      </c>
      <c r="G245" s="180" t="s">
        <v>361</v>
      </c>
      <c r="H245" s="181">
        <f t="shared" si="27"/>
        <v>10</v>
      </c>
      <c r="I245" s="200" t="s">
        <v>365</v>
      </c>
      <c r="J245" s="201"/>
    </row>
    <row r="246" s="64" customFormat="1" spans="1:10">
      <c r="A246" s="214"/>
      <c r="B246" s="216"/>
      <c r="C246" s="178" t="s">
        <v>205</v>
      </c>
      <c r="D246" s="182" t="str">
        <f t="shared" si="26"/>
        <v>94</v>
      </c>
      <c r="E246" s="64" t="s">
        <v>512</v>
      </c>
      <c r="F246" s="180" t="s">
        <v>81</v>
      </c>
      <c r="G246" s="180" t="s">
        <v>361</v>
      </c>
      <c r="H246" s="181">
        <f t="shared" si="27"/>
        <v>10</v>
      </c>
      <c r="I246" s="200" t="s">
        <v>365</v>
      </c>
      <c r="J246" s="201"/>
    </row>
    <row r="247" s="64" customFormat="1" spans="1:10">
      <c r="A247" s="214"/>
      <c r="B247" s="216"/>
      <c r="C247" s="178" t="s">
        <v>207</v>
      </c>
      <c r="D247" s="182" t="str">
        <f t="shared" si="26"/>
        <v>98</v>
      </c>
      <c r="E247" s="64" t="s">
        <v>513</v>
      </c>
      <c r="F247" s="180" t="s">
        <v>81</v>
      </c>
      <c r="G247" s="180" t="s">
        <v>361</v>
      </c>
      <c r="H247" s="181">
        <f t="shared" si="27"/>
        <v>10</v>
      </c>
      <c r="I247" s="200" t="s">
        <v>365</v>
      </c>
      <c r="J247" s="201"/>
    </row>
    <row r="248" s="64" customFormat="1" spans="1:10">
      <c r="A248" s="214"/>
      <c r="B248" s="216"/>
      <c r="C248" s="178" t="s">
        <v>209</v>
      </c>
      <c r="D248" s="182" t="str">
        <f t="shared" si="26"/>
        <v>9C</v>
      </c>
      <c r="E248" s="64" t="s">
        <v>514</v>
      </c>
      <c r="F248" s="180" t="s">
        <v>81</v>
      </c>
      <c r="G248" s="180" t="s">
        <v>361</v>
      </c>
      <c r="H248" s="181">
        <f t="shared" si="27"/>
        <v>10</v>
      </c>
      <c r="I248" s="200" t="s">
        <v>365</v>
      </c>
      <c r="J248" s="201"/>
    </row>
    <row r="249" s="64" customFormat="1" spans="1:10">
      <c r="A249" s="214"/>
      <c r="B249" s="216"/>
      <c r="C249" s="178" t="s">
        <v>211</v>
      </c>
      <c r="D249" s="182" t="str">
        <f t="shared" si="26"/>
        <v>A0</v>
      </c>
      <c r="E249" s="64" t="s">
        <v>515</v>
      </c>
      <c r="F249" s="180" t="s">
        <v>81</v>
      </c>
      <c r="G249" s="180" t="s">
        <v>361</v>
      </c>
      <c r="H249" s="181">
        <f t="shared" si="27"/>
        <v>10</v>
      </c>
      <c r="I249" s="200" t="s">
        <v>516</v>
      </c>
      <c r="J249" s="201"/>
    </row>
    <row r="250" s="64" customFormat="1" spans="1:10">
      <c r="A250" s="214"/>
      <c r="B250" s="216"/>
      <c r="C250" s="178" t="s">
        <v>213</v>
      </c>
      <c r="D250" s="182" t="str">
        <f t="shared" si="26"/>
        <v>A4</v>
      </c>
      <c r="E250" s="64" t="s">
        <v>517</v>
      </c>
      <c r="F250" s="180" t="s">
        <v>81</v>
      </c>
      <c r="G250" s="180" t="s">
        <v>361</v>
      </c>
      <c r="H250" s="181">
        <f t="shared" si="27"/>
        <v>10</v>
      </c>
      <c r="I250" s="200" t="s">
        <v>516</v>
      </c>
      <c r="J250" s="201"/>
    </row>
    <row r="251" s="64" customFormat="1" spans="1:10">
      <c r="A251" s="214"/>
      <c r="B251" s="216"/>
      <c r="C251" s="178" t="s">
        <v>215</v>
      </c>
      <c r="D251" s="182" t="str">
        <f t="shared" si="26"/>
        <v>A8</v>
      </c>
      <c r="E251" s="64" t="s">
        <v>518</v>
      </c>
      <c r="F251" s="180" t="s">
        <v>81</v>
      </c>
      <c r="G251" s="180" t="s">
        <v>361</v>
      </c>
      <c r="H251" s="181">
        <f t="shared" si="27"/>
        <v>10</v>
      </c>
      <c r="I251" s="200" t="s">
        <v>365</v>
      </c>
      <c r="J251" s="201"/>
    </row>
    <row r="252" s="64" customFormat="1" spans="1:10">
      <c r="A252" s="214"/>
      <c r="B252" s="216"/>
      <c r="C252" s="178" t="s">
        <v>217</v>
      </c>
      <c r="D252" s="182" t="str">
        <f t="shared" si="26"/>
        <v>AC</v>
      </c>
      <c r="E252" s="64" t="s">
        <v>519</v>
      </c>
      <c r="F252" s="180" t="s">
        <v>81</v>
      </c>
      <c r="G252" s="180" t="s">
        <v>361</v>
      </c>
      <c r="H252" s="181">
        <f t="shared" si="27"/>
        <v>10</v>
      </c>
      <c r="I252" s="200" t="s">
        <v>365</v>
      </c>
      <c r="J252" s="201"/>
    </row>
    <row r="253" s="64" customFormat="1" spans="1:10">
      <c r="A253" s="214"/>
      <c r="B253" s="216"/>
      <c r="C253" s="178" t="s">
        <v>219</v>
      </c>
      <c r="D253" s="182" t="str">
        <f t="shared" si="26"/>
        <v>B0</v>
      </c>
      <c r="E253" s="64" t="s">
        <v>520</v>
      </c>
      <c r="F253" s="180" t="s">
        <v>81</v>
      </c>
      <c r="G253" s="180" t="s">
        <v>361</v>
      </c>
      <c r="H253" s="181">
        <f t="shared" si="27"/>
        <v>10</v>
      </c>
      <c r="I253" s="200" t="s">
        <v>365</v>
      </c>
      <c r="J253" s="201"/>
    </row>
    <row r="254" s="64" customFormat="1" spans="1:10">
      <c r="A254" s="214"/>
      <c r="B254" s="216"/>
      <c r="C254" s="178" t="s">
        <v>221</v>
      </c>
      <c r="D254" s="182" t="str">
        <f t="shared" si="26"/>
        <v>B4</v>
      </c>
      <c r="E254" s="64" t="s">
        <v>521</v>
      </c>
      <c r="F254" s="180" t="s">
        <v>81</v>
      </c>
      <c r="G254" s="180" t="s">
        <v>361</v>
      </c>
      <c r="H254" s="181">
        <f t="shared" si="27"/>
        <v>10</v>
      </c>
      <c r="I254" s="200" t="s">
        <v>365</v>
      </c>
      <c r="J254" s="201"/>
    </row>
    <row r="255" s="64" customFormat="1" spans="1:10">
      <c r="A255" s="214"/>
      <c r="B255" s="216"/>
      <c r="C255" s="178" t="s">
        <v>224</v>
      </c>
      <c r="D255" s="182" t="str">
        <f t="shared" si="26"/>
        <v>B8</v>
      </c>
      <c r="E255" s="64" t="s">
        <v>522</v>
      </c>
      <c r="F255" s="180" t="s">
        <v>81</v>
      </c>
      <c r="G255" s="180" t="s">
        <v>361</v>
      </c>
      <c r="H255" s="181">
        <f t="shared" si="27"/>
        <v>10</v>
      </c>
      <c r="I255" s="200" t="s">
        <v>516</v>
      </c>
      <c r="J255" s="201"/>
    </row>
    <row r="256" s="64" customFormat="1" spans="1:10">
      <c r="A256" s="214"/>
      <c r="B256" s="216"/>
      <c r="C256" s="178" t="s">
        <v>226</v>
      </c>
      <c r="D256" s="182" t="str">
        <f t="shared" si="26"/>
        <v>BC</v>
      </c>
      <c r="E256" s="64" t="s">
        <v>523</v>
      </c>
      <c r="F256" s="180" t="s">
        <v>81</v>
      </c>
      <c r="G256" s="180" t="s">
        <v>361</v>
      </c>
      <c r="H256" s="181">
        <f t="shared" si="27"/>
        <v>10</v>
      </c>
      <c r="I256" s="200" t="s">
        <v>516</v>
      </c>
      <c r="J256" s="201"/>
    </row>
    <row r="257" s="64" customFormat="1" spans="1:10">
      <c r="A257" s="214"/>
      <c r="B257" s="216"/>
      <c r="C257" s="178" t="s">
        <v>228</v>
      </c>
      <c r="D257" s="182" t="str">
        <f t="shared" si="26"/>
        <v>C0</v>
      </c>
      <c r="E257" s="64" t="s">
        <v>524</v>
      </c>
      <c r="F257" s="180" t="s">
        <v>81</v>
      </c>
      <c r="G257" s="180" t="s">
        <v>361</v>
      </c>
      <c r="H257" s="181">
        <f t="shared" si="27"/>
        <v>10</v>
      </c>
      <c r="I257" s="200" t="s">
        <v>365</v>
      </c>
      <c r="J257" s="201"/>
    </row>
    <row r="258" s="64" customFormat="1" spans="1:10">
      <c r="A258" s="214"/>
      <c r="B258" s="216"/>
      <c r="C258" s="178" t="s">
        <v>230</v>
      </c>
      <c r="D258" s="182" t="str">
        <f t="shared" si="26"/>
        <v>C4</v>
      </c>
      <c r="E258" s="64" t="s">
        <v>525</v>
      </c>
      <c r="F258" s="180" t="s">
        <v>81</v>
      </c>
      <c r="G258" s="180" t="s">
        <v>361</v>
      </c>
      <c r="H258" s="181">
        <f t="shared" si="27"/>
        <v>10</v>
      </c>
      <c r="I258" s="200" t="s">
        <v>365</v>
      </c>
      <c r="J258" s="201"/>
    </row>
    <row r="259" s="64" customFormat="1" spans="1:10">
      <c r="A259" s="214"/>
      <c r="B259" s="216"/>
      <c r="C259" s="178" t="s">
        <v>232</v>
      </c>
      <c r="D259" s="182" t="str">
        <f t="shared" si="26"/>
        <v>C8</v>
      </c>
      <c r="E259" s="64" t="s">
        <v>526</v>
      </c>
      <c r="F259" s="180" t="s">
        <v>81</v>
      </c>
      <c r="G259" s="180" t="s">
        <v>361</v>
      </c>
      <c r="H259" s="181">
        <f t="shared" si="27"/>
        <v>10</v>
      </c>
      <c r="I259" s="200" t="s">
        <v>365</v>
      </c>
      <c r="J259" s="201"/>
    </row>
    <row r="260" s="64" customFormat="1" spans="1:10">
      <c r="A260" s="214"/>
      <c r="B260" s="216"/>
      <c r="C260" s="178" t="s">
        <v>234</v>
      </c>
      <c r="D260" s="182" t="str">
        <f t="shared" si="26"/>
        <v>CC</v>
      </c>
      <c r="E260" s="64" t="s">
        <v>527</v>
      </c>
      <c r="F260" s="180" t="s">
        <v>81</v>
      </c>
      <c r="G260" s="180" t="s">
        <v>361</v>
      </c>
      <c r="H260" s="181">
        <f t="shared" si="27"/>
        <v>10</v>
      </c>
      <c r="I260" s="200" t="s">
        <v>365</v>
      </c>
      <c r="J260" s="201"/>
    </row>
    <row r="261" s="64" customFormat="1" spans="1:10">
      <c r="A261" s="214"/>
      <c r="B261" s="216"/>
      <c r="C261" s="178" t="s">
        <v>236</v>
      </c>
      <c r="D261" s="182" t="str">
        <f t="shared" si="26"/>
        <v>D0</v>
      </c>
      <c r="E261" s="64" t="s">
        <v>528</v>
      </c>
      <c r="F261" s="180" t="s">
        <v>81</v>
      </c>
      <c r="G261" s="180" t="s">
        <v>361</v>
      </c>
      <c r="H261" s="181">
        <f t="shared" si="27"/>
        <v>10</v>
      </c>
      <c r="I261" s="200" t="s">
        <v>365</v>
      </c>
      <c r="J261" s="201"/>
    </row>
    <row r="262" s="64" customFormat="1" spans="1:10">
      <c r="A262" s="214"/>
      <c r="B262" s="216"/>
      <c r="C262" s="178" t="s">
        <v>238</v>
      </c>
      <c r="D262" s="182" t="str">
        <f t="shared" si="26"/>
        <v>D4</v>
      </c>
      <c r="E262" s="64" t="s">
        <v>529</v>
      </c>
      <c r="F262" s="180" t="s">
        <v>81</v>
      </c>
      <c r="G262" s="180" t="s">
        <v>361</v>
      </c>
      <c r="H262" s="181">
        <f t="shared" si="27"/>
        <v>10</v>
      </c>
      <c r="I262" s="200" t="s">
        <v>365</v>
      </c>
      <c r="J262" s="201"/>
    </row>
    <row r="263" s="64" customFormat="1" spans="1:10">
      <c r="A263" s="214"/>
      <c r="B263" s="216"/>
      <c r="C263" s="178" t="s">
        <v>240</v>
      </c>
      <c r="D263" s="182" t="str">
        <f t="shared" si="26"/>
        <v>D8</v>
      </c>
      <c r="E263" s="64" t="s">
        <v>530</v>
      </c>
      <c r="F263" s="180" t="s">
        <v>81</v>
      </c>
      <c r="G263" s="180" t="s">
        <v>361</v>
      </c>
      <c r="H263" s="181">
        <f t="shared" si="27"/>
        <v>10</v>
      </c>
      <c r="I263" s="200" t="s">
        <v>365</v>
      </c>
      <c r="J263" s="201"/>
    </row>
    <row r="264" s="64" customFormat="1" spans="1:10">
      <c r="A264" s="214"/>
      <c r="B264" s="216"/>
      <c r="C264" s="178" t="s">
        <v>242</v>
      </c>
      <c r="D264" s="182" t="str">
        <f t="shared" si="26"/>
        <v>DC</v>
      </c>
      <c r="E264" s="64" t="s">
        <v>531</v>
      </c>
      <c r="F264" s="180" t="s">
        <v>81</v>
      </c>
      <c r="G264" s="180" t="s">
        <v>361</v>
      </c>
      <c r="H264" s="181">
        <f t="shared" si="27"/>
        <v>10</v>
      </c>
      <c r="I264" s="200" t="s">
        <v>365</v>
      </c>
      <c r="J264" s="201"/>
    </row>
    <row r="265" s="64" customFormat="1" spans="1:10">
      <c r="A265" s="214"/>
      <c r="B265" s="216"/>
      <c r="C265" s="178" t="s">
        <v>244</v>
      </c>
      <c r="D265" s="182" t="str">
        <f t="shared" si="26"/>
        <v>E0</v>
      </c>
      <c r="E265" s="64" t="s">
        <v>532</v>
      </c>
      <c r="F265" s="180" t="s">
        <v>81</v>
      </c>
      <c r="G265" s="180" t="s">
        <v>361</v>
      </c>
      <c r="H265" s="181">
        <f t="shared" si="27"/>
        <v>10</v>
      </c>
      <c r="I265" s="200" t="s">
        <v>516</v>
      </c>
      <c r="J265" s="201"/>
    </row>
    <row r="266" s="64" customFormat="1" spans="1:10">
      <c r="A266" s="214"/>
      <c r="B266" s="216"/>
      <c r="C266" s="178" t="s">
        <v>246</v>
      </c>
      <c r="D266" s="182" t="str">
        <f t="shared" si="26"/>
        <v>E4</v>
      </c>
      <c r="E266" s="64" t="s">
        <v>533</v>
      </c>
      <c r="F266" s="180" t="s">
        <v>81</v>
      </c>
      <c r="G266" s="180" t="s">
        <v>361</v>
      </c>
      <c r="H266" s="181">
        <f t="shared" si="27"/>
        <v>10</v>
      </c>
      <c r="I266" s="200" t="s">
        <v>516</v>
      </c>
      <c r="J266" s="201"/>
    </row>
    <row r="267" s="64" customFormat="1" spans="1:10">
      <c r="A267" s="214"/>
      <c r="B267" s="216"/>
      <c r="C267" s="178" t="s">
        <v>247</v>
      </c>
      <c r="D267" s="182" t="str">
        <f t="shared" si="26"/>
        <v>E8</v>
      </c>
      <c r="E267" s="64" t="s">
        <v>534</v>
      </c>
      <c r="F267" s="180" t="s">
        <v>81</v>
      </c>
      <c r="G267" s="180" t="s">
        <v>361</v>
      </c>
      <c r="H267" s="181">
        <f t="shared" si="27"/>
        <v>10</v>
      </c>
      <c r="I267" s="200" t="s">
        <v>365</v>
      </c>
      <c r="J267" s="201"/>
    </row>
    <row r="268" s="64" customFormat="1" spans="1:10">
      <c r="A268" s="214"/>
      <c r="B268" s="216"/>
      <c r="C268" s="178" t="s">
        <v>248</v>
      </c>
      <c r="D268" s="182" t="str">
        <f t="shared" si="26"/>
        <v>EC</v>
      </c>
      <c r="E268" s="64" t="s">
        <v>535</v>
      </c>
      <c r="F268" s="180" t="s">
        <v>81</v>
      </c>
      <c r="G268" s="180" t="s">
        <v>361</v>
      </c>
      <c r="H268" s="181">
        <f t="shared" si="27"/>
        <v>10</v>
      </c>
      <c r="I268" s="200" t="s">
        <v>365</v>
      </c>
      <c r="J268" s="201"/>
    </row>
    <row r="269" s="64" customFormat="1" spans="1:10">
      <c r="A269" s="214"/>
      <c r="B269" s="216"/>
      <c r="C269" s="178" t="s">
        <v>249</v>
      </c>
      <c r="D269" s="182" t="str">
        <f t="shared" ref="D269:D272" si="29">DEC2HEX(C269)</f>
        <v>F0</v>
      </c>
      <c r="E269" s="64" t="s">
        <v>536</v>
      </c>
      <c r="F269" s="180" t="s">
        <v>81</v>
      </c>
      <c r="G269" s="180" t="s">
        <v>361</v>
      </c>
      <c r="H269" s="181">
        <f t="shared" si="27"/>
        <v>10</v>
      </c>
      <c r="I269" s="200" t="s">
        <v>365</v>
      </c>
      <c r="J269" s="201"/>
    </row>
    <row r="270" s="64" customFormat="1" spans="1:10">
      <c r="A270" s="214"/>
      <c r="B270" s="216"/>
      <c r="C270" s="178" t="s">
        <v>250</v>
      </c>
      <c r="D270" s="182" t="str">
        <f t="shared" si="29"/>
        <v>F4</v>
      </c>
      <c r="E270" s="64" t="s">
        <v>537</v>
      </c>
      <c r="F270" s="180" t="s">
        <v>81</v>
      </c>
      <c r="G270" s="180" t="s">
        <v>361</v>
      </c>
      <c r="H270" s="181">
        <f t="shared" si="27"/>
        <v>10</v>
      </c>
      <c r="I270" s="200" t="s">
        <v>365</v>
      </c>
      <c r="J270" s="201"/>
    </row>
    <row r="271" s="64" customFormat="1" spans="1:10">
      <c r="A271" s="214"/>
      <c r="B271" s="216"/>
      <c r="C271" s="178" t="s">
        <v>251</v>
      </c>
      <c r="D271" s="182" t="str">
        <f t="shared" si="29"/>
        <v>F8</v>
      </c>
      <c r="E271" s="64" t="s">
        <v>538</v>
      </c>
      <c r="F271" s="180" t="s">
        <v>81</v>
      </c>
      <c r="G271" s="180" t="s">
        <v>361</v>
      </c>
      <c r="H271" s="181">
        <f t="shared" si="27"/>
        <v>10</v>
      </c>
      <c r="I271" s="200" t="s">
        <v>516</v>
      </c>
      <c r="J271" s="201"/>
    </row>
    <row r="272" s="64" customFormat="1" spans="1:10">
      <c r="A272" s="214"/>
      <c r="B272" s="216"/>
      <c r="C272" s="178" t="s">
        <v>252</v>
      </c>
      <c r="D272" s="182" t="str">
        <f t="shared" si="29"/>
        <v>FC</v>
      </c>
      <c r="E272" s="64" t="s">
        <v>539</v>
      </c>
      <c r="F272" s="180" t="s">
        <v>81</v>
      </c>
      <c r="G272" s="180" t="s">
        <v>361</v>
      </c>
      <c r="H272" s="181">
        <f t="shared" si="27"/>
        <v>10</v>
      </c>
      <c r="I272" s="200" t="s">
        <v>516</v>
      </c>
      <c r="J272" s="201"/>
    </row>
    <row r="273" s="66" customFormat="1" spans="1:10">
      <c r="A273" s="209"/>
      <c r="C273" s="211"/>
      <c r="D273" s="186"/>
      <c r="F273" s="212"/>
      <c r="G273" s="212"/>
      <c r="H273" s="213"/>
      <c r="I273" s="217"/>
      <c r="J273" s="218"/>
    </row>
    <row r="274" s="64" customFormat="1" spans="1:10">
      <c r="A274" s="214"/>
      <c r="B274" s="215" t="s">
        <v>540</v>
      </c>
      <c r="C274" s="178" t="s">
        <v>24</v>
      </c>
      <c r="D274" s="182" t="str">
        <f>DEC2HEX(C274)</f>
        <v>0</v>
      </c>
      <c r="E274" s="180" t="s">
        <v>541</v>
      </c>
      <c r="F274" s="180" t="s">
        <v>81</v>
      </c>
      <c r="G274" s="180" t="s">
        <v>361</v>
      </c>
      <c r="H274" s="181">
        <f t="shared" si="27"/>
        <v>10</v>
      </c>
      <c r="I274" s="202" t="s">
        <v>542</v>
      </c>
      <c r="J274" s="201"/>
    </row>
    <row r="275" s="64" customFormat="1" spans="1:10">
      <c r="A275" s="214"/>
      <c r="B275" s="216"/>
      <c r="C275" s="178" t="s">
        <v>30</v>
      </c>
      <c r="D275" s="182" t="str">
        <f t="shared" ref="D275:D305" si="30">DEC2HEX(C275)</f>
        <v>4</v>
      </c>
      <c r="E275" s="180" t="s">
        <v>543</v>
      </c>
      <c r="F275" s="180" t="s">
        <v>81</v>
      </c>
      <c r="G275" s="180" t="s">
        <v>361</v>
      </c>
      <c r="H275" s="181">
        <f t="shared" si="27"/>
        <v>10</v>
      </c>
      <c r="I275" s="202" t="str">
        <f t="shared" ref="I274:I281" si="31">CONCATENATE(H275,"'h0")</f>
        <v>10'h0</v>
      </c>
      <c r="J275" s="201"/>
    </row>
    <row r="276" s="64" customFormat="1" spans="1:10">
      <c r="A276" s="214"/>
      <c r="B276" s="216"/>
      <c r="C276" s="178" t="s">
        <v>34</v>
      </c>
      <c r="D276" s="182" t="str">
        <f t="shared" si="30"/>
        <v>8</v>
      </c>
      <c r="E276" s="180" t="s">
        <v>544</v>
      </c>
      <c r="F276" s="180" t="s">
        <v>81</v>
      </c>
      <c r="G276" s="180" t="s">
        <v>361</v>
      </c>
      <c r="H276" s="181">
        <f t="shared" ref="H276:H305" si="32">(MID(G276,1,FIND(":",G276,1)-1)-(MID(G276,FIND(":",G276,1)+1,LEN(G276-FIND(":",G276,1)+1))))+1</f>
        <v>10</v>
      </c>
      <c r="I276" s="202" t="str">
        <f t="shared" si="31"/>
        <v>10'h0</v>
      </c>
      <c r="J276" s="201"/>
    </row>
    <row r="277" s="64" customFormat="1" spans="1:10">
      <c r="A277" s="214"/>
      <c r="B277" s="216"/>
      <c r="C277" s="178" t="s">
        <v>38</v>
      </c>
      <c r="D277" s="182" t="str">
        <f t="shared" si="30"/>
        <v>C</v>
      </c>
      <c r="E277" s="180" t="s">
        <v>545</v>
      </c>
      <c r="F277" s="180" t="s">
        <v>81</v>
      </c>
      <c r="G277" s="180" t="s">
        <v>361</v>
      </c>
      <c r="H277" s="181">
        <f t="shared" si="32"/>
        <v>10</v>
      </c>
      <c r="I277" s="202" t="str">
        <f t="shared" si="31"/>
        <v>10'h0</v>
      </c>
      <c r="J277" s="201"/>
    </row>
    <row r="278" s="64" customFormat="1" spans="1:10">
      <c r="A278" s="214"/>
      <c r="B278" s="216"/>
      <c r="C278" s="178" t="s">
        <v>51</v>
      </c>
      <c r="D278" s="182" t="str">
        <f t="shared" si="30"/>
        <v>10</v>
      </c>
      <c r="E278" s="180" t="s">
        <v>546</v>
      </c>
      <c r="F278" s="180" t="s">
        <v>81</v>
      </c>
      <c r="G278" s="180" t="s">
        <v>361</v>
      </c>
      <c r="H278" s="181">
        <f t="shared" si="32"/>
        <v>10</v>
      </c>
      <c r="I278" s="202" t="str">
        <f t="shared" si="31"/>
        <v>10'h0</v>
      </c>
      <c r="J278" s="201"/>
    </row>
    <row r="279" s="64" customFormat="1" spans="1:10">
      <c r="A279" s="214"/>
      <c r="B279" s="216"/>
      <c r="C279" s="178" t="s">
        <v>62</v>
      </c>
      <c r="D279" s="182" t="str">
        <f t="shared" si="30"/>
        <v>14</v>
      </c>
      <c r="E279" s="180" t="s">
        <v>547</v>
      </c>
      <c r="F279" s="180" t="s">
        <v>81</v>
      </c>
      <c r="G279" s="180" t="s">
        <v>361</v>
      </c>
      <c r="H279" s="181">
        <f t="shared" si="32"/>
        <v>10</v>
      </c>
      <c r="I279" s="202" t="str">
        <f t="shared" si="31"/>
        <v>10'h0</v>
      </c>
      <c r="J279" s="201"/>
    </row>
    <row r="280" s="64" customFormat="1" spans="1:10">
      <c r="A280" s="214"/>
      <c r="B280" s="216"/>
      <c r="C280" s="178" t="s">
        <v>69</v>
      </c>
      <c r="D280" s="182" t="str">
        <f t="shared" si="30"/>
        <v>18</v>
      </c>
      <c r="E280" s="180" t="s">
        <v>548</v>
      </c>
      <c r="F280" s="180" t="s">
        <v>81</v>
      </c>
      <c r="G280" s="180" t="s">
        <v>361</v>
      </c>
      <c r="H280" s="181">
        <f t="shared" si="32"/>
        <v>10</v>
      </c>
      <c r="I280" s="202" t="str">
        <f t="shared" si="31"/>
        <v>10'h0</v>
      </c>
      <c r="J280" s="201"/>
    </row>
    <row r="281" s="64" customFormat="1" spans="1:10">
      <c r="A281" s="214"/>
      <c r="B281" s="216"/>
      <c r="C281" s="178" t="s">
        <v>73</v>
      </c>
      <c r="D281" s="182" t="str">
        <f t="shared" si="30"/>
        <v>1C</v>
      </c>
      <c r="E281" s="180" t="s">
        <v>549</v>
      </c>
      <c r="F281" s="180" t="s">
        <v>81</v>
      </c>
      <c r="G281" s="180" t="s">
        <v>361</v>
      </c>
      <c r="H281" s="181">
        <f t="shared" si="32"/>
        <v>10</v>
      </c>
      <c r="I281" s="202" t="str">
        <f t="shared" si="31"/>
        <v>10'h0</v>
      </c>
      <c r="J281" s="201"/>
    </row>
    <row r="282" s="64" customFormat="1" spans="1:10">
      <c r="A282" s="214"/>
      <c r="B282" s="216"/>
      <c r="C282" s="178" t="s">
        <v>79</v>
      </c>
      <c r="D282" s="182" t="str">
        <f t="shared" si="30"/>
        <v>20</v>
      </c>
      <c r="E282" s="180" t="s">
        <v>550</v>
      </c>
      <c r="F282" s="180" t="s">
        <v>81</v>
      </c>
      <c r="G282" s="180" t="s">
        <v>361</v>
      </c>
      <c r="H282" s="181">
        <f t="shared" si="32"/>
        <v>10</v>
      </c>
      <c r="I282" s="200" t="s">
        <v>551</v>
      </c>
      <c r="J282" s="201"/>
    </row>
    <row r="283" s="64" customFormat="1" spans="1:10">
      <c r="A283" s="214"/>
      <c r="B283" s="216"/>
      <c r="C283" s="178" t="s">
        <v>84</v>
      </c>
      <c r="D283" s="182" t="str">
        <f t="shared" si="30"/>
        <v>24</v>
      </c>
      <c r="E283" s="180" t="s">
        <v>552</v>
      </c>
      <c r="F283" s="180" t="s">
        <v>81</v>
      </c>
      <c r="G283" s="180" t="s">
        <v>361</v>
      </c>
      <c r="H283" s="181">
        <f t="shared" si="32"/>
        <v>10</v>
      </c>
      <c r="I283" s="200" t="s">
        <v>551</v>
      </c>
      <c r="J283" s="201"/>
    </row>
    <row r="284" s="64" customFormat="1" spans="1:10">
      <c r="A284" s="214"/>
      <c r="B284" s="216"/>
      <c r="C284" s="178" t="s">
        <v>137</v>
      </c>
      <c r="D284" s="182" t="str">
        <f t="shared" si="30"/>
        <v>28</v>
      </c>
      <c r="E284" s="180" t="s">
        <v>553</v>
      </c>
      <c r="F284" s="180" t="s">
        <v>81</v>
      </c>
      <c r="G284" s="180" t="s">
        <v>361</v>
      </c>
      <c r="H284" s="181">
        <f t="shared" si="32"/>
        <v>10</v>
      </c>
      <c r="I284" s="200" t="s">
        <v>551</v>
      </c>
      <c r="J284" s="201"/>
    </row>
    <row r="285" s="64" customFormat="1" spans="1:10">
      <c r="A285" s="214"/>
      <c r="B285" s="216"/>
      <c r="C285" s="178" t="s">
        <v>140</v>
      </c>
      <c r="D285" s="182" t="str">
        <f t="shared" si="30"/>
        <v>2C</v>
      </c>
      <c r="E285" s="180" t="s">
        <v>554</v>
      </c>
      <c r="F285" s="180" t="s">
        <v>81</v>
      </c>
      <c r="G285" s="180" t="s">
        <v>361</v>
      </c>
      <c r="H285" s="181">
        <f t="shared" si="32"/>
        <v>10</v>
      </c>
      <c r="I285" s="200" t="s">
        <v>551</v>
      </c>
      <c r="J285" s="201"/>
    </row>
    <row r="286" s="64" customFormat="1" spans="1:10">
      <c r="A286" s="214"/>
      <c r="B286" s="216"/>
      <c r="C286" s="178" t="s">
        <v>143</v>
      </c>
      <c r="D286" s="182" t="str">
        <f t="shared" si="30"/>
        <v>30</v>
      </c>
      <c r="E286" s="180" t="s">
        <v>555</v>
      </c>
      <c r="F286" s="180" t="s">
        <v>81</v>
      </c>
      <c r="G286" s="180" t="s">
        <v>361</v>
      </c>
      <c r="H286" s="181">
        <f t="shared" si="32"/>
        <v>10</v>
      </c>
      <c r="I286" s="200" t="s">
        <v>551</v>
      </c>
      <c r="J286" s="201"/>
    </row>
    <row r="287" s="64" customFormat="1" spans="1:10">
      <c r="A287" s="214"/>
      <c r="B287" s="216"/>
      <c r="C287" s="178" t="s">
        <v>146</v>
      </c>
      <c r="D287" s="182" t="str">
        <f t="shared" si="30"/>
        <v>34</v>
      </c>
      <c r="E287" s="180" t="s">
        <v>556</v>
      </c>
      <c r="F287" s="180" t="s">
        <v>81</v>
      </c>
      <c r="G287" s="180" t="s">
        <v>361</v>
      </c>
      <c r="H287" s="181">
        <f t="shared" si="32"/>
        <v>10</v>
      </c>
      <c r="I287" s="200" t="s">
        <v>551</v>
      </c>
      <c r="J287" s="201"/>
    </row>
    <row r="288" s="64" customFormat="1" spans="1:10">
      <c r="A288" s="214"/>
      <c r="B288" s="216"/>
      <c r="C288" s="178" t="s">
        <v>149</v>
      </c>
      <c r="D288" s="182" t="str">
        <f t="shared" si="30"/>
        <v>38</v>
      </c>
      <c r="E288" s="180" t="s">
        <v>557</v>
      </c>
      <c r="F288" s="180" t="s">
        <v>81</v>
      </c>
      <c r="G288" s="180" t="s">
        <v>361</v>
      </c>
      <c r="H288" s="181">
        <f t="shared" si="32"/>
        <v>10</v>
      </c>
      <c r="I288" s="202" t="str">
        <f t="shared" ref="I288:I305" si="33">CONCATENATE(H288,"'h0")</f>
        <v>10'h0</v>
      </c>
      <c r="J288" s="201"/>
    </row>
    <row r="289" s="64" customFormat="1" spans="1:10">
      <c r="A289" s="214"/>
      <c r="B289" s="216"/>
      <c r="C289" s="178" t="s">
        <v>152</v>
      </c>
      <c r="D289" s="182" t="str">
        <f t="shared" si="30"/>
        <v>3C</v>
      </c>
      <c r="E289" s="180" t="s">
        <v>558</v>
      </c>
      <c r="F289" s="180" t="s">
        <v>81</v>
      </c>
      <c r="G289" s="180" t="s">
        <v>361</v>
      </c>
      <c r="H289" s="181">
        <f t="shared" si="32"/>
        <v>10</v>
      </c>
      <c r="I289" s="202" t="str">
        <f t="shared" si="33"/>
        <v>10'h0</v>
      </c>
      <c r="J289" s="201"/>
    </row>
    <row r="290" s="64" customFormat="1" spans="1:10">
      <c r="A290" s="214"/>
      <c r="B290" s="216"/>
      <c r="C290" s="178" t="s">
        <v>155</v>
      </c>
      <c r="D290" s="182" t="str">
        <f t="shared" si="30"/>
        <v>40</v>
      </c>
      <c r="E290" s="180" t="s">
        <v>559</v>
      </c>
      <c r="F290" s="180" t="s">
        <v>81</v>
      </c>
      <c r="G290" s="180" t="s">
        <v>361</v>
      </c>
      <c r="H290" s="181">
        <f t="shared" si="32"/>
        <v>10</v>
      </c>
      <c r="I290" s="202" t="str">
        <f t="shared" si="33"/>
        <v>10'h0</v>
      </c>
      <c r="J290" s="201"/>
    </row>
    <row r="291" s="64" customFormat="1" spans="1:10">
      <c r="A291" s="214"/>
      <c r="B291" s="216"/>
      <c r="C291" s="178" t="s">
        <v>159</v>
      </c>
      <c r="D291" s="182" t="str">
        <f t="shared" si="30"/>
        <v>44</v>
      </c>
      <c r="E291" s="180" t="s">
        <v>560</v>
      </c>
      <c r="F291" s="180" t="s">
        <v>81</v>
      </c>
      <c r="G291" s="180" t="s">
        <v>361</v>
      </c>
      <c r="H291" s="181">
        <f t="shared" si="32"/>
        <v>10</v>
      </c>
      <c r="I291" s="202" t="str">
        <f t="shared" si="33"/>
        <v>10'h0</v>
      </c>
      <c r="J291" s="201"/>
    </row>
    <row r="292" s="64" customFormat="1" spans="1:10">
      <c r="A292" s="214"/>
      <c r="B292" s="216"/>
      <c r="C292" s="178" t="s">
        <v>162</v>
      </c>
      <c r="D292" s="182" t="str">
        <f t="shared" si="30"/>
        <v>48</v>
      </c>
      <c r="E292" s="180" t="s">
        <v>561</v>
      </c>
      <c r="F292" s="180" t="s">
        <v>81</v>
      </c>
      <c r="G292" s="180" t="s">
        <v>361</v>
      </c>
      <c r="H292" s="181">
        <f t="shared" si="32"/>
        <v>10</v>
      </c>
      <c r="I292" s="202" t="str">
        <f t="shared" si="33"/>
        <v>10'h0</v>
      </c>
      <c r="J292" s="201"/>
    </row>
    <row r="293" s="64" customFormat="1" spans="1:10">
      <c r="A293" s="214"/>
      <c r="B293" s="216"/>
      <c r="C293" s="178" t="s">
        <v>165</v>
      </c>
      <c r="D293" s="182" t="str">
        <f t="shared" si="30"/>
        <v>4C</v>
      </c>
      <c r="E293" s="180" t="s">
        <v>562</v>
      </c>
      <c r="F293" s="180" t="s">
        <v>81</v>
      </c>
      <c r="G293" s="180" t="s">
        <v>361</v>
      </c>
      <c r="H293" s="181">
        <f t="shared" si="32"/>
        <v>10</v>
      </c>
      <c r="I293" s="202" t="str">
        <f t="shared" si="33"/>
        <v>10'h0</v>
      </c>
      <c r="J293" s="201"/>
    </row>
    <row r="294" s="64" customFormat="1" spans="1:10">
      <c r="A294" s="214"/>
      <c r="B294" s="216"/>
      <c r="C294" s="178" t="s">
        <v>169</v>
      </c>
      <c r="D294" s="182" t="str">
        <f t="shared" si="30"/>
        <v>50</v>
      </c>
      <c r="E294" s="180" t="s">
        <v>563</v>
      </c>
      <c r="F294" s="180" t="s">
        <v>81</v>
      </c>
      <c r="G294" s="180" t="s">
        <v>361</v>
      </c>
      <c r="H294" s="181">
        <f t="shared" si="32"/>
        <v>10</v>
      </c>
      <c r="I294" s="202" t="str">
        <f t="shared" si="33"/>
        <v>10'h0</v>
      </c>
      <c r="J294" s="201"/>
    </row>
    <row r="295" s="64" customFormat="1" spans="1:10">
      <c r="A295" s="214"/>
      <c r="B295" s="216"/>
      <c r="C295" s="178" t="s">
        <v>172</v>
      </c>
      <c r="D295" s="182" t="str">
        <f t="shared" si="30"/>
        <v>54</v>
      </c>
      <c r="E295" s="180" t="s">
        <v>564</v>
      </c>
      <c r="F295" s="180" t="s">
        <v>81</v>
      </c>
      <c r="G295" s="180" t="s">
        <v>361</v>
      </c>
      <c r="H295" s="181">
        <f t="shared" si="32"/>
        <v>10</v>
      </c>
      <c r="I295" s="202" t="str">
        <f t="shared" si="33"/>
        <v>10'h0</v>
      </c>
      <c r="J295" s="201"/>
    </row>
    <row r="296" s="64" customFormat="1" spans="1:10">
      <c r="A296" s="214"/>
      <c r="B296" s="216"/>
      <c r="C296" s="178" t="s">
        <v>175</v>
      </c>
      <c r="D296" s="182" t="str">
        <f t="shared" si="30"/>
        <v>58</v>
      </c>
      <c r="E296" s="180" t="s">
        <v>565</v>
      </c>
      <c r="F296" s="180" t="s">
        <v>81</v>
      </c>
      <c r="G296" s="180" t="s">
        <v>361</v>
      </c>
      <c r="H296" s="181">
        <f t="shared" si="32"/>
        <v>10</v>
      </c>
      <c r="I296" s="202" t="str">
        <f t="shared" si="33"/>
        <v>10'h0</v>
      </c>
      <c r="J296" s="201"/>
    </row>
    <row r="297" s="64" customFormat="1" spans="1:10">
      <c r="A297" s="214"/>
      <c r="B297" s="216"/>
      <c r="C297" s="178" t="s">
        <v>178</v>
      </c>
      <c r="D297" s="182" t="str">
        <f t="shared" si="30"/>
        <v>5C</v>
      </c>
      <c r="E297" s="180" t="s">
        <v>566</v>
      </c>
      <c r="F297" s="180" t="s">
        <v>81</v>
      </c>
      <c r="G297" s="180" t="s">
        <v>361</v>
      </c>
      <c r="H297" s="181">
        <f t="shared" si="32"/>
        <v>10</v>
      </c>
      <c r="I297" s="202" t="str">
        <f t="shared" si="33"/>
        <v>10'h0</v>
      </c>
      <c r="J297" s="201"/>
    </row>
    <row r="298" s="64" customFormat="1" spans="1:10">
      <c r="A298" s="214"/>
      <c r="B298" s="216"/>
      <c r="C298" s="178" t="s">
        <v>181</v>
      </c>
      <c r="D298" s="182" t="str">
        <f t="shared" si="30"/>
        <v>60</v>
      </c>
      <c r="E298" s="180" t="s">
        <v>567</v>
      </c>
      <c r="F298" s="180" t="s">
        <v>81</v>
      </c>
      <c r="G298" s="180" t="s">
        <v>361</v>
      </c>
      <c r="H298" s="181">
        <f t="shared" si="32"/>
        <v>10</v>
      </c>
      <c r="I298" s="202" t="str">
        <f t="shared" si="33"/>
        <v>10'h0</v>
      </c>
      <c r="J298" s="201"/>
    </row>
    <row r="299" s="64" customFormat="1" spans="1:10">
      <c r="A299" s="214"/>
      <c r="B299" s="216"/>
      <c r="C299" s="178" t="s">
        <v>184</v>
      </c>
      <c r="D299" s="182" t="str">
        <f t="shared" si="30"/>
        <v>64</v>
      </c>
      <c r="E299" s="180" t="s">
        <v>568</v>
      </c>
      <c r="F299" s="180" t="s">
        <v>81</v>
      </c>
      <c r="G299" s="180" t="s">
        <v>361</v>
      </c>
      <c r="H299" s="181">
        <f t="shared" si="32"/>
        <v>10</v>
      </c>
      <c r="I299" s="202" t="str">
        <f t="shared" si="33"/>
        <v>10'h0</v>
      </c>
      <c r="J299" s="201"/>
    </row>
    <row r="300" s="64" customFormat="1" spans="1:10">
      <c r="A300" s="214"/>
      <c r="B300" s="216"/>
      <c r="C300" s="178" t="s">
        <v>187</v>
      </c>
      <c r="D300" s="182" t="str">
        <f t="shared" si="30"/>
        <v>68</v>
      </c>
      <c r="E300" s="180" t="s">
        <v>569</v>
      </c>
      <c r="F300" s="180" t="s">
        <v>81</v>
      </c>
      <c r="G300" s="180" t="s">
        <v>361</v>
      </c>
      <c r="H300" s="181">
        <f t="shared" si="32"/>
        <v>10</v>
      </c>
      <c r="I300" s="202" t="str">
        <f t="shared" si="33"/>
        <v>10'h0</v>
      </c>
      <c r="J300" s="201"/>
    </row>
    <row r="301" s="64" customFormat="1" spans="1:10">
      <c r="A301" s="214"/>
      <c r="B301" s="216"/>
      <c r="C301" s="178" t="s">
        <v>188</v>
      </c>
      <c r="D301" s="182" t="str">
        <f t="shared" si="30"/>
        <v>6C</v>
      </c>
      <c r="E301" s="180" t="s">
        <v>570</v>
      </c>
      <c r="F301" s="180" t="s">
        <v>81</v>
      </c>
      <c r="G301" s="180" t="s">
        <v>361</v>
      </c>
      <c r="H301" s="181">
        <f t="shared" si="32"/>
        <v>10</v>
      </c>
      <c r="I301" s="202" t="str">
        <f t="shared" si="33"/>
        <v>10'h0</v>
      </c>
      <c r="J301" s="201"/>
    </row>
    <row r="302" s="64" customFormat="1" spans="1:10">
      <c r="A302" s="214"/>
      <c r="B302" s="216"/>
      <c r="C302" s="178" t="s">
        <v>189</v>
      </c>
      <c r="D302" s="182" t="str">
        <f t="shared" si="30"/>
        <v>70</v>
      </c>
      <c r="E302" s="180" t="s">
        <v>571</v>
      </c>
      <c r="F302" s="180" t="s">
        <v>81</v>
      </c>
      <c r="G302" s="180" t="s">
        <v>361</v>
      </c>
      <c r="H302" s="181">
        <f t="shared" si="32"/>
        <v>10</v>
      </c>
      <c r="I302" s="202" t="str">
        <f t="shared" si="33"/>
        <v>10'h0</v>
      </c>
      <c r="J302" s="201"/>
    </row>
    <row r="303" s="64" customFormat="1" spans="1:10">
      <c r="A303" s="214"/>
      <c r="B303" s="216"/>
      <c r="C303" s="178" t="s">
        <v>190</v>
      </c>
      <c r="D303" s="182" t="str">
        <f t="shared" si="30"/>
        <v>74</v>
      </c>
      <c r="E303" s="180" t="s">
        <v>572</v>
      </c>
      <c r="F303" s="180" t="s">
        <v>81</v>
      </c>
      <c r="G303" s="180" t="s">
        <v>361</v>
      </c>
      <c r="H303" s="181">
        <f t="shared" si="32"/>
        <v>10</v>
      </c>
      <c r="I303" s="202" t="str">
        <f t="shared" si="33"/>
        <v>10'h0</v>
      </c>
      <c r="J303" s="201"/>
    </row>
    <row r="304" s="64" customFormat="1" spans="1:10">
      <c r="A304" s="214"/>
      <c r="B304" s="216"/>
      <c r="C304" s="178" t="s">
        <v>191</v>
      </c>
      <c r="D304" s="182" t="str">
        <f t="shared" si="30"/>
        <v>78</v>
      </c>
      <c r="E304" s="180" t="s">
        <v>573</v>
      </c>
      <c r="F304" s="180" t="s">
        <v>81</v>
      </c>
      <c r="G304" s="180" t="s">
        <v>361</v>
      </c>
      <c r="H304" s="181">
        <f t="shared" si="32"/>
        <v>10</v>
      </c>
      <c r="I304" s="202" t="str">
        <f t="shared" si="33"/>
        <v>10'h0</v>
      </c>
      <c r="J304" s="201"/>
    </row>
    <row r="305" s="64" customFormat="1" spans="1:10">
      <c r="A305" s="214"/>
      <c r="B305" s="219"/>
      <c r="C305" s="178" t="s">
        <v>192</v>
      </c>
      <c r="D305" s="182" t="str">
        <f t="shared" si="30"/>
        <v>7C</v>
      </c>
      <c r="E305" s="180" t="s">
        <v>574</v>
      </c>
      <c r="F305" s="180" t="s">
        <v>81</v>
      </c>
      <c r="G305" s="180" t="s">
        <v>361</v>
      </c>
      <c r="H305" s="181">
        <f t="shared" si="32"/>
        <v>10</v>
      </c>
      <c r="I305" s="202" t="str">
        <f t="shared" si="33"/>
        <v>10'h0</v>
      </c>
      <c r="J305" s="201"/>
    </row>
    <row r="306" s="62" customFormat="1" spans="1:10">
      <c r="A306" s="220"/>
      <c r="B306" s="220"/>
      <c r="C306" s="220"/>
      <c r="D306" s="99"/>
      <c r="E306" s="162"/>
      <c r="F306" s="162"/>
      <c r="G306" s="162"/>
      <c r="H306" s="163"/>
      <c r="I306" s="194"/>
      <c r="J306" s="195"/>
    </row>
    <row r="307" s="67" customFormat="1" customHeight="1" spans="1:10">
      <c r="A307" s="221" t="s">
        <v>575</v>
      </c>
      <c r="B307" s="222" t="s">
        <v>576</v>
      </c>
      <c r="C307" s="223" t="s">
        <v>24</v>
      </c>
      <c r="D307" s="224" t="str">
        <f t="shared" ref="D307:D315" si="34">DEC2HEX(C307)</f>
        <v>0</v>
      </c>
      <c r="E307" s="225" t="s">
        <v>577</v>
      </c>
      <c r="F307" s="225" t="s">
        <v>81</v>
      </c>
      <c r="G307" s="225" t="s">
        <v>76</v>
      </c>
      <c r="H307" s="226">
        <f t="shared" ref="H307:H315" si="35">(MID(G307,1,FIND(":",G307,1)-1)-(MID(G307,FIND(":",G307,1)+1,LEN(G307-FIND(":",G307,1)+1))))+1</f>
        <v>1</v>
      </c>
      <c r="I307" s="243" t="str">
        <f t="shared" ref="I307:I314" si="36">CONCATENATE(H307,"'h0")</f>
        <v>1'h0</v>
      </c>
      <c r="J307" s="225" t="s">
        <v>578</v>
      </c>
    </row>
    <row r="308" s="67" customFormat="1" spans="1:10">
      <c r="A308" s="227"/>
      <c r="B308" s="228"/>
      <c r="C308" s="223" t="s">
        <v>30</v>
      </c>
      <c r="D308" s="224" t="str">
        <f t="shared" si="34"/>
        <v>4</v>
      </c>
      <c r="E308" s="225" t="s">
        <v>579</v>
      </c>
      <c r="F308" s="225" t="s">
        <v>81</v>
      </c>
      <c r="G308" s="225" t="s">
        <v>76</v>
      </c>
      <c r="H308" s="226">
        <f t="shared" si="35"/>
        <v>1</v>
      </c>
      <c r="I308" s="243" t="str">
        <f t="shared" si="36"/>
        <v>1'h0</v>
      </c>
      <c r="J308" s="225" t="s">
        <v>580</v>
      </c>
    </row>
    <row r="309" s="67" customFormat="1" spans="1:10">
      <c r="A309" s="227"/>
      <c r="B309" s="228"/>
      <c r="C309" s="223" t="s">
        <v>34</v>
      </c>
      <c r="D309" s="224" t="str">
        <f t="shared" si="34"/>
        <v>8</v>
      </c>
      <c r="E309" s="225" t="s">
        <v>581</v>
      </c>
      <c r="F309" s="225" t="s">
        <v>81</v>
      </c>
      <c r="G309" s="225" t="s">
        <v>361</v>
      </c>
      <c r="H309" s="226">
        <f t="shared" si="35"/>
        <v>10</v>
      </c>
      <c r="I309" s="243" t="str">
        <f t="shared" si="36"/>
        <v>10'h0</v>
      </c>
      <c r="J309" s="225" t="s">
        <v>582</v>
      </c>
    </row>
    <row r="310" s="67" customFormat="1" spans="1:10">
      <c r="A310" s="227"/>
      <c r="B310" s="228"/>
      <c r="C310" s="223" t="s">
        <v>38</v>
      </c>
      <c r="D310" s="224" t="str">
        <f t="shared" si="34"/>
        <v>C</v>
      </c>
      <c r="E310" s="225" t="s">
        <v>583</v>
      </c>
      <c r="F310" s="225" t="s">
        <v>81</v>
      </c>
      <c r="G310" s="225" t="s">
        <v>394</v>
      </c>
      <c r="H310" s="226">
        <f t="shared" si="35"/>
        <v>14</v>
      </c>
      <c r="I310" s="243" t="str">
        <f t="shared" si="36"/>
        <v>14'h0</v>
      </c>
      <c r="J310" s="225" t="s">
        <v>584</v>
      </c>
    </row>
    <row r="311" s="67" customFormat="1" spans="1:10">
      <c r="A311" s="227"/>
      <c r="B311" s="228"/>
      <c r="C311" s="223" t="s">
        <v>51</v>
      </c>
      <c r="D311" s="224" t="str">
        <f t="shared" si="34"/>
        <v>10</v>
      </c>
      <c r="E311" s="225" t="s">
        <v>585</v>
      </c>
      <c r="F311" s="225" t="s">
        <v>26</v>
      </c>
      <c r="G311" s="225" t="s">
        <v>394</v>
      </c>
      <c r="H311" s="226">
        <f t="shared" si="35"/>
        <v>14</v>
      </c>
      <c r="I311" s="243" t="str">
        <f t="shared" si="36"/>
        <v>14'h0</v>
      </c>
      <c r="J311" s="225" t="s">
        <v>586</v>
      </c>
    </row>
    <row r="312" s="67" customFormat="1" spans="1:10">
      <c r="A312" s="227"/>
      <c r="B312" s="228"/>
      <c r="C312" s="223" t="s">
        <v>62</v>
      </c>
      <c r="D312" s="224" t="str">
        <f t="shared" si="34"/>
        <v>14</v>
      </c>
      <c r="E312" s="225" t="s">
        <v>587</v>
      </c>
      <c r="F312" s="225" t="s">
        <v>75</v>
      </c>
      <c r="G312" s="225" t="s">
        <v>76</v>
      </c>
      <c r="H312" s="226">
        <f t="shared" si="35"/>
        <v>1</v>
      </c>
      <c r="I312" s="243" t="str">
        <f t="shared" si="36"/>
        <v>1'h0</v>
      </c>
      <c r="J312" s="225" t="s">
        <v>588</v>
      </c>
    </row>
    <row r="313" s="67" customFormat="1" spans="1:10">
      <c r="A313" s="227"/>
      <c r="B313" s="228"/>
      <c r="C313" s="223" t="s">
        <v>69</v>
      </c>
      <c r="D313" s="224" t="str">
        <f t="shared" si="34"/>
        <v>18</v>
      </c>
      <c r="E313" s="225" t="s">
        <v>589</v>
      </c>
      <c r="F313" s="225" t="s">
        <v>26</v>
      </c>
      <c r="G313" s="225" t="s">
        <v>76</v>
      </c>
      <c r="H313" s="226">
        <f t="shared" si="35"/>
        <v>1</v>
      </c>
      <c r="I313" s="243" t="str">
        <f t="shared" si="36"/>
        <v>1'h0</v>
      </c>
      <c r="J313" s="225" t="s">
        <v>590</v>
      </c>
    </row>
    <row r="314" s="67" customFormat="1" spans="1:10">
      <c r="A314" s="227"/>
      <c r="B314" s="228"/>
      <c r="C314" s="223" t="s">
        <v>73</v>
      </c>
      <c r="D314" s="224" t="str">
        <f t="shared" si="34"/>
        <v>1C</v>
      </c>
      <c r="E314" s="225" t="s">
        <v>591</v>
      </c>
      <c r="F314" s="225" t="s">
        <v>81</v>
      </c>
      <c r="G314" s="225" t="s">
        <v>361</v>
      </c>
      <c r="H314" s="226">
        <f t="shared" si="35"/>
        <v>10</v>
      </c>
      <c r="I314" s="243" t="str">
        <f t="shared" si="36"/>
        <v>10'h0</v>
      </c>
      <c r="J314" s="225" t="s">
        <v>592</v>
      </c>
    </row>
    <row r="315" s="67" customFormat="1" spans="1:10">
      <c r="A315" s="227"/>
      <c r="B315" s="229"/>
      <c r="C315" s="223" t="s">
        <v>79</v>
      </c>
      <c r="D315" s="224" t="str">
        <f t="shared" si="34"/>
        <v>20</v>
      </c>
      <c r="E315" s="225" t="s">
        <v>593</v>
      </c>
      <c r="F315" s="225" t="s">
        <v>81</v>
      </c>
      <c r="G315" s="225" t="s">
        <v>361</v>
      </c>
      <c r="H315" s="226">
        <f t="shared" si="35"/>
        <v>10</v>
      </c>
      <c r="I315" s="243" t="s">
        <v>594</v>
      </c>
      <c r="J315" s="225" t="s">
        <v>595</v>
      </c>
    </row>
    <row r="316" s="68" customFormat="1" spans="1:10">
      <c r="A316" s="227"/>
      <c r="B316" s="230"/>
      <c r="C316" s="231"/>
      <c r="D316" s="232"/>
      <c r="E316" s="233"/>
      <c r="F316" s="233"/>
      <c r="G316" s="233"/>
      <c r="H316" s="234"/>
      <c r="I316" s="244"/>
      <c r="J316" s="233"/>
    </row>
    <row r="317" s="69" customFormat="1" ht="28" customHeight="1" spans="1:10">
      <c r="A317" s="227"/>
      <c r="B317" s="235" t="s">
        <v>596</v>
      </c>
      <c r="C317" s="236" t="s">
        <v>24</v>
      </c>
      <c r="D317" s="237" t="str">
        <f>DEC2HEX(C317)</f>
        <v>0</v>
      </c>
      <c r="E317" s="69" t="s">
        <v>597</v>
      </c>
      <c r="F317" s="69" t="s">
        <v>81</v>
      </c>
      <c r="G317" s="69" t="s">
        <v>76</v>
      </c>
      <c r="H317" s="238">
        <f>(MID(G317,1,FIND(":",G317,1)-1)-(MID(G317,FIND(":",G317,1)+1,LEN(G317-FIND(":",G317,1)+1))))+1</f>
        <v>1</v>
      </c>
      <c r="I317" s="245" t="str">
        <f>CONCATENATE(H317,"'h0")</f>
        <v>1'h0</v>
      </c>
      <c r="J317" s="69" t="s">
        <v>598</v>
      </c>
    </row>
    <row r="318" s="69" customFormat="1" spans="1:10">
      <c r="A318" s="227"/>
      <c r="B318" s="239"/>
      <c r="C318" s="236" t="s">
        <v>30</v>
      </c>
      <c r="D318" s="237" t="str">
        <f>DEC2HEX(C318)</f>
        <v>4</v>
      </c>
      <c r="E318" s="240" t="s">
        <v>599</v>
      </c>
      <c r="F318" s="240" t="s">
        <v>81</v>
      </c>
      <c r="G318" s="240" t="s">
        <v>27</v>
      </c>
      <c r="H318" s="238">
        <f>(MID(G318,1,FIND(":",G318,1)-1)-(MID(G318,FIND(":",G318,1)+1,LEN(G318-FIND(":",G318,1)+1))))+1</f>
        <v>32</v>
      </c>
      <c r="I318" s="245" t="str">
        <f>CONCATENATE(H318,"'h0")</f>
        <v>32'h0</v>
      </c>
      <c r="J318" s="240" t="s">
        <v>600</v>
      </c>
    </row>
    <row r="319" s="69" customFormat="1" spans="1:10">
      <c r="A319" s="241"/>
      <c r="B319" s="242"/>
      <c r="C319" s="236" t="s">
        <v>34</v>
      </c>
      <c r="D319" s="237" t="str">
        <f>DEC2HEX(C319)</f>
        <v>8</v>
      </c>
      <c r="E319" s="240" t="s">
        <v>601</v>
      </c>
      <c r="F319" s="240" t="s">
        <v>81</v>
      </c>
      <c r="G319" s="240" t="s">
        <v>27</v>
      </c>
      <c r="H319" s="238">
        <f>(MID(G319,1,FIND(":",G319,1)-1)-(MID(G319,FIND(":",G319,1)+1,LEN(G319-FIND(":",G319,1)+1))))+1</f>
        <v>32</v>
      </c>
      <c r="I319" s="245" t="str">
        <f>CONCATENATE(H319,"'h0")</f>
        <v>32'h0</v>
      </c>
      <c r="J319" s="240" t="s">
        <v>602</v>
      </c>
    </row>
    <row r="320" s="62" customFormat="1" spans="1:10">
      <c r="A320" s="220"/>
      <c r="B320" s="220"/>
      <c r="C320" s="220"/>
      <c r="D320" s="99"/>
      <c r="E320" s="162"/>
      <c r="F320" s="162"/>
      <c r="G320" s="162"/>
      <c r="H320" s="163"/>
      <c r="I320" s="194"/>
      <c r="J320" s="195"/>
    </row>
    <row r="321" s="70" customFormat="1" spans="1:10">
      <c r="A321" s="246"/>
      <c r="B321" s="246"/>
      <c r="C321" s="246"/>
      <c r="D321" s="246"/>
      <c r="E321" s="247"/>
      <c r="F321" s="247"/>
      <c r="G321" s="247"/>
      <c r="H321" s="247"/>
      <c r="I321" s="247"/>
      <c r="J321" s="255"/>
    </row>
    <row r="322" s="70" customFormat="1" spans="1:10">
      <c r="A322" s="246"/>
      <c r="B322" s="246"/>
      <c r="C322" s="246"/>
      <c r="D322" s="246"/>
      <c r="E322" s="247"/>
      <c r="F322" s="247"/>
      <c r="G322" s="247"/>
      <c r="H322" s="247"/>
      <c r="I322" s="247"/>
      <c r="J322" s="255"/>
    </row>
    <row r="323" s="70" customFormat="1" spans="1:10">
      <c r="A323" s="246"/>
      <c r="B323" s="246"/>
      <c r="C323" s="246"/>
      <c r="D323" s="246"/>
      <c r="E323" s="247"/>
      <c r="F323" s="247"/>
      <c r="G323" s="247"/>
      <c r="H323" s="247"/>
      <c r="I323" s="247"/>
      <c r="J323" s="255"/>
    </row>
    <row r="324" s="70" customFormat="1" spans="1:10">
      <c r="A324" s="246"/>
      <c r="B324" s="246"/>
      <c r="C324" s="246"/>
      <c r="D324" s="246"/>
      <c r="E324" s="247"/>
      <c r="F324" s="247"/>
      <c r="G324" s="247"/>
      <c r="H324" s="247"/>
      <c r="I324" s="247"/>
      <c r="J324" s="255"/>
    </row>
    <row r="325" s="70" customFormat="1" spans="1:10">
      <c r="A325" s="246"/>
      <c r="B325" s="246"/>
      <c r="C325" s="246"/>
      <c r="D325" s="246"/>
      <c r="E325" s="247"/>
      <c r="F325" s="247"/>
      <c r="G325" s="247"/>
      <c r="H325" s="247"/>
      <c r="I325" s="247"/>
      <c r="J325" s="255"/>
    </row>
    <row r="326" s="70" customFormat="1" spans="1:10">
      <c r="A326" s="246"/>
      <c r="B326" s="246"/>
      <c r="C326" s="246"/>
      <c r="D326" s="246"/>
      <c r="E326" s="247"/>
      <c r="F326" s="247"/>
      <c r="G326" s="247"/>
      <c r="H326" s="247"/>
      <c r="I326" s="247"/>
      <c r="J326" s="255"/>
    </row>
    <row r="327" s="70" customFormat="1" spans="1:10">
      <c r="A327" s="246"/>
      <c r="B327" s="246"/>
      <c r="C327" s="246"/>
      <c r="D327" s="248"/>
      <c r="E327" s="247"/>
      <c r="F327" s="247"/>
      <c r="G327" s="247"/>
      <c r="H327" s="249"/>
      <c r="I327" s="256"/>
      <c r="J327" s="255"/>
    </row>
    <row r="328" s="70" customFormat="1" spans="1:10">
      <c r="A328" s="246"/>
      <c r="B328" s="246"/>
      <c r="C328" s="246"/>
      <c r="D328" s="248"/>
      <c r="E328" s="247"/>
      <c r="F328" s="247"/>
      <c r="G328" s="247"/>
      <c r="H328" s="249"/>
      <c r="I328" s="256"/>
      <c r="J328" s="255"/>
    </row>
    <row r="329" s="70" customFormat="1" spans="1:10">
      <c r="A329" s="246"/>
      <c r="B329" s="246"/>
      <c r="C329" s="246"/>
      <c r="D329" s="248"/>
      <c r="E329" s="247"/>
      <c r="F329" s="247"/>
      <c r="G329" s="247"/>
      <c r="H329" s="249"/>
      <c r="I329" s="256"/>
      <c r="J329" s="255"/>
    </row>
    <row r="330" s="70" customFormat="1" spans="1:10">
      <c r="A330" s="246"/>
      <c r="B330" s="246"/>
      <c r="C330" s="246"/>
      <c r="E330" s="247"/>
      <c r="F330" s="247"/>
      <c r="G330" s="247"/>
      <c r="H330" s="249"/>
      <c r="I330" s="256"/>
      <c r="J330" s="255"/>
    </row>
    <row r="331" s="70" customFormat="1" spans="1:10">
      <c r="A331" s="246"/>
      <c r="B331" s="246"/>
      <c r="C331" s="246"/>
      <c r="D331" s="248"/>
      <c r="E331" s="247"/>
      <c r="F331" s="247"/>
      <c r="G331" s="247"/>
      <c r="H331" s="249"/>
      <c r="I331" s="256"/>
      <c r="J331" s="255"/>
    </row>
    <row r="332" s="70" customFormat="1" spans="1:10">
      <c r="A332" s="246"/>
      <c r="B332" s="246"/>
      <c r="C332" s="246"/>
      <c r="D332" s="248"/>
      <c r="E332" s="247"/>
      <c r="F332" s="247"/>
      <c r="G332" s="247"/>
      <c r="H332" s="249"/>
      <c r="I332" s="256"/>
      <c r="J332" s="255"/>
    </row>
    <row r="333" s="62" customFormat="1" spans="1:10">
      <c r="A333" s="220"/>
      <c r="B333" s="220"/>
      <c r="C333" s="220"/>
      <c r="D333" s="99"/>
      <c r="E333" s="162"/>
      <c r="F333" s="162"/>
      <c r="G333" s="162"/>
      <c r="H333" s="163"/>
      <c r="I333" s="194"/>
      <c r="J333" s="195"/>
    </row>
    <row r="334" s="71" customFormat="1" spans="1:10">
      <c r="A334" s="250"/>
      <c r="B334" s="250"/>
      <c r="C334" s="250"/>
      <c r="D334" s="250"/>
      <c r="E334" s="251"/>
      <c r="F334" s="251"/>
      <c r="G334" s="251"/>
      <c r="H334" s="252"/>
      <c r="I334" s="252"/>
      <c r="J334" s="257"/>
    </row>
    <row r="335" s="71" customFormat="1" spans="1:10">
      <c r="A335" s="250"/>
      <c r="B335" s="250"/>
      <c r="C335" s="250"/>
      <c r="D335" s="250"/>
      <c r="E335" s="251"/>
      <c r="F335" s="251"/>
      <c r="G335" s="251"/>
      <c r="H335" s="252"/>
      <c r="I335" s="252"/>
      <c r="J335" s="257"/>
    </row>
    <row r="336" s="71" customFormat="1" spans="1:10">
      <c r="A336" s="250"/>
      <c r="B336" s="250"/>
      <c r="C336" s="250"/>
      <c r="D336" s="250"/>
      <c r="E336" s="251"/>
      <c r="F336" s="251"/>
      <c r="G336" s="251"/>
      <c r="H336" s="252"/>
      <c r="I336" s="252"/>
      <c r="J336" s="257"/>
    </row>
    <row r="337" s="71" customFormat="1" spans="1:10">
      <c r="A337" s="250"/>
      <c r="B337" s="250"/>
      <c r="C337" s="250"/>
      <c r="D337" s="250"/>
      <c r="E337" s="251"/>
      <c r="F337" s="251"/>
      <c r="G337" s="251"/>
      <c r="H337" s="252"/>
      <c r="I337" s="252"/>
      <c r="J337" s="257"/>
    </row>
    <row r="338" s="71" customFormat="1" spans="1:10">
      <c r="A338" s="250"/>
      <c r="B338" s="250"/>
      <c r="C338" s="250"/>
      <c r="D338" s="250"/>
      <c r="E338" s="251"/>
      <c r="F338" s="251"/>
      <c r="G338" s="251"/>
      <c r="H338" s="252"/>
      <c r="I338" s="252"/>
      <c r="J338" s="257"/>
    </row>
    <row r="339" s="71" customFormat="1" spans="1:10">
      <c r="A339" s="250"/>
      <c r="B339" s="250"/>
      <c r="C339" s="250"/>
      <c r="D339" s="250"/>
      <c r="E339" s="251"/>
      <c r="F339" s="251"/>
      <c r="G339" s="251"/>
      <c r="H339" s="252"/>
      <c r="I339" s="252"/>
      <c r="J339" s="257"/>
    </row>
    <row r="340" s="71" customFormat="1" spans="1:10">
      <c r="A340" s="250"/>
      <c r="B340" s="250"/>
      <c r="C340" s="250"/>
      <c r="D340" s="250"/>
      <c r="E340" s="251"/>
      <c r="F340" s="251"/>
      <c r="G340" s="251"/>
      <c r="H340" s="252"/>
      <c r="I340" s="258"/>
      <c r="J340" s="257"/>
    </row>
    <row r="341" s="71" customFormat="1" spans="1:10">
      <c r="A341" s="250"/>
      <c r="B341" s="250"/>
      <c r="C341" s="250"/>
      <c r="D341" s="250"/>
      <c r="E341" s="251"/>
      <c r="F341" s="251"/>
      <c r="G341" s="251"/>
      <c r="H341" s="252"/>
      <c r="I341" s="258"/>
      <c r="J341" s="257"/>
    </row>
    <row r="342" s="71" customFormat="1" spans="1:10">
      <c r="A342" s="250"/>
      <c r="B342" s="250"/>
      <c r="C342" s="250"/>
      <c r="D342" s="250"/>
      <c r="E342" s="251"/>
      <c r="F342" s="251"/>
      <c r="G342" s="251"/>
      <c r="H342" s="252"/>
      <c r="I342" s="258"/>
      <c r="J342" s="257"/>
    </row>
    <row r="343" s="71" customFormat="1" spans="1:10">
      <c r="A343" s="250"/>
      <c r="B343" s="250"/>
      <c r="C343" s="250"/>
      <c r="D343" s="250"/>
      <c r="E343" s="251"/>
      <c r="F343" s="251"/>
      <c r="G343" s="251"/>
      <c r="H343" s="252"/>
      <c r="I343" s="258"/>
      <c r="J343" s="257"/>
    </row>
    <row r="344" s="71" customFormat="1" spans="1:10">
      <c r="A344" s="250"/>
      <c r="B344" s="250"/>
      <c r="C344" s="250"/>
      <c r="D344" s="250"/>
      <c r="E344" s="251"/>
      <c r="F344" s="251"/>
      <c r="G344" s="251"/>
      <c r="H344" s="252"/>
      <c r="I344" s="258"/>
      <c r="J344" s="257"/>
    </row>
    <row r="345" s="62" customFormat="1" spans="1:10">
      <c r="A345" s="220"/>
      <c r="B345" s="220"/>
      <c r="C345" s="220"/>
      <c r="D345" s="99"/>
      <c r="E345" s="162"/>
      <c r="F345" s="162"/>
      <c r="G345" s="162"/>
      <c r="H345" s="163"/>
      <c r="I345" s="194"/>
      <c r="J345" s="195"/>
    </row>
    <row r="346" s="58" customFormat="1" customHeight="1" spans="1:10">
      <c r="A346" s="101" t="s">
        <v>603</v>
      </c>
      <c r="B346" s="112" t="s">
        <v>604</v>
      </c>
      <c r="C346" s="113" t="s">
        <v>24</v>
      </c>
      <c r="D346" s="113" t="str">
        <f>DEC2HEX(C346)</f>
        <v>0</v>
      </c>
      <c r="E346" s="58" t="s">
        <v>605</v>
      </c>
      <c r="F346" s="110" t="s">
        <v>75</v>
      </c>
      <c r="G346" s="110" t="s">
        <v>76</v>
      </c>
      <c r="H346" s="111">
        <f t="shared" ref="H346:H367" si="37">(MID(G346,1,FIND(":",G346,1)-1)-(MID(G346,FIND(":",G346,1)+1,LEN(G346-FIND(":",G346,1)+1))))+1</f>
        <v>1</v>
      </c>
      <c r="I346" s="141" t="str">
        <f t="shared" ref="I346:I367" si="38">CONCATENATE(H346,"'h0")</f>
        <v>1'h0</v>
      </c>
      <c r="J346" s="60" t="s">
        <v>606</v>
      </c>
    </row>
    <row r="347" s="58" customFormat="1" spans="1:10">
      <c r="A347" s="107"/>
      <c r="B347" s="108"/>
      <c r="C347" s="113" t="s">
        <v>30</v>
      </c>
      <c r="D347" s="113" t="str">
        <f>DEC2HEX(C347)</f>
        <v>4</v>
      </c>
      <c r="E347" s="110" t="s">
        <v>607</v>
      </c>
      <c r="F347" s="110" t="s">
        <v>26</v>
      </c>
      <c r="G347" s="110" t="s">
        <v>27</v>
      </c>
      <c r="H347" s="111">
        <f t="shared" si="37"/>
        <v>32</v>
      </c>
      <c r="I347" s="141" t="str">
        <f t="shared" si="38"/>
        <v>32'h0</v>
      </c>
      <c r="J347" s="60" t="s">
        <v>608</v>
      </c>
    </row>
    <row r="348" s="58" customFormat="1" spans="1:10">
      <c r="A348" s="107"/>
      <c r="B348" s="108"/>
      <c r="C348" s="113" t="s">
        <v>34</v>
      </c>
      <c r="D348" s="113" t="str">
        <f>DEC2HEX(C348)</f>
        <v>8</v>
      </c>
      <c r="E348" s="110" t="s">
        <v>609</v>
      </c>
      <c r="F348" s="110" t="s">
        <v>26</v>
      </c>
      <c r="G348" s="110" t="s">
        <v>27</v>
      </c>
      <c r="H348" s="111">
        <f t="shared" si="37"/>
        <v>32</v>
      </c>
      <c r="I348" s="141" t="str">
        <f t="shared" si="38"/>
        <v>32'h0</v>
      </c>
      <c r="J348" s="60" t="s">
        <v>610</v>
      </c>
    </row>
    <row r="349" s="58" customFormat="1" spans="1:10">
      <c r="A349" s="107"/>
      <c r="B349" s="108"/>
      <c r="C349" s="113" t="s">
        <v>38</v>
      </c>
      <c r="D349" s="113" t="str">
        <f t="shared" ref="D349:D363" si="39">DEC2HEX(C349)</f>
        <v>C</v>
      </c>
      <c r="E349" s="110" t="s">
        <v>611</v>
      </c>
      <c r="F349" s="110" t="s">
        <v>26</v>
      </c>
      <c r="G349" s="110" t="s">
        <v>27</v>
      </c>
      <c r="H349" s="111">
        <f t="shared" si="37"/>
        <v>32</v>
      </c>
      <c r="I349" s="141" t="str">
        <f t="shared" si="38"/>
        <v>32'h0</v>
      </c>
      <c r="J349" s="60" t="s">
        <v>612</v>
      </c>
    </row>
    <row r="350" s="58" customFormat="1" spans="1:10">
      <c r="A350" s="107"/>
      <c r="B350" s="108"/>
      <c r="C350" s="113" t="s">
        <v>51</v>
      </c>
      <c r="D350" s="113" t="str">
        <f t="shared" si="39"/>
        <v>10</v>
      </c>
      <c r="E350" s="110" t="s">
        <v>613</v>
      </c>
      <c r="F350" s="110" t="s">
        <v>26</v>
      </c>
      <c r="G350" s="110" t="s">
        <v>27</v>
      </c>
      <c r="H350" s="111">
        <f t="shared" si="37"/>
        <v>32</v>
      </c>
      <c r="I350" s="141" t="str">
        <f t="shared" si="38"/>
        <v>32'h0</v>
      </c>
      <c r="J350" s="60" t="s">
        <v>614</v>
      </c>
    </row>
    <row r="351" s="58" customFormat="1" spans="1:10">
      <c r="A351" s="107"/>
      <c r="B351" s="108"/>
      <c r="C351" s="113" t="s">
        <v>62</v>
      </c>
      <c r="D351" s="113" t="str">
        <f t="shared" si="39"/>
        <v>14</v>
      </c>
      <c r="E351" s="110" t="s">
        <v>615</v>
      </c>
      <c r="F351" s="110" t="s">
        <v>26</v>
      </c>
      <c r="G351" s="110" t="s">
        <v>27</v>
      </c>
      <c r="H351" s="111">
        <f t="shared" si="37"/>
        <v>32</v>
      </c>
      <c r="I351" s="141" t="str">
        <f t="shared" si="38"/>
        <v>32'h0</v>
      </c>
      <c r="J351" s="58" t="s">
        <v>616</v>
      </c>
    </row>
    <row r="352" s="58" customFormat="1" spans="1:10">
      <c r="A352" s="107"/>
      <c r="B352" s="108"/>
      <c r="C352" s="113" t="s">
        <v>69</v>
      </c>
      <c r="D352" s="113" t="str">
        <f t="shared" si="39"/>
        <v>18</v>
      </c>
      <c r="E352" s="110" t="s">
        <v>617</v>
      </c>
      <c r="F352" s="110" t="s">
        <v>26</v>
      </c>
      <c r="G352" s="110" t="s">
        <v>27</v>
      </c>
      <c r="H352" s="111">
        <f t="shared" si="37"/>
        <v>32</v>
      </c>
      <c r="I352" s="141" t="str">
        <f t="shared" si="38"/>
        <v>32'h0</v>
      </c>
      <c r="J352" s="60" t="s">
        <v>618</v>
      </c>
    </row>
    <row r="353" s="58" customFormat="1" spans="1:10">
      <c r="A353" s="107"/>
      <c r="B353" s="108"/>
      <c r="C353" s="113" t="s">
        <v>73</v>
      </c>
      <c r="D353" s="113" t="str">
        <f t="shared" si="39"/>
        <v>1C</v>
      </c>
      <c r="E353" s="110" t="s">
        <v>619</v>
      </c>
      <c r="F353" s="110" t="s">
        <v>26</v>
      </c>
      <c r="G353" s="110" t="s">
        <v>27</v>
      </c>
      <c r="H353" s="111">
        <f t="shared" si="37"/>
        <v>32</v>
      </c>
      <c r="I353" s="141" t="str">
        <f t="shared" si="38"/>
        <v>32'h0</v>
      </c>
      <c r="J353" s="60" t="s">
        <v>620</v>
      </c>
    </row>
    <row r="354" s="58" customFormat="1" spans="1:10">
      <c r="A354" s="107"/>
      <c r="B354" s="108"/>
      <c r="C354" s="113" t="s">
        <v>79</v>
      </c>
      <c r="D354" s="113" t="str">
        <f t="shared" si="39"/>
        <v>20</v>
      </c>
      <c r="E354" s="110" t="s">
        <v>621</v>
      </c>
      <c r="F354" s="110" t="s">
        <v>26</v>
      </c>
      <c r="G354" s="110" t="s">
        <v>27</v>
      </c>
      <c r="H354" s="111">
        <f t="shared" si="37"/>
        <v>32</v>
      </c>
      <c r="I354" s="141" t="str">
        <f t="shared" si="38"/>
        <v>32'h0</v>
      </c>
      <c r="J354" s="60"/>
    </row>
    <row r="355" s="58" customFormat="1" spans="1:10">
      <c r="A355" s="107"/>
      <c r="B355" s="108"/>
      <c r="C355" s="113" t="s">
        <v>84</v>
      </c>
      <c r="D355" s="113" t="str">
        <f t="shared" si="39"/>
        <v>24</v>
      </c>
      <c r="E355" s="110" t="s">
        <v>622</v>
      </c>
      <c r="F355" s="110" t="s">
        <v>26</v>
      </c>
      <c r="G355" s="110" t="s">
        <v>27</v>
      </c>
      <c r="H355" s="111">
        <f t="shared" si="37"/>
        <v>32</v>
      </c>
      <c r="I355" s="141" t="str">
        <f t="shared" si="38"/>
        <v>32'h0</v>
      </c>
      <c r="J355" s="60"/>
    </row>
    <row r="356" s="58" customFormat="1" spans="1:10">
      <c r="A356" s="107"/>
      <c r="B356" s="108"/>
      <c r="C356" s="113" t="s">
        <v>137</v>
      </c>
      <c r="D356" s="113" t="str">
        <f t="shared" si="39"/>
        <v>28</v>
      </c>
      <c r="E356" s="110" t="s">
        <v>623</v>
      </c>
      <c r="F356" s="110" t="s">
        <v>26</v>
      </c>
      <c r="G356" s="110" t="s">
        <v>27</v>
      </c>
      <c r="H356" s="111">
        <f t="shared" si="37"/>
        <v>32</v>
      </c>
      <c r="I356" s="141" t="str">
        <f t="shared" si="38"/>
        <v>32'h0</v>
      </c>
      <c r="J356" s="60"/>
    </row>
    <row r="357" s="58" customFormat="1" spans="1:10">
      <c r="A357" s="107"/>
      <c r="B357" s="108"/>
      <c r="C357" s="113" t="s">
        <v>140</v>
      </c>
      <c r="D357" s="113" t="str">
        <f t="shared" si="39"/>
        <v>2C</v>
      </c>
      <c r="E357" s="110" t="s">
        <v>624</v>
      </c>
      <c r="F357" s="110" t="s">
        <v>26</v>
      </c>
      <c r="G357" s="110" t="s">
        <v>27</v>
      </c>
      <c r="H357" s="111">
        <f t="shared" si="37"/>
        <v>32</v>
      </c>
      <c r="I357" s="141" t="str">
        <f t="shared" si="38"/>
        <v>32'h0</v>
      </c>
      <c r="J357" s="60"/>
    </row>
    <row r="358" s="58" customFormat="1" spans="1:10">
      <c r="A358" s="107"/>
      <c r="B358" s="108"/>
      <c r="C358" s="113" t="s">
        <v>143</v>
      </c>
      <c r="D358" s="113" t="str">
        <f t="shared" si="39"/>
        <v>30</v>
      </c>
      <c r="E358" s="110" t="s">
        <v>625</v>
      </c>
      <c r="F358" s="110" t="s">
        <v>26</v>
      </c>
      <c r="G358" s="110" t="s">
        <v>27</v>
      </c>
      <c r="H358" s="111">
        <f t="shared" si="37"/>
        <v>32</v>
      </c>
      <c r="I358" s="141" t="str">
        <f t="shared" si="38"/>
        <v>32'h0</v>
      </c>
      <c r="J358" s="60"/>
    </row>
    <row r="359" s="58" customFormat="1" spans="1:10">
      <c r="A359" s="107"/>
      <c r="B359" s="108"/>
      <c r="C359" s="113" t="s">
        <v>146</v>
      </c>
      <c r="D359" s="113" t="str">
        <f t="shared" si="39"/>
        <v>34</v>
      </c>
      <c r="E359" s="110" t="s">
        <v>626</v>
      </c>
      <c r="F359" s="110" t="s">
        <v>26</v>
      </c>
      <c r="G359" s="110" t="s">
        <v>27</v>
      </c>
      <c r="H359" s="111">
        <f t="shared" si="37"/>
        <v>32</v>
      </c>
      <c r="I359" s="141" t="str">
        <f t="shared" si="38"/>
        <v>32'h0</v>
      </c>
      <c r="J359" s="110"/>
    </row>
    <row r="360" s="58" customFormat="1" spans="1:10">
      <c r="A360" s="107"/>
      <c r="B360" s="108"/>
      <c r="C360" s="113" t="s">
        <v>149</v>
      </c>
      <c r="D360" s="113" t="str">
        <f t="shared" si="39"/>
        <v>38</v>
      </c>
      <c r="E360" s="110" t="s">
        <v>627</v>
      </c>
      <c r="F360" s="110" t="s">
        <v>26</v>
      </c>
      <c r="G360" s="110" t="s">
        <v>27</v>
      </c>
      <c r="H360" s="111">
        <f t="shared" si="37"/>
        <v>32</v>
      </c>
      <c r="I360" s="141" t="str">
        <f t="shared" si="38"/>
        <v>32'h0</v>
      </c>
      <c r="J360" s="60"/>
    </row>
    <row r="361" s="58" customFormat="1" spans="1:10">
      <c r="A361" s="107"/>
      <c r="B361" s="108"/>
      <c r="C361" s="113" t="s">
        <v>152</v>
      </c>
      <c r="D361" s="113" t="str">
        <f t="shared" si="39"/>
        <v>3C</v>
      </c>
      <c r="E361" s="110" t="s">
        <v>628</v>
      </c>
      <c r="F361" s="110" t="s">
        <v>26</v>
      </c>
      <c r="G361" s="110" t="s">
        <v>27</v>
      </c>
      <c r="H361" s="111">
        <f t="shared" si="37"/>
        <v>32</v>
      </c>
      <c r="I361" s="141" t="str">
        <f t="shared" si="38"/>
        <v>32'h0</v>
      </c>
      <c r="J361" s="60"/>
    </row>
    <row r="362" s="58" customFormat="1" spans="1:10">
      <c r="A362" s="107"/>
      <c r="B362" s="108"/>
      <c r="C362" s="113" t="s">
        <v>155</v>
      </c>
      <c r="D362" s="113" t="str">
        <f t="shared" si="39"/>
        <v>40</v>
      </c>
      <c r="E362" s="110" t="s">
        <v>629</v>
      </c>
      <c r="F362" s="110" t="s">
        <v>26</v>
      </c>
      <c r="G362" s="110" t="s">
        <v>27</v>
      </c>
      <c r="H362" s="111">
        <f t="shared" si="37"/>
        <v>32</v>
      </c>
      <c r="I362" s="141" t="str">
        <f t="shared" si="38"/>
        <v>32'h0</v>
      </c>
      <c r="J362" s="60" t="s">
        <v>630</v>
      </c>
    </row>
    <row r="363" s="58" customFormat="1" spans="1:10">
      <c r="A363" s="107"/>
      <c r="B363" s="108"/>
      <c r="C363" s="113" t="s">
        <v>159</v>
      </c>
      <c r="D363" s="113" t="str">
        <f t="shared" si="39"/>
        <v>44</v>
      </c>
      <c r="E363" s="110" t="s">
        <v>631</v>
      </c>
      <c r="F363" s="110" t="s">
        <v>26</v>
      </c>
      <c r="G363" s="110" t="s">
        <v>27</v>
      </c>
      <c r="H363" s="111">
        <f t="shared" si="37"/>
        <v>32</v>
      </c>
      <c r="I363" s="141" t="str">
        <f t="shared" si="38"/>
        <v>32'h0</v>
      </c>
      <c r="J363" s="60" t="s">
        <v>632</v>
      </c>
    </row>
    <row r="364" s="58" customFormat="1" spans="1:10">
      <c r="A364" s="107"/>
      <c r="B364" s="108"/>
      <c r="C364" s="113"/>
      <c r="D364" s="113" t="s">
        <v>143</v>
      </c>
      <c r="E364" s="110" t="s">
        <v>633</v>
      </c>
      <c r="F364" s="110" t="s">
        <v>634</v>
      </c>
      <c r="G364" s="110" t="s">
        <v>27</v>
      </c>
      <c r="H364" s="111">
        <f t="shared" si="37"/>
        <v>32</v>
      </c>
      <c r="I364" s="141" t="str">
        <f t="shared" si="38"/>
        <v>32'h0</v>
      </c>
      <c r="J364" s="60" t="s">
        <v>635</v>
      </c>
    </row>
    <row r="365" s="58" customFormat="1" spans="1:10">
      <c r="A365" s="107"/>
      <c r="B365" s="108"/>
      <c r="C365" s="113"/>
      <c r="D365" s="113" t="s">
        <v>636</v>
      </c>
      <c r="E365" s="110" t="s">
        <v>637</v>
      </c>
      <c r="F365" s="110" t="s">
        <v>26</v>
      </c>
      <c r="G365" s="110" t="s">
        <v>27</v>
      </c>
      <c r="H365" s="111">
        <f t="shared" si="37"/>
        <v>32</v>
      </c>
      <c r="I365" s="141" t="str">
        <f t="shared" si="38"/>
        <v>32'h0</v>
      </c>
      <c r="J365" s="60" t="s">
        <v>638</v>
      </c>
    </row>
    <row r="366" s="58" customFormat="1" spans="1:10">
      <c r="A366" s="107"/>
      <c r="B366" s="108"/>
      <c r="C366" s="113"/>
      <c r="D366" s="113" t="s">
        <v>639</v>
      </c>
      <c r="E366" s="110" t="s">
        <v>640</v>
      </c>
      <c r="F366" s="110" t="s">
        <v>26</v>
      </c>
      <c r="G366" s="110" t="s">
        <v>27</v>
      </c>
      <c r="H366" s="111">
        <f t="shared" si="37"/>
        <v>32</v>
      </c>
      <c r="I366" s="141" t="str">
        <f t="shared" si="38"/>
        <v>32'h0</v>
      </c>
      <c r="J366" s="60" t="s">
        <v>641</v>
      </c>
    </row>
    <row r="367" s="58" customFormat="1" spans="1:10">
      <c r="A367" s="107"/>
      <c r="B367" s="158"/>
      <c r="C367" s="113"/>
      <c r="D367" s="113" t="s">
        <v>642</v>
      </c>
      <c r="E367" s="110" t="s">
        <v>643</v>
      </c>
      <c r="F367" s="110" t="s">
        <v>26</v>
      </c>
      <c r="G367" s="110" t="s">
        <v>27</v>
      </c>
      <c r="H367" s="111">
        <f t="shared" si="37"/>
        <v>32</v>
      </c>
      <c r="I367" s="141" t="str">
        <f t="shared" si="38"/>
        <v>32'h0</v>
      </c>
      <c r="J367" s="60" t="s">
        <v>644</v>
      </c>
    </row>
    <row r="368" s="68" customFormat="1" customHeight="1" spans="1:10">
      <c r="A368" s="107"/>
      <c r="C368" s="231"/>
      <c r="D368" s="253"/>
      <c r="E368" s="233"/>
      <c r="F368" s="233"/>
      <c r="G368" s="233"/>
      <c r="H368" s="234"/>
      <c r="I368" s="244"/>
      <c r="J368" s="259"/>
    </row>
    <row r="369" s="58" customFormat="1" ht="28" customHeight="1" spans="1:10">
      <c r="A369" s="107"/>
      <c r="B369" s="112" t="s">
        <v>645</v>
      </c>
      <c r="C369" s="113" t="s">
        <v>24</v>
      </c>
      <c r="D369" s="113" t="str">
        <f>DEC2HEX(C369)</f>
        <v>0</v>
      </c>
      <c r="E369" s="110" t="s">
        <v>646</v>
      </c>
      <c r="F369" s="110" t="s">
        <v>26</v>
      </c>
      <c r="G369" s="110" t="s">
        <v>647</v>
      </c>
      <c r="H369" s="111">
        <f>(MID(G369,1,FIND(":",G369,1)-1)-(MID(G369,FIND(":",G369,1)+1,LEN(G369-FIND(":",G369,1)+1))))+1</f>
        <v>16</v>
      </c>
      <c r="I369" s="141" t="str">
        <f>CONCATENATE(H369,"'h0")</f>
        <v>16'h0</v>
      </c>
      <c r="J369" s="60" t="s">
        <v>648</v>
      </c>
    </row>
    <row r="370" s="58" customFormat="1" spans="1:10">
      <c r="A370" s="107"/>
      <c r="B370" s="108"/>
      <c r="C370" s="113"/>
      <c r="D370" s="113"/>
      <c r="E370" s="110"/>
      <c r="F370" s="110"/>
      <c r="G370" s="110"/>
      <c r="H370" s="111"/>
      <c r="I370" s="141"/>
      <c r="J370" s="60"/>
    </row>
    <row r="371" s="58" customFormat="1" spans="1:10">
      <c r="A371" s="167"/>
      <c r="B371" s="158"/>
      <c r="C371" s="113"/>
      <c r="D371" s="254"/>
      <c r="E371" s="110"/>
      <c r="F371" s="110"/>
      <c r="G371" s="110"/>
      <c r="H371" s="111"/>
      <c r="I371" s="141"/>
      <c r="J371" s="60"/>
    </row>
    <row r="372" s="62" customFormat="1" spans="1:10">
      <c r="A372" s="220"/>
      <c r="B372" s="220"/>
      <c r="C372" s="220"/>
      <c r="D372" s="99"/>
      <c r="E372" s="162"/>
      <c r="F372" s="162"/>
      <c r="G372" s="162"/>
      <c r="H372" s="163"/>
      <c r="I372" s="194"/>
      <c r="J372" s="195"/>
    </row>
    <row r="373" s="70" customFormat="1" spans="1:10">
      <c r="A373" s="246"/>
      <c r="B373" s="246"/>
      <c r="C373" s="246"/>
      <c r="D373" s="248"/>
      <c r="E373" s="247"/>
      <c r="F373" s="247"/>
      <c r="G373" s="247"/>
      <c r="H373" s="249"/>
      <c r="I373" s="256"/>
      <c r="J373" s="255"/>
    </row>
    <row r="374" s="70" customFormat="1" spans="1:10">
      <c r="A374" s="246"/>
      <c r="B374" s="246"/>
      <c r="C374" s="246"/>
      <c r="D374" s="248"/>
      <c r="E374" s="247"/>
      <c r="F374" s="247"/>
      <c r="G374" s="247"/>
      <c r="H374" s="249"/>
      <c r="I374" s="256"/>
      <c r="J374" s="255"/>
    </row>
    <row r="375" s="70" customFormat="1" spans="1:10">
      <c r="A375" s="246"/>
      <c r="B375" s="246"/>
      <c r="C375" s="246"/>
      <c r="D375" s="248"/>
      <c r="E375" s="247"/>
      <c r="F375" s="247"/>
      <c r="G375" s="247"/>
      <c r="H375" s="249"/>
      <c r="I375" s="256"/>
      <c r="J375" s="255"/>
    </row>
    <row r="376" s="70" customFormat="1" spans="1:10">
      <c r="A376" s="246"/>
      <c r="B376" s="246"/>
      <c r="C376" s="246"/>
      <c r="D376" s="248"/>
      <c r="E376" s="247"/>
      <c r="F376" s="247"/>
      <c r="G376" s="247"/>
      <c r="H376" s="249"/>
      <c r="I376" s="256"/>
      <c r="J376" s="255"/>
    </row>
    <row r="377" s="70" customFormat="1" spans="1:10">
      <c r="A377" s="246"/>
      <c r="B377" s="246"/>
      <c r="C377" s="246"/>
      <c r="D377" s="248"/>
      <c r="E377" s="247"/>
      <c r="F377" s="247"/>
      <c r="G377" s="247"/>
      <c r="H377" s="249"/>
      <c r="I377" s="256"/>
      <c r="J377" s="255"/>
    </row>
    <row r="378" s="70" customFormat="1" spans="1:10">
      <c r="A378" s="246"/>
      <c r="B378" s="246"/>
      <c r="C378" s="246"/>
      <c r="D378" s="248"/>
      <c r="E378" s="247"/>
      <c r="F378" s="247"/>
      <c r="G378" s="247"/>
      <c r="H378" s="249"/>
      <c r="I378" s="256"/>
      <c r="J378" s="255"/>
    </row>
    <row r="379" s="70" customFormat="1" spans="1:10">
      <c r="A379" s="246"/>
      <c r="B379" s="246"/>
      <c r="C379" s="246"/>
      <c r="D379" s="248"/>
      <c r="E379" s="247"/>
      <c r="F379" s="247"/>
      <c r="G379" s="247"/>
      <c r="H379" s="249"/>
      <c r="I379" s="256"/>
      <c r="J379" s="255"/>
    </row>
    <row r="380" s="70" customFormat="1" spans="1:10">
      <c r="A380" s="246"/>
      <c r="B380" s="246"/>
      <c r="C380" s="246"/>
      <c r="D380" s="248"/>
      <c r="E380" s="247"/>
      <c r="F380" s="247"/>
      <c r="G380" s="247"/>
      <c r="H380" s="249"/>
      <c r="I380" s="256"/>
      <c r="J380" s="255"/>
    </row>
    <row r="381" s="70" customFormat="1" spans="1:10">
      <c r="A381" s="246"/>
      <c r="B381" s="246"/>
      <c r="C381" s="246"/>
      <c r="D381" s="248"/>
      <c r="E381" s="247"/>
      <c r="F381" s="247"/>
      <c r="G381" s="247"/>
      <c r="H381" s="249"/>
      <c r="I381" s="256"/>
      <c r="J381" s="255"/>
    </row>
    <row r="382" s="70" customFormat="1" spans="1:10">
      <c r="A382" s="246"/>
      <c r="B382" s="246"/>
      <c r="C382" s="246"/>
      <c r="D382" s="248"/>
      <c r="E382" s="247"/>
      <c r="F382" s="247"/>
      <c r="G382" s="247"/>
      <c r="H382" s="249"/>
      <c r="I382" s="256"/>
      <c r="J382" s="255"/>
    </row>
    <row r="383" s="70" customFormat="1" spans="1:10">
      <c r="A383" s="246"/>
      <c r="B383" s="246"/>
      <c r="C383" s="246"/>
      <c r="D383" s="248"/>
      <c r="E383" s="247"/>
      <c r="F383" s="247"/>
      <c r="G383" s="247"/>
      <c r="H383" s="249"/>
      <c r="I383" s="256"/>
      <c r="J383" s="255"/>
    </row>
    <row r="384" s="70" customFormat="1" spans="1:10">
      <c r="A384" s="246"/>
      <c r="B384" s="246"/>
      <c r="C384" s="246"/>
      <c r="D384" s="248"/>
      <c r="E384" s="247"/>
      <c r="F384" s="247"/>
      <c r="G384" s="247"/>
      <c r="H384" s="249"/>
      <c r="I384" s="256"/>
      <c r="J384" s="255"/>
    </row>
    <row r="385" s="70" customFormat="1" spans="1:10">
      <c r="A385" s="246"/>
      <c r="B385" s="246"/>
      <c r="C385" s="246"/>
      <c r="D385" s="248"/>
      <c r="E385" s="247"/>
      <c r="F385" s="247"/>
      <c r="G385" s="247"/>
      <c r="H385" s="249"/>
      <c r="I385" s="256"/>
      <c r="J385" s="255"/>
    </row>
    <row r="386" s="70" customFormat="1" spans="1:10">
      <c r="A386" s="246"/>
      <c r="B386" s="246"/>
      <c r="C386" s="246"/>
      <c r="D386" s="248"/>
      <c r="E386" s="247"/>
      <c r="F386" s="247"/>
      <c r="G386" s="247"/>
      <c r="H386" s="249"/>
      <c r="I386" s="256"/>
      <c r="J386" s="255"/>
    </row>
    <row r="387" s="70" customFormat="1" spans="1:10">
      <c r="A387" s="246"/>
      <c r="B387" s="246"/>
      <c r="C387" s="246"/>
      <c r="D387" s="248"/>
      <c r="E387" s="247"/>
      <c r="F387" s="247"/>
      <c r="G387" s="247"/>
      <c r="H387" s="249"/>
      <c r="I387" s="256"/>
      <c r="J387" s="255"/>
    </row>
    <row r="388" s="70" customFormat="1" spans="1:10">
      <c r="A388" s="246"/>
      <c r="B388" s="246"/>
      <c r="C388" s="246"/>
      <c r="D388" s="248"/>
      <c r="E388" s="260"/>
      <c r="F388" s="247"/>
      <c r="G388" s="247"/>
      <c r="H388" s="249"/>
      <c r="I388" s="256"/>
      <c r="J388" s="255"/>
    </row>
    <row r="389" s="70" customFormat="1" spans="1:10">
      <c r="A389" s="246"/>
      <c r="B389" s="246"/>
      <c r="C389" s="246"/>
      <c r="D389" s="248"/>
      <c r="E389" s="260"/>
      <c r="F389" s="247"/>
      <c r="G389" s="247"/>
      <c r="H389" s="249"/>
      <c r="I389" s="256"/>
      <c r="J389" s="255"/>
    </row>
    <row r="390" s="70" customFormat="1" spans="1:10">
      <c r="A390" s="246"/>
      <c r="B390" s="246"/>
      <c r="C390" s="246"/>
      <c r="D390" s="248"/>
      <c r="E390" s="247"/>
      <c r="F390" s="247"/>
      <c r="G390" s="247"/>
      <c r="H390" s="249"/>
      <c r="I390" s="256"/>
      <c r="J390" s="255"/>
    </row>
    <row r="391" s="70" customFormat="1" spans="1:10">
      <c r="A391" s="246"/>
      <c r="B391" s="246"/>
      <c r="C391" s="246"/>
      <c r="D391" s="248"/>
      <c r="E391" s="260"/>
      <c r="F391" s="247"/>
      <c r="G391" s="247"/>
      <c r="H391" s="249"/>
      <c r="I391" s="256"/>
      <c r="J391" s="255"/>
    </row>
    <row r="392" s="70" customFormat="1" spans="1:10">
      <c r="A392" s="246"/>
      <c r="B392" s="246"/>
      <c r="C392" s="246"/>
      <c r="D392" s="248"/>
      <c r="E392" s="247"/>
      <c r="F392" s="247"/>
      <c r="G392" s="247"/>
      <c r="H392" s="249"/>
      <c r="I392" s="256"/>
      <c r="J392" s="255"/>
    </row>
    <row r="393" s="70" customFormat="1" spans="1:10">
      <c r="A393" s="246"/>
      <c r="B393" s="246"/>
      <c r="C393" s="246"/>
      <c r="D393" s="248"/>
      <c r="E393" s="260"/>
      <c r="F393" s="247"/>
      <c r="G393" s="247"/>
      <c r="H393" s="249"/>
      <c r="I393" s="256"/>
      <c r="J393" s="255"/>
    </row>
    <row r="394" s="70" customFormat="1" spans="1:10">
      <c r="A394" s="246"/>
      <c r="B394" s="246"/>
      <c r="C394" s="246"/>
      <c r="D394" s="248"/>
      <c r="E394" s="260"/>
      <c r="F394" s="247"/>
      <c r="G394" s="247"/>
      <c r="H394" s="249"/>
      <c r="I394" s="256"/>
      <c r="J394" s="255"/>
    </row>
    <row r="395" s="70" customFormat="1" spans="1:10">
      <c r="A395" s="246"/>
      <c r="B395" s="246"/>
      <c r="C395" s="246"/>
      <c r="D395" s="248"/>
      <c r="E395" s="260"/>
      <c r="F395" s="247"/>
      <c r="G395" s="247"/>
      <c r="H395" s="249"/>
      <c r="I395" s="256"/>
      <c r="J395" s="255"/>
    </row>
    <row r="396" s="70" customFormat="1" spans="1:10">
      <c r="A396" s="246"/>
      <c r="B396" s="246"/>
      <c r="C396" s="246"/>
      <c r="D396" s="248"/>
      <c r="E396" s="247"/>
      <c r="F396" s="247"/>
      <c r="G396" s="247"/>
      <c r="H396" s="249"/>
      <c r="I396" s="256"/>
      <c r="J396" s="255"/>
    </row>
    <row r="397" s="70" customFormat="1" spans="1:10">
      <c r="A397" s="246"/>
      <c r="B397" s="246"/>
      <c r="C397" s="246"/>
      <c r="D397" s="248"/>
      <c r="E397" s="260"/>
      <c r="F397" s="247"/>
      <c r="G397" s="247"/>
      <c r="H397" s="249"/>
      <c r="I397" s="256"/>
      <c r="J397" s="255"/>
    </row>
    <row r="398" s="70" customFormat="1" spans="1:10">
      <c r="A398" s="246"/>
      <c r="B398" s="246"/>
      <c r="C398" s="246"/>
      <c r="D398" s="248"/>
      <c r="E398" s="247"/>
      <c r="F398" s="247"/>
      <c r="G398" s="247"/>
      <c r="H398" s="249"/>
      <c r="I398" s="256"/>
      <c r="J398" s="255"/>
    </row>
    <row r="399" s="70" customFormat="1" spans="1:10">
      <c r="A399" s="246"/>
      <c r="B399" s="246"/>
      <c r="C399" s="246"/>
      <c r="D399" s="248"/>
      <c r="E399" s="260"/>
      <c r="F399" s="247"/>
      <c r="G399" s="247"/>
      <c r="H399" s="249"/>
      <c r="I399" s="256"/>
      <c r="J399" s="255"/>
    </row>
    <row r="400" s="70" customFormat="1" spans="1:10">
      <c r="A400" s="246"/>
      <c r="B400" s="246"/>
      <c r="C400" s="246"/>
      <c r="D400" s="248"/>
      <c r="E400" s="247"/>
      <c r="F400" s="247"/>
      <c r="G400" s="247"/>
      <c r="H400" s="249"/>
      <c r="I400" s="256"/>
      <c r="J400" s="255"/>
    </row>
    <row r="401" s="70" customFormat="1" spans="1:10">
      <c r="A401" s="246"/>
      <c r="B401" s="246"/>
      <c r="C401" s="246"/>
      <c r="D401" s="248"/>
      <c r="E401" s="260"/>
      <c r="F401" s="247"/>
      <c r="G401" s="247"/>
      <c r="H401" s="249"/>
      <c r="I401" s="256"/>
      <c r="J401" s="255"/>
    </row>
    <row r="402" s="56" customFormat="1" spans="1:10">
      <c r="A402" s="98"/>
      <c r="B402" s="98"/>
      <c r="C402" s="98"/>
      <c r="D402" s="99"/>
      <c r="E402" s="100"/>
      <c r="F402" s="100"/>
      <c r="G402" s="100"/>
      <c r="H402" s="100"/>
      <c r="J402" s="137"/>
    </row>
    <row r="403" s="72" customFormat="1" spans="1:10">
      <c r="A403" s="261"/>
      <c r="B403" s="261"/>
      <c r="C403" s="261"/>
      <c r="D403" s="262"/>
      <c r="E403" s="263"/>
      <c r="F403" s="263"/>
      <c r="G403" s="263"/>
      <c r="H403" s="263"/>
      <c r="J403" s="271"/>
    </row>
    <row r="404" s="72" customFormat="1" spans="1:10">
      <c r="A404" s="261"/>
      <c r="B404" s="261"/>
      <c r="C404" s="261"/>
      <c r="D404" s="262"/>
      <c r="E404" s="263"/>
      <c r="F404" s="263"/>
      <c r="G404" s="263"/>
      <c r="H404" s="263"/>
      <c r="J404" s="271"/>
    </row>
    <row r="405" s="72" customFormat="1" spans="1:10">
      <c r="A405" s="261"/>
      <c r="B405" s="261"/>
      <c r="C405" s="261"/>
      <c r="D405" s="262"/>
      <c r="E405" s="263"/>
      <c r="F405" s="263"/>
      <c r="G405" s="263"/>
      <c r="H405" s="263"/>
      <c r="J405" s="271"/>
    </row>
    <row r="406" s="72" customFormat="1" spans="1:10">
      <c r="A406" s="261"/>
      <c r="B406" s="261"/>
      <c r="C406" s="261"/>
      <c r="D406" s="262"/>
      <c r="E406" s="263"/>
      <c r="F406" s="263"/>
      <c r="G406" s="263"/>
      <c r="H406" s="263"/>
      <c r="J406" s="271"/>
    </row>
    <row r="407" s="72" customFormat="1" spans="1:10">
      <c r="A407" s="261"/>
      <c r="B407" s="261"/>
      <c r="C407" s="261"/>
      <c r="D407" s="262"/>
      <c r="E407" s="263"/>
      <c r="F407" s="263"/>
      <c r="G407" s="263"/>
      <c r="H407" s="263"/>
      <c r="J407" s="271"/>
    </row>
    <row r="408" s="72" customFormat="1" spans="1:10">
      <c r="A408" s="261"/>
      <c r="B408" s="261"/>
      <c r="C408" s="261"/>
      <c r="D408" s="262"/>
      <c r="E408" s="263"/>
      <c r="F408" s="263"/>
      <c r="G408" s="263"/>
      <c r="H408" s="263"/>
      <c r="J408" s="271"/>
    </row>
    <row r="409" s="72" customFormat="1" spans="1:10">
      <c r="A409" s="261"/>
      <c r="B409" s="261"/>
      <c r="C409" s="261"/>
      <c r="D409" s="262"/>
      <c r="E409" s="263"/>
      <c r="F409" s="263"/>
      <c r="G409" s="263"/>
      <c r="H409" s="263"/>
      <c r="J409" s="271"/>
    </row>
    <row r="410" s="72" customFormat="1" spans="1:10">
      <c r="A410" s="261"/>
      <c r="B410" s="261"/>
      <c r="C410" s="261"/>
      <c r="D410" s="262"/>
      <c r="E410" s="263"/>
      <c r="F410" s="263"/>
      <c r="G410" s="263"/>
      <c r="H410" s="263"/>
      <c r="J410" s="271"/>
    </row>
    <row r="411" s="72" customFormat="1" spans="1:10">
      <c r="A411" s="261"/>
      <c r="B411" s="261"/>
      <c r="C411" s="261"/>
      <c r="D411" s="262"/>
      <c r="E411" s="263"/>
      <c r="F411" s="263"/>
      <c r="G411" s="263"/>
      <c r="H411" s="263"/>
      <c r="J411" s="271"/>
    </row>
    <row r="412" s="72" customFormat="1" spans="1:10">
      <c r="A412" s="261"/>
      <c r="B412" s="261"/>
      <c r="C412" s="261"/>
      <c r="D412" s="262"/>
      <c r="E412" s="263"/>
      <c r="F412" s="263"/>
      <c r="G412" s="263"/>
      <c r="H412" s="263"/>
      <c r="J412" s="271"/>
    </row>
    <row r="413" s="72" customFormat="1" spans="1:10">
      <c r="A413" s="261"/>
      <c r="B413" s="261"/>
      <c r="C413" s="261"/>
      <c r="D413" s="262"/>
      <c r="E413" s="263"/>
      <c r="F413" s="263"/>
      <c r="G413" s="263"/>
      <c r="H413" s="263"/>
      <c r="J413" s="271"/>
    </row>
    <row r="414" s="72" customFormat="1" spans="1:10">
      <c r="A414" s="261"/>
      <c r="B414" s="261"/>
      <c r="C414" s="261"/>
      <c r="D414" s="262"/>
      <c r="E414" s="263"/>
      <c r="F414" s="263"/>
      <c r="G414" s="263"/>
      <c r="H414" s="263"/>
      <c r="J414" s="271"/>
    </row>
    <row r="415" s="72" customFormat="1" spans="1:10">
      <c r="A415" s="261"/>
      <c r="B415" s="261"/>
      <c r="C415" s="261"/>
      <c r="D415" s="262"/>
      <c r="E415" s="263"/>
      <c r="F415" s="263"/>
      <c r="G415" s="263"/>
      <c r="H415" s="263"/>
      <c r="J415" s="271"/>
    </row>
    <row r="416" s="72" customFormat="1" spans="1:10">
      <c r="A416" s="261"/>
      <c r="B416" s="261"/>
      <c r="C416" s="261"/>
      <c r="D416" s="262"/>
      <c r="E416" s="263"/>
      <c r="F416" s="263"/>
      <c r="G416" s="263"/>
      <c r="H416" s="263"/>
      <c r="J416" s="271"/>
    </row>
    <row r="417" s="72" customFormat="1" spans="1:10">
      <c r="A417" s="261"/>
      <c r="B417" s="261"/>
      <c r="C417" s="261"/>
      <c r="D417" s="262"/>
      <c r="E417" s="263"/>
      <c r="F417" s="263"/>
      <c r="G417" s="263"/>
      <c r="H417" s="263"/>
      <c r="J417" s="271"/>
    </row>
    <row r="418" s="72" customFormat="1" spans="1:10">
      <c r="A418" s="261"/>
      <c r="B418" s="261"/>
      <c r="C418" s="261"/>
      <c r="D418" s="262"/>
      <c r="E418" s="263"/>
      <c r="F418" s="263"/>
      <c r="G418" s="263"/>
      <c r="H418" s="263"/>
      <c r="J418" s="271"/>
    </row>
    <row r="419" s="56" customFormat="1" spans="1:10">
      <c r="A419" s="98"/>
      <c r="B419" s="98"/>
      <c r="C419" s="98"/>
      <c r="D419" s="99"/>
      <c r="E419" s="100"/>
      <c r="F419" s="100"/>
      <c r="G419" s="100"/>
      <c r="H419" s="100"/>
      <c r="J419" s="137"/>
    </row>
    <row r="420" s="73" customFormat="1" spans="2:10">
      <c r="B420" s="264"/>
      <c r="C420" s="264"/>
      <c r="D420" s="265"/>
      <c r="E420" s="266"/>
      <c r="F420" s="266"/>
      <c r="G420" s="266"/>
      <c r="H420" s="266"/>
      <c r="J420" s="272"/>
    </row>
    <row r="421" s="73" customFormat="1" spans="2:10">
      <c r="B421" s="264"/>
      <c r="C421" s="264"/>
      <c r="D421" s="265"/>
      <c r="E421" s="266"/>
      <c r="F421" s="266"/>
      <c r="G421" s="266"/>
      <c r="H421" s="266"/>
      <c r="J421" s="272"/>
    </row>
    <row r="422" s="73" customFormat="1" spans="2:10">
      <c r="B422" s="264"/>
      <c r="C422" s="264"/>
      <c r="D422" s="265"/>
      <c r="E422" s="266"/>
      <c r="F422" s="266"/>
      <c r="G422" s="266"/>
      <c r="H422" s="266"/>
      <c r="J422" s="272"/>
    </row>
    <row r="423" s="73" customFormat="1" spans="2:10">
      <c r="B423" s="264"/>
      <c r="C423" s="264"/>
      <c r="D423" s="265"/>
      <c r="E423" s="266"/>
      <c r="F423" s="266"/>
      <c r="G423" s="266"/>
      <c r="H423" s="266"/>
      <c r="J423" s="272"/>
    </row>
    <row r="424" s="73" customFormat="1" spans="2:10">
      <c r="B424" s="264"/>
      <c r="C424" s="264"/>
      <c r="D424" s="265"/>
      <c r="E424" s="266"/>
      <c r="F424" s="266"/>
      <c r="G424" s="266"/>
      <c r="H424" s="266"/>
      <c r="J424" s="272"/>
    </row>
    <row r="425" s="73" customFormat="1" spans="2:10">
      <c r="B425" s="264"/>
      <c r="C425" s="264"/>
      <c r="D425" s="265"/>
      <c r="E425" s="266"/>
      <c r="F425" s="266"/>
      <c r="G425" s="266"/>
      <c r="H425" s="266"/>
      <c r="J425" s="272"/>
    </row>
    <row r="426" s="73" customFormat="1" spans="2:10">
      <c r="B426" s="264"/>
      <c r="C426" s="264"/>
      <c r="D426" s="265"/>
      <c r="E426" s="266"/>
      <c r="F426" s="266"/>
      <c r="G426" s="266"/>
      <c r="H426" s="266"/>
      <c r="J426" s="272"/>
    </row>
    <row r="427" s="73" customFormat="1" spans="2:10">
      <c r="B427" s="264"/>
      <c r="C427" s="264"/>
      <c r="D427" s="265"/>
      <c r="E427" s="266"/>
      <c r="F427" s="266"/>
      <c r="G427" s="266"/>
      <c r="H427" s="266"/>
      <c r="J427" s="272"/>
    </row>
    <row r="428" s="73" customFormat="1" spans="2:10">
      <c r="B428" s="264"/>
      <c r="C428" s="264"/>
      <c r="D428" s="265"/>
      <c r="E428" s="266"/>
      <c r="F428" s="266"/>
      <c r="G428" s="266"/>
      <c r="H428" s="266"/>
      <c r="J428" s="272"/>
    </row>
    <row r="429" s="73" customFormat="1" spans="2:10">
      <c r="B429" s="264"/>
      <c r="C429" s="264"/>
      <c r="D429" s="265"/>
      <c r="E429" s="266"/>
      <c r="F429" s="266"/>
      <c r="G429" s="266"/>
      <c r="H429" s="266"/>
      <c r="J429" s="272"/>
    </row>
    <row r="430" s="73" customFormat="1" spans="2:10">
      <c r="B430" s="264"/>
      <c r="C430" s="264"/>
      <c r="D430" s="265"/>
      <c r="E430" s="266"/>
      <c r="F430" s="266"/>
      <c r="G430" s="266"/>
      <c r="H430" s="266"/>
      <c r="J430" s="272"/>
    </row>
    <row r="431" s="73" customFormat="1" spans="2:10">
      <c r="B431" s="264"/>
      <c r="C431" s="264"/>
      <c r="D431" s="265"/>
      <c r="E431" s="266"/>
      <c r="F431" s="266"/>
      <c r="G431" s="266"/>
      <c r="H431" s="266"/>
      <c r="J431" s="272"/>
    </row>
    <row r="432" s="73" customFormat="1" spans="2:10">
      <c r="B432" s="264"/>
      <c r="C432" s="264"/>
      <c r="D432" s="265"/>
      <c r="E432" s="266"/>
      <c r="F432" s="266"/>
      <c r="G432" s="266"/>
      <c r="H432" s="266"/>
      <c r="J432" s="272"/>
    </row>
    <row r="433" s="73" customFormat="1" spans="2:10">
      <c r="B433" s="264"/>
      <c r="C433" s="264"/>
      <c r="D433" s="265"/>
      <c r="E433" s="266"/>
      <c r="F433" s="266"/>
      <c r="G433" s="266"/>
      <c r="H433" s="266"/>
      <c r="J433" s="272"/>
    </row>
    <row r="434" s="73" customFormat="1" spans="2:10">
      <c r="B434" s="264"/>
      <c r="C434" s="264"/>
      <c r="D434" s="265"/>
      <c r="E434" s="266"/>
      <c r="F434" s="266"/>
      <c r="G434" s="266"/>
      <c r="H434" s="266"/>
      <c r="J434" s="272"/>
    </row>
    <row r="435" s="73" customFormat="1" spans="2:10">
      <c r="B435" s="264"/>
      <c r="C435" s="264"/>
      <c r="D435" s="265"/>
      <c r="E435" s="266"/>
      <c r="F435" s="266"/>
      <c r="G435" s="266"/>
      <c r="H435" s="266"/>
      <c r="J435" s="272"/>
    </row>
    <row r="436" s="73" customFormat="1" spans="2:10">
      <c r="B436" s="264"/>
      <c r="C436" s="264"/>
      <c r="D436" s="265"/>
      <c r="E436" s="266"/>
      <c r="F436" s="266"/>
      <c r="G436" s="266"/>
      <c r="H436" s="266"/>
      <c r="J436" s="272"/>
    </row>
    <row r="437" s="73" customFormat="1" spans="2:10">
      <c r="B437" s="264"/>
      <c r="C437" s="264"/>
      <c r="D437" s="265"/>
      <c r="E437" s="266"/>
      <c r="F437" s="266"/>
      <c r="G437" s="266"/>
      <c r="H437" s="266"/>
      <c r="J437" s="272"/>
    </row>
    <row r="438" s="73" customFormat="1" spans="2:10">
      <c r="B438" s="264"/>
      <c r="C438" s="264"/>
      <c r="D438" s="265"/>
      <c r="E438" s="266"/>
      <c r="F438" s="266"/>
      <c r="G438" s="266"/>
      <c r="H438" s="266"/>
      <c r="J438" s="272"/>
    </row>
    <row r="439" s="73" customFormat="1" spans="2:10">
      <c r="B439" s="264"/>
      <c r="C439" s="264"/>
      <c r="D439" s="265"/>
      <c r="E439" s="266"/>
      <c r="F439" s="266"/>
      <c r="G439" s="266"/>
      <c r="H439" s="266"/>
      <c r="J439" s="272"/>
    </row>
    <row r="440" s="73" customFormat="1" spans="2:10">
      <c r="B440" s="264"/>
      <c r="C440" s="264"/>
      <c r="D440" s="265"/>
      <c r="E440" s="266"/>
      <c r="F440" s="266"/>
      <c r="G440" s="266"/>
      <c r="H440" s="266"/>
      <c r="J440" s="272"/>
    </row>
    <row r="441" s="73" customFormat="1" spans="2:10">
      <c r="B441" s="264"/>
      <c r="C441" s="264"/>
      <c r="D441" s="265"/>
      <c r="E441" s="266"/>
      <c r="F441" s="266"/>
      <c r="G441" s="266"/>
      <c r="H441" s="266"/>
      <c r="J441" s="272"/>
    </row>
    <row r="442" s="73" customFormat="1" spans="2:10">
      <c r="B442" s="264"/>
      <c r="C442" s="264"/>
      <c r="D442" s="265"/>
      <c r="E442" s="266"/>
      <c r="F442" s="266"/>
      <c r="G442" s="266"/>
      <c r="H442" s="266"/>
      <c r="J442" s="272"/>
    </row>
    <row r="443" s="73" customFormat="1" spans="2:10">
      <c r="B443" s="264"/>
      <c r="C443" s="264"/>
      <c r="D443" s="265"/>
      <c r="E443" s="266"/>
      <c r="F443" s="266"/>
      <c r="G443" s="266"/>
      <c r="H443" s="266"/>
      <c r="J443" s="272"/>
    </row>
    <row r="444" s="74" customFormat="1" spans="2:10">
      <c r="B444" s="267"/>
      <c r="C444" s="267"/>
      <c r="D444" s="99"/>
      <c r="E444" s="163"/>
      <c r="F444" s="163"/>
      <c r="G444" s="163"/>
      <c r="H444" s="163"/>
      <c r="J444" s="273"/>
    </row>
    <row r="445" s="75" customFormat="1" spans="2:10">
      <c r="B445" s="268"/>
      <c r="C445" s="268"/>
      <c r="D445" s="269"/>
      <c r="E445" s="270"/>
      <c r="F445" s="270"/>
      <c r="G445" s="270"/>
      <c r="H445" s="270"/>
      <c r="J445" s="274"/>
    </row>
    <row r="446" s="75" customFormat="1" spans="2:10">
      <c r="B446" s="268"/>
      <c r="C446" s="268"/>
      <c r="D446" s="269"/>
      <c r="E446" s="270"/>
      <c r="F446" s="270"/>
      <c r="G446" s="270"/>
      <c r="H446" s="270"/>
      <c r="J446" s="274"/>
    </row>
    <row r="447" s="75" customFormat="1" spans="2:10">
      <c r="B447" s="268"/>
      <c r="C447" s="268"/>
      <c r="D447" s="269"/>
      <c r="E447" s="270"/>
      <c r="F447" s="270"/>
      <c r="G447" s="270"/>
      <c r="H447" s="270"/>
      <c r="J447" s="274"/>
    </row>
    <row r="448" s="75" customFormat="1" spans="2:10">
      <c r="B448" s="268"/>
      <c r="C448" s="268"/>
      <c r="D448" s="269"/>
      <c r="E448" s="270"/>
      <c r="F448" s="270"/>
      <c r="G448" s="270"/>
      <c r="H448" s="270"/>
      <c r="J448" s="274"/>
    </row>
    <row r="449" s="75" customFormat="1" spans="2:10">
      <c r="B449" s="268"/>
      <c r="C449" s="268"/>
      <c r="D449" s="269"/>
      <c r="E449" s="270"/>
      <c r="F449" s="270"/>
      <c r="G449" s="270"/>
      <c r="H449" s="270"/>
      <c r="J449" s="274"/>
    </row>
    <row r="450" s="75" customFormat="1" spans="2:10">
      <c r="B450" s="268"/>
      <c r="C450" s="268"/>
      <c r="D450" s="269"/>
      <c r="E450" s="270"/>
      <c r="F450" s="270"/>
      <c r="G450" s="270"/>
      <c r="H450" s="270"/>
      <c r="J450" s="274"/>
    </row>
    <row r="451" s="75" customFormat="1" spans="2:10">
      <c r="B451" s="268"/>
      <c r="C451" s="268"/>
      <c r="D451" s="269"/>
      <c r="E451" s="270"/>
      <c r="F451" s="270"/>
      <c r="G451" s="270"/>
      <c r="H451" s="270"/>
      <c r="J451" s="274"/>
    </row>
    <row r="452" s="75" customFormat="1" spans="2:10">
      <c r="B452" s="268"/>
      <c r="C452" s="268"/>
      <c r="D452" s="269"/>
      <c r="E452" s="270"/>
      <c r="F452" s="270"/>
      <c r="G452" s="270"/>
      <c r="H452" s="270"/>
      <c r="J452" s="274"/>
    </row>
    <row r="453" s="75" customFormat="1" spans="2:10">
      <c r="B453" s="268"/>
      <c r="C453" s="268"/>
      <c r="D453" s="269"/>
      <c r="E453" s="270"/>
      <c r="F453" s="270"/>
      <c r="G453" s="270"/>
      <c r="H453" s="270"/>
      <c r="J453" s="274"/>
    </row>
    <row r="454" s="75" customFormat="1" spans="2:10">
      <c r="B454" s="268"/>
      <c r="C454" s="268"/>
      <c r="D454" s="269"/>
      <c r="E454" s="270"/>
      <c r="F454" s="270"/>
      <c r="G454" s="270"/>
      <c r="H454" s="270"/>
      <c r="J454" s="274"/>
    </row>
    <row r="455" s="75" customFormat="1" spans="2:10">
      <c r="B455" s="268"/>
      <c r="C455" s="268"/>
      <c r="D455" s="269"/>
      <c r="E455" s="270"/>
      <c r="F455" s="270"/>
      <c r="G455" s="270"/>
      <c r="H455" s="270"/>
      <c r="J455" s="274"/>
    </row>
    <row r="456" s="75" customFormat="1" spans="2:10">
      <c r="B456" s="268"/>
      <c r="C456" s="268"/>
      <c r="D456" s="269"/>
      <c r="E456" s="270"/>
      <c r="F456" s="270"/>
      <c r="G456" s="270"/>
      <c r="H456" s="270"/>
      <c r="J456" s="274"/>
    </row>
    <row r="457" s="75" customFormat="1" spans="2:10">
      <c r="B457" s="268"/>
      <c r="C457" s="268"/>
      <c r="D457" s="269"/>
      <c r="E457" s="270"/>
      <c r="F457" s="270"/>
      <c r="G457" s="270"/>
      <c r="H457" s="270"/>
      <c r="J457" s="274"/>
    </row>
    <row r="458" s="75" customFormat="1" spans="2:10">
      <c r="B458" s="268"/>
      <c r="C458" s="268"/>
      <c r="D458" s="269"/>
      <c r="E458" s="270"/>
      <c r="F458" s="270"/>
      <c r="G458" s="270"/>
      <c r="H458" s="270"/>
      <c r="J458" s="274"/>
    </row>
    <row r="459" s="75" customFormat="1" spans="2:10">
      <c r="B459" s="268"/>
      <c r="C459" s="268"/>
      <c r="D459" s="269"/>
      <c r="E459" s="270"/>
      <c r="F459" s="270"/>
      <c r="G459" s="270"/>
      <c r="H459" s="270"/>
      <c r="J459" s="274"/>
    </row>
    <row r="460" s="75" customFormat="1" spans="2:10">
      <c r="B460" s="268"/>
      <c r="C460" s="268"/>
      <c r="D460" s="269"/>
      <c r="E460" s="270"/>
      <c r="F460" s="270"/>
      <c r="G460" s="270"/>
      <c r="H460" s="270"/>
      <c r="J460" s="274"/>
    </row>
    <row r="461" s="75" customFormat="1" spans="2:10">
      <c r="B461" s="268"/>
      <c r="C461" s="268"/>
      <c r="D461" s="269"/>
      <c r="E461" s="270"/>
      <c r="F461" s="270"/>
      <c r="G461" s="270"/>
      <c r="H461" s="270"/>
      <c r="J461" s="274"/>
    </row>
    <row r="462" s="75" customFormat="1" spans="2:10">
      <c r="B462" s="268"/>
      <c r="C462" s="268"/>
      <c r="D462" s="269"/>
      <c r="E462" s="270"/>
      <c r="F462" s="270"/>
      <c r="G462" s="270"/>
      <c r="H462" s="270"/>
      <c r="J462" s="274"/>
    </row>
    <row r="463" s="75" customFormat="1" spans="2:10">
      <c r="B463" s="268"/>
      <c r="C463" s="268"/>
      <c r="D463" s="269"/>
      <c r="E463" s="270"/>
      <c r="F463" s="270"/>
      <c r="G463" s="270"/>
      <c r="H463" s="270"/>
      <c r="J463" s="274"/>
    </row>
    <row r="464" s="75" customFormat="1" spans="2:10">
      <c r="B464" s="268"/>
      <c r="C464" s="268"/>
      <c r="D464" s="269"/>
      <c r="E464" s="270"/>
      <c r="F464" s="270"/>
      <c r="G464" s="270"/>
      <c r="H464" s="270"/>
      <c r="J464" s="274"/>
    </row>
    <row r="465" s="74" customFormat="1" spans="2:10">
      <c r="B465" s="267"/>
      <c r="C465" s="267"/>
      <c r="D465" s="99"/>
      <c r="E465" s="163"/>
      <c r="F465" s="163"/>
      <c r="G465" s="163"/>
      <c r="H465" s="163"/>
      <c r="J465" s="273"/>
    </row>
    <row r="466" s="76" customFormat="1" spans="2:10">
      <c r="B466" s="275"/>
      <c r="C466" s="275"/>
      <c r="D466" s="276"/>
      <c r="E466" s="277"/>
      <c r="F466" s="277"/>
      <c r="G466" s="277"/>
      <c r="H466" s="277"/>
      <c r="J466" s="284"/>
    </row>
    <row r="467" s="76" customFormat="1" spans="2:10">
      <c r="B467" s="275"/>
      <c r="C467" s="275"/>
      <c r="D467" s="276"/>
      <c r="E467" s="277"/>
      <c r="F467" s="277"/>
      <c r="G467" s="277"/>
      <c r="H467" s="277"/>
      <c r="J467" s="284"/>
    </row>
    <row r="468" s="76" customFormat="1" spans="2:10">
      <c r="B468" s="275"/>
      <c r="C468" s="275"/>
      <c r="D468" s="276"/>
      <c r="E468" s="277"/>
      <c r="F468" s="277"/>
      <c r="G468" s="277"/>
      <c r="H468" s="277"/>
      <c r="J468" s="284"/>
    </row>
    <row r="469" s="76" customFormat="1" spans="2:10">
      <c r="B469" s="275"/>
      <c r="C469" s="275"/>
      <c r="D469" s="276"/>
      <c r="E469" s="277"/>
      <c r="F469" s="277"/>
      <c r="G469" s="277"/>
      <c r="H469" s="277"/>
      <c r="J469" s="284"/>
    </row>
    <row r="470" s="76" customFormat="1" spans="2:10">
      <c r="B470" s="275"/>
      <c r="C470" s="275"/>
      <c r="D470" s="276"/>
      <c r="E470" s="277"/>
      <c r="F470" s="277"/>
      <c r="G470" s="277"/>
      <c r="H470" s="277"/>
      <c r="J470" s="284"/>
    </row>
    <row r="471" s="76" customFormat="1" spans="2:10">
      <c r="B471" s="275"/>
      <c r="C471" s="275"/>
      <c r="D471" s="276"/>
      <c r="E471" s="277"/>
      <c r="F471" s="277"/>
      <c r="G471" s="277"/>
      <c r="H471" s="277"/>
      <c r="J471" s="284"/>
    </row>
    <row r="472" s="76" customFormat="1" spans="2:10">
      <c r="B472" s="275"/>
      <c r="C472" s="275"/>
      <c r="D472" s="276"/>
      <c r="E472" s="277"/>
      <c r="F472" s="277"/>
      <c r="G472" s="277"/>
      <c r="H472" s="277"/>
      <c r="J472" s="284"/>
    </row>
    <row r="473" s="76" customFormat="1" spans="2:10">
      <c r="B473" s="275"/>
      <c r="C473" s="275"/>
      <c r="D473" s="276"/>
      <c r="E473" s="277"/>
      <c r="F473" s="277"/>
      <c r="G473" s="277"/>
      <c r="H473" s="277"/>
      <c r="J473" s="284"/>
    </row>
    <row r="474" s="76" customFormat="1" spans="2:10">
      <c r="B474" s="275"/>
      <c r="C474" s="275"/>
      <c r="D474" s="276"/>
      <c r="E474" s="277"/>
      <c r="F474" s="277"/>
      <c r="G474" s="277"/>
      <c r="H474" s="277"/>
      <c r="J474" s="284"/>
    </row>
    <row r="475" s="76" customFormat="1" spans="2:10">
      <c r="B475" s="275"/>
      <c r="C475" s="275"/>
      <c r="D475" s="276"/>
      <c r="E475" s="277"/>
      <c r="F475" s="277"/>
      <c r="G475" s="277"/>
      <c r="H475" s="277"/>
      <c r="J475" s="284"/>
    </row>
    <row r="476" s="76" customFormat="1" spans="2:10">
      <c r="B476" s="275"/>
      <c r="C476" s="275"/>
      <c r="D476" s="276"/>
      <c r="E476" s="277"/>
      <c r="F476" s="277"/>
      <c r="G476" s="277"/>
      <c r="H476" s="277"/>
      <c r="J476" s="284"/>
    </row>
    <row r="477" s="76" customFormat="1" spans="2:10">
      <c r="B477" s="275"/>
      <c r="C477" s="275"/>
      <c r="D477" s="276"/>
      <c r="E477" s="277"/>
      <c r="F477" s="277"/>
      <c r="G477" s="277"/>
      <c r="H477" s="277"/>
      <c r="J477" s="284"/>
    </row>
    <row r="478" s="76" customFormat="1" spans="2:10">
      <c r="B478" s="275"/>
      <c r="C478" s="275"/>
      <c r="D478" s="276"/>
      <c r="E478" s="277"/>
      <c r="F478" s="277"/>
      <c r="G478" s="277"/>
      <c r="H478" s="277"/>
      <c r="J478" s="284"/>
    </row>
    <row r="479" s="76" customFormat="1" spans="2:10">
      <c r="B479" s="275"/>
      <c r="C479" s="275"/>
      <c r="D479" s="276"/>
      <c r="E479" s="277"/>
      <c r="F479" s="277"/>
      <c r="G479" s="277"/>
      <c r="H479" s="277"/>
      <c r="J479" s="284"/>
    </row>
    <row r="480" s="76" customFormat="1" spans="2:10">
      <c r="B480" s="275"/>
      <c r="C480" s="275"/>
      <c r="D480" s="276"/>
      <c r="E480" s="277"/>
      <c r="F480" s="277"/>
      <c r="G480" s="277"/>
      <c r="H480" s="277"/>
      <c r="J480" s="284"/>
    </row>
    <row r="481" s="76" customFormat="1" spans="2:10">
      <c r="B481" s="275"/>
      <c r="C481" s="275"/>
      <c r="D481" s="276"/>
      <c r="E481" s="277"/>
      <c r="F481" s="277"/>
      <c r="G481" s="277"/>
      <c r="H481" s="277"/>
      <c r="J481" s="284"/>
    </row>
    <row r="482" s="76" customFormat="1" spans="2:10">
      <c r="B482" s="275"/>
      <c r="C482" s="275"/>
      <c r="D482" s="276"/>
      <c r="E482" s="277"/>
      <c r="F482" s="277"/>
      <c r="G482" s="277"/>
      <c r="H482" s="277"/>
      <c r="J482" s="284"/>
    </row>
    <row r="483" s="76" customFormat="1" spans="2:10">
      <c r="B483" s="275"/>
      <c r="C483" s="275"/>
      <c r="D483" s="276"/>
      <c r="E483" s="277"/>
      <c r="F483" s="277"/>
      <c r="G483" s="277"/>
      <c r="H483" s="277"/>
      <c r="J483" s="284"/>
    </row>
    <row r="484" s="74" customFormat="1" spans="2:10">
      <c r="B484" s="267"/>
      <c r="C484" s="267"/>
      <c r="D484" s="99"/>
      <c r="E484" s="163"/>
      <c r="F484" s="163"/>
      <c r="G484" s="163"/>
      <c r="H484" s="163"/>
      <c r="J484" s="273"/>
    </row>
    <row r="485" s="77" customFormat="1" spans="2:10">
      <c r="B485" s="278"/>
      <c r="C485" s="278"/>
      <c r="D485" s="279"/>
      <c r="E485" s="280"/>
      <c r="F485" s="280"/>
      <c r="G485" s="280"/>
      <c r="H485" s="280"/>
      <c r="J485" s="285"/>
    </row>
    <row r="486" s="77" customFormat="1" spans="2:10">
      <c r="B486" s="278"/>
      <c r="C486" s="278"/>
      <c r="D486" s="279"/>
      <c r="E486" s="280"/>
      <c r="F486" s="280"/>
      <c r="G486" s="280"/>
      <c r="H486" s="280"/>
      <c r="J486" s="285"/>
    </row>
    <row r="487" s="77" customFormat="1" spans="2:10">
      <c r="B487" s="278"/>
      <c r="C487" s="278"/>
      <c r="D487" s="279"/>
      <c r="E487" s="280"/>
      <c r="F487" s="280"/>
      <c r="G487" s="280"/>
      <c r="H487" s="280"/>
      <c r="J487" s="285"/>
    </row>
    <row r="488" s="77" customFormat="1" spans="2:10">
      <c r="B488" s="278"/>
      <c r="C488" s="278"/>
      <c r="D488" s="279"/>
      <c r="E488" s="280"/>
      <c r="F488" s="280"/>
      <c r="G488" s="280"/>
      <c r="H488" s="280"/>
      <c r="J488" s="285"/>
    </row>
    <row r="489" s="77" customFormat="1" spans="2:10">
      <c r="B489" s="278"/>
      <c r="C489" s="278"/>
      <c r="D489" s="279"/>
      <c r="E489" s="280"/>
      <c r="F489" s="280"/>
      <c r="G489" s="280"/>
      <c r="H489" s="280"/>
      <c r="J489" s="285"/>
    </row>
    <row r="490" s="77" customFormat="1" spans="2:10">
      <c r="B490" s="278"/>
      <c r="C490" s="278"/>
      <c r="D490" s="279"/>
      <c r="E490" s="280"/>
      <c r="F490" s="280"/>
      <c r="G490" s="280"/>
      <c r="H490" s="280"/>
      <c r="J490" s="285"/>
    </row>
    <row r="491" s="77" customFormat="1" spans="2:10">
      <c r="B491" s="278"/>
      <c r="C491" s="278"/>
      <c r="D491" s="279"/>
      <c r="E491" s="280"/>
      <c r="F491" s="280"/>
      <c r="G491" s="280"/>
      <c r="H491" s="280"/>
      <c r="J491" s="285"/>
    </row>
    <row r="492" s="77" customFormat="1" spans="2:10">
      <c r="B492" s="278"/>
      <c r="C492" s="278"/>
      <c r="D492" s="279"/>
      <c r="E492" s="280"/>
      <c r="F492" s="280"/>
      <c r="G492" s="280"/>
      <c r="H492" s="280"/>
      <c r="J492" s="285"/>
    </row>
    <row r="493" s="77" customFormat="1" spans="2:10">
      <c r="B493" s="278"/>
      <c r="C493" s="278"/>
      <c r="D493" s="279"/>
      <c r="E493" s="280"/>
      <c r="F493" s="280"/>
      <c r="G493" s="280"/>
      <c r="H493" s="280"/>
      <c r="J493" s="285"/>
    </row>
    <row r="494" s="77" customFormat="1" spans="2:10">
      <c r="B494" s="278"/>
      <c r="C494" s="278"/>
      <c r="D494" s="279"/>
      <c r="E494" s="280"/>
      <c r="F494" s="280"/>
      <c r="G494" s="280"/>
      <c r="H494" s="280"/>
      <c r="J494" s="285"/>
    </row>
    <row r="495" s="77" customFormat="1" spans="2:10">
      <c r="B495" s="278"/>
      <c r="C495" s="278"/>
      <c r="D495" s="279"/>
      <c r="E495" s="280"/>
      <c r="F495" s="280"/>
      <c r="G495" s="280"/>
      <c r="H495" s="280"/>
      <c r="J495" s="285"/>
    </row>
    <row r="496" s="77" customFormat="1" spans="2:10">
      <c r="B496" s="278"/>
      <c r="C496" s="278"/>
      <c r="D496" s="279"/>
      <c r="E496" s="280"/>
      <c r="F496" s="280"/>
      <c r="G496" s="280"/>
      <c r="H496" s="280"/>
      <c r="J496" s="285"/>
    </row>
    <row r="497" s="77" customFormat="1" spans="2:10">
      <c r="B497" s="278"/>
      <c r="C497" s="278"/>
      <c r="D497" s="279"/>
      <c r="E497" s="280"/>
      <c r="F497" s="280"/>
      <c r="G497" s="280"/>
      <c r="H497" s="280"/>
      <c r="J497" s="285"/>
    </row>
    <row r="498" s="77" customFormat="1" spans="2:10">
      <c r="B498" s="278"/>
      <c r="C498" s="278"/>
      <c r="D498" s="279"/>
      <c r="E498" s="280"/>
      <c r="F498" s="280"/>
      <c r="G498" s="280"/>
      <c r="H498" s="280"/>
      <c r="J498" s="285"/>
    </row>
    <row r="499" s="77" customFormat="1" spans="2:10">
      <c r="B499" s="278"/>
      <c r="C499" s="278"/>
      <c r="D499" s="279"/>
      <c r="E499" s="280"/>
      <c r="F499" s="280"/>
      <c r="G499" s="280"/>
      <c r="H499" s="280"/>
      <c r="J499" s="285"/>
    </row>
    <row r="500" s="77" customFormat="1" spans="2:10">
      <c r="B500" s="278"/>
      <c r="C500" s="278"/>
      <c r="D500" s="279"/>
      <c r="E500" s="280"/>
      <c r="F500" s="280"/>
      <c r="G500" s="280"/>
      <c r="H500" s="280"/>
      <c r="J500" s="285"/>
    </row>
    <row r="501" s="77" customFormat="1" spans="2:10">
      <c r="B501" s="278"/>
      <c r="C501" s="278"/>
      <c r="D501" s="279"/>
      <c r="E501" s="280"/>
      <c r="F501" s="280"/>
      <c r="G501" s="280"/>
      <c r="H501" s="280"/>
      <c r="J501" s="285"/>
    </row>
    <row r="502" s="74" customFormat="1" spans="2:10">
      <c r="B502" s="267"/>
      <c r="C502" s="267"/>
      <c r="D502" s="99"/>
      <c r="E502" s="163"/>
      <c r="F502" s="163"/>
      <c r="G502" s="163"/>
      <c r="H502" s="163"/>
      <c r="J502" s="273"/>
    </row>
    <row r="503" s="78" customFormat="1" spans="2:10">
      <c r="B503" s="281"/>
      <c r="C503" s="281"/>
      <c r="D503" s="282"/>
      <c r="E503" s="283"/>
      <c r="F503" s="283"/>
      <c r="G503" s="283"/>
      <c r="H503" s="283"/>
      <c r="J503" s="286"/>
    </row>
    <row r="504" s="78" customFormat="1" spans="2:10">
      <c r="B504" s="281"/>
      <c r="C504" s="281"/>
      <c r="D504" s="282"/>
      <c r="E504" s="283"/>
      <c r="F504" s="283"/>
      <c r="G504" s="283"/>
      <c r="H504" s="283"/>
      <c r="J504" s="286"/>
    </row>
    <row r="505" s="78" customFormat="1" spans="2:10">
      <c r="B505" s="281"/>
      <c r="C505" s="281"/>
      <c r="D505" s="282"/>
      <c r="E505" s="283"/>
      <c r="F505" s="283"/>
      <c r="G505" s="283"/>
      <c r="H505" s="283"/>
      <c r="J505" s="286"/>
    </row>
    <row r="506" s="78" customFormat="1" spans="2:10">
      <c r="B506" s="281"/>
      <c r="C506" s="281"/>
      <c r="D506" s="282"/>
      <c r="E506" s="283"/>
      <c r="F506" s="283"/>
      <c r="G506" s="283"/>
      <c r="H506" s="283"/>
      <c r="J506" s="286"/>
    </row>
    <row r="507" s="78" customFormat="1" spans="2:10">
      <c r="B507" s="281"/>
      <c r="C507" s="281"/>
      <c r="D507" s="282"/>
      <c r="E507" s="283"/>
      <c r="F507" s="283"/>
      <c r="G507" s="283"/>
      <c r="H507" s="283"/>
      <c r="J507" s="286"/>
    </row>
    <row r="508" s="78" customFormat="1" spans="2:10">
      <c r="B508" s="281"/>
      <c r="C508" s="281"/>
      <c r="D508" s="282"/>
      <c r="E508" s="283"/>
      <c r="F508" s="283"/>
      <c r="G508" s="283"/>
      <c r="H508" s="283"/>
      <c r="J508" s="286"/>
    </row>
    <row r="509" s="78" customFormat="1" spans="2:10">
      <c r="B509" s="281"/>
      <c r="C509" s="281"/>
      <c r="D509" s="282"/>
      <c r="E509" s="283"/>
      <c r="F509" s="283"/>
      <c r="G509" s="283"/>
      <c r="H509" s="283"/>
      <c r="J509" s="286"/>
    </row>
    <row r="510" s="78" customFormat="1" spans="2:10">
      <c r="B510" s="281"/>
      <c r="C510" s="281"/>
      <c r="D510" s="282"/>
      <c r="E510" s="283"/>
      <c r="F510" s="283"/>
      <c r="G510" s="283"/>
      <c r="H510" s="283"/>
      <c r="J510" s="286"/>
    </row>
    <row r="511" s="78" customFormat="1" spans="2:10">
      <c r="B511" s="281"/>
      <c r="C511" s="281"/>
      <c r="D511" s="282"/>
      <c r="E511" s="283"/>
      <c r="F511" s="283"/>
      <c r="G511" s="283"/>
      <c r="H511" s="283"/>
      <c r="J511" s="286"/>
    </row>
    <row r="512" s="78" customFormat="1" spans="2:10">
      <c r="B512" s="281"/>
      <c r="C512" s="281"/>
      <c r="D512" s="282"/>
      <c r="E512" s="283"/>
      <c r="F512" s="283"/>
      <c r="G512" s="283"/>
      <c r="H512" s="283"/>
      <c r="J512" s="286"/>
    </row>
    <row r="513" s="78" customFormat="1" spans="2:10">
      <c r="B513" s="281"/>
      <c r="C513" s="281"/>
      <c r="D513" s="282"/>
      <c r="E513" s="283"/>
      <c r="F513" s="283"/>
      <c r="G513" s="283"/>
      <c r="H513" s="283"/>
      <c r="J513" s="286"/>
    </row>
    <row r="514" s="78" customFormat="1" spans="2:10">
      <c r="B514" s="281"/>
      <c r="C514" s="281"/>
      <c r="D514" s="282"/>
      <c r="E514" s="283"/>
      <c r="F514" s="283"/>
      <c r="G514" s="283"/>
      <c r="H514" s="283"/>
      <c r="J514" s="286"/>
    </row>
    <row r="515" s="78" customFormat="1" spans="2:10">
      <c r="B515" s="281"/>
      <c r="C515" s="281"/>
      <c r="D515" s="282"/>
      <c r="E515" s="283"/>
      <c r="F515" s="283"/>
      <c r="G515" s="283"/>
      <c r="H515" s="283"/>
      <c r="J515" s="286"/>
    </row>
    <row r="516" s="78" customFormat="1" spans="2:10">
      <c r="B516" s="281"/>
      <c r="C516" s="281"/>
      <c r="D516" s="282"/>
      <c r="E516" s="283"/>
      <c r="F516" s="283"/>
      <c r="G516" s="283"/>
      <c r="H516" s="283"/>
      <c r="J516" s="286"/>
    </row>
    <row r="517" s="74" customFormat="1" spans="2:10">
      <c r="B517" s="267"/>
      <c r="C517" s="267"/>
      <c r="D517" s="99"/>
      <c r="E517" s="163"/>
      <c r="F517" s="163"/>
      <c r="G517" s="163"/>
      <c r="H517" s="163"/>
      <c r="J517" s="273"/>
    </row>
    <row r="518" spans="1:4">
      <c r="A518" s="83"/>
      <c r="D518" s="287"/>
    </row>
    <row r="519" spans="1:4">
      <c r="A519" s="83"/>
      <c r="D519" s="287"/>
    </row>
    <row r="520" spans="1:4">
      <c r="A520" s="83"/>
      <c r="D520" s="287"/>
    </row>
    <row r="521" spans="1:4">
      <c r="A521" s="83"/>
      <c r="D521" s="287"/>
    </row>
    <row r="522" spans="1:4">
      <c r="A522" s="83"/>
      <c r="D522" s="287"/>
    </row>
    <row r="523" spans="1:4">
      <c r="A523" s="83"/>
      <c r="D523" s="287"/>
    </row>
    <row r="524" spans="1:4">
      <c r="A524" s="83"/>
      <c r="D524" s="287"/>
    </row>
    <row r="525" spans="1:4">
      <c r="A525" s="83"/>
      <c r="D525" s="287"/>
    </row>
    <row r="526" spans="1:4">
      <c r="A526" s="83"/>
      <c r="D526" s="287"/>
    </row>
    <row r="527" spans="1:4">
      <c r="A527" s="83"/>
      <c r="D527" s="287"/>
    </row>
    <row r="528" spans="1:4">
      <c r="A528" s="83"/>
      <c r="D528" s="287"/>
    </row>
    <row r="529" spans="1:4">
      <c r="A529" s="83"/>
      <c r="D529" s="287"/>
    </row>
    <row r="530" spans="1:4">
      <c r="A530" s="83"/>
      <c r="D530" s="287"/>
    </row>
    <row r="531" spans="1:4">
      <c r="A531" s="83"/>
      <c r="D531" s="287"/>
    </row>
    <row r="532" spans="1:4">
      <c r="A532" s="83"/>
      <c r="D532" s="287"/>
    </row>
    <row r="533" spans="1:4">
      <c r="A533" s="83"/>
      <c r="D533" s="287"/>
    </row>
    <row r="534" spans="1:4">
      <c r="A534" s="83"/>
      <c r="D534" s="287"/>
    </row>
    <row r="535" spans="1:4">
      <c r="A535" s="83"/>
      <c r="D535" s="287"/>
    </row>
    <row r="536" spans="1:4">
      <c r="A536" s="83"/>
      <c r="D536" s="287"/>
    </row>
    <row r="537" spans="1:4">
      <c r="A537" s="83"/>
      <c r="D537" s="287"/>
    </row>
    <row r="538" spans="1:4">
      <c r="A538" s="83"/>
      <c r="D538" s="287"/>
    </row>
    <row r="539" spans="1:4">
      <c r="A539" s="83"/>
      <c r="D539" s="287"/>
    </row>
    <row r="540" spans="1:4">
      <c r="A540" s="83"/>
      <c r="D540" s="287"/>
    </row>
    <row r="541" spans="1:4">
      <c r="A541" s="83"/>
      <c r="D541" s="287"/>
    </row>
    <row r="542" spans="1:4">
      <c r="A542" s="83"/>
      <c r="D542" s="287"/>
    </row>
    <row r="543" spans="1:4">
      <c r="A543" s="83"/>
      <c r="D543" s="287"/>
    </row>
    <row r="544" spans="1:4">
      <c r="A544" s="83"/>
      <c r="D544" s="287"/>
    </row>
    <row r="545" spans="1:4">
      <c r="A545" s="83"/>
      <c r="D545" s="287"/>
    </row>
    <row r="546" spans="1:4">
      <c r="A546" s="83"/>
      <c r="D546" s="287"/>
    </row>
    <row r="547" spans="1:4">
      <c r="A547" s="83"/>
      <c r="D547" s="287"/>
    </row>
    <row r="548" spans="1:4">
      <c r="A548" s="83"/>
      <c r="D548" s="287"/>
    </row>
    <row r="549" spans="1:4">
      <c r="A549" s="83"/>
      <c r="D549" s="287"/>
    </row>
    <row r="550" spans="1:4">
      <c r="A550" s="83"/>
      <c r="D550" s="287"/>
    </row>
    <row r="551" spans="1:4">
      <c r="A551" s="83"/>
      <c r="D551" s="287"/>
    </row>
    <row r="552" spans="1:4">
      <c r="A552" s="83"/>
      <c r="D552" s="287"/>
    </row>
    <row r="553" spans="1:4">
      <c r="A553" s="83"/>
      <c r="D553" s="287"/>
    </row>
    <row r="554" spans="1:4">
      <c r="A554" s="83"/>
      <c r="D554" s="287"/>
    </row>
    <row r="555" spans="1:4">
      <c r="A555" s="83"/>
      <c r="D555" s="287"/>
    </row>
    <row r="556" spans="1:4">
      <c r="A556" s="83"/>
      <c r="D556" s="287"/>
    </row>
    <row r="557" spans="1:4">
      <c r="A557" s="83"/>
      <c r="D557" s="287"/>
    </row>
    <row r="558" spans="1:4">
      <c r="A558" s="83"/>
      <c r="D558" s="287"/>
    </row>
    <row r="559" spans="1:4">
      <c r="A559" s="83"/>
      <c r="D559" s="287"/>
    </row>
    <row r="560" spans="1:4">
      <c r="A560" s="83"/>
      <c r="D560" s="287"/>
    </row>
    <row r="561" spans="1:4">
      <c r="A561" s="83"/>
      <c r="D561" s="287"/>
    </row>
    <row r="562" spans="1:4">
      <c r="A562" s="83"/>
      <c r="D562" s="287"/>
    </row>
    <row r="563" spans="1:4">
      <c r="A563" s="83"/>
      <c r="D563" s="287"/>
    </row>
    <row r="564" spans="1:4">
      <c r="A564" s="83"/>
      <c r="D564" s="287"/>
    </row>
    <row r="565" spans="1:4">
      <c r="A565" s="83"/>
      <c r="D565" s="287"/>
    </row>
    <row r="566" spans="1:4">
      <c r="A566" s="83"/>
      <c r="D566" s="287"/>
    </row>
    <row r="567" spans="1:4">
      <c r="A567" s="83"/>
      <c r="D567" s="287"/>
    </row>
    <row r="568" spans="1:4">
      <c r="A568" s="83"/>
      <c r="D568" s="287"/>
    </row>
    <row r="569" spans="1:4">
      <c r="A569" s="83"/>
      <c r="D569" s="287"/>
    </row>
    <row r="570" spans="1:4">
      <c r="A570" s="83"/>
      <c r="D570" s="287"/>
    </row>
    <row r="571" spans="1:4">
      <c r="A571" s="83"/>
      <c r="D571" s="287"/>
    </row>
    <row r="572" spans="1:4">
      <c r="A572" s="83"/>
      <c r="D572" s="287"/>
    </row>
    <row r="573" spans="1:4">
      <c r="A573" s="83"/>
      <c r="D573" s="287"/>
    </row>
    <row r="574" spans="1:4">
      <c r="A574" s="83"/>
      <c r="D574" s="287"/>
    </row>
    <row r="575" spans="1:4">
      <c r="A575" s="83"/>
      <c r="D575" s="287"/>
    </row>
    <row r="576" spans="1:4">
      <c r="A576" s="83"/>
      <c r="D576" s="287"/>
    </row>
    <row r="577" spans="1:4">
      <c r="A577" s="83"/>
      <c r="D577" s="287"/>
    </row>
    <row r="578" spans="1:4">
      <c r="A578" s="83"/>
      <c r="D578" s="287"/>
    </row>
    <row r="579" spans="1:4">
      <c r="A579" s="83"/>
      <c r="D579" s="287"/>
    </row>
    <row r="580" spans="1:4">
      <c r="A580" s="83"/>
      <c r="D580" s="287"/>
    </row>
    <row r="581" spans="1:4">
      <c r="A581" s="83"/>
      <c r="D581" s="287"/>
    </row>
    <row r="582" spans="1:4">
      <c r="A582" s="83"/>
      <c r="D582" s="287"/>
    </row>
    <row r="583" spans="1:4">
      <c r="A583" s="83"/>
      <c r="D583" s="287"/>
    </row>
    <row r="584" spans="1:4">
      <c r="A584" s="83"/>
      <c r="D584" s="287"/>
    </row>
    <row r="585" spans="1:4">
      <c r="A585" s="83"/>
      <c r="D585" s="287"/>
    </row>
    <row r="586" spans="1:4">
      <c r="A586" s="83"/>
      <c r="D586" s="287"/>
    </row>
    <row r="587" spans="1:4">
      <c r="A587" s="83"/>
      <c r="D587" s="287"/>
    </row>
    <row r="588" spans="1:4">
      <c r="A588" s="83"/>
      <c r="D588" s="287"/>
    </row>
    <row r="589" spans="1:4">
      <c r="A589" s="83"/>
      <c r="D589" s="287"/>
    </row>
    <row r="590" spans="1:4">
      <c r="A590" s="83"/>
      <c r="D590" s="287"/>
    </row>
    <row r="591" spans="1:4">
      <c r="A591" s="83"/>
      <c r="D591" s="287"/>
    </row>
    <row r="592" spans="1:4">
      <c r="A592" s="83"/>
      <c r="D592" s="287"/>
    </row>
    <row r="593" spans="1:4">
      <c r="A593" s="83"/>
      <c r="D593" s="287"/>
    </row>
    <row r="594" spans="1:4">
      <c r="A594" s="83"/>
      <c r="D594" s="287"/>
    </row>
    <row r="595" spans="1:4">
      <c r="A595" s="83"/>
      <c r="D595" s="287"/>
    </row>
    <row r="596" spans="1:4">
      <c r="A596" s="83"/>
      <c r="D596" s="287"/>
    </row>
    <row r="597" spans="1:4">
      <c r="A597" s="83"/>
      <c r="D597" s="287"/>
    </row>
    <row r="598" spans="1:4">
      <c r="A598" s="83"/>
      <c r="D598" s="287"/>
    </row>
    <row r="599" spans="1:4">
      <c r="A599" s="83"/>
      <c r="D599" s="287"/>
    </row>
    <row r="600" spans="1:4">
      <c r="A600" s="83"/>
      <c r="D600" s="287"/>
    </row>
    <row r="601" spans="1:4">
      <c r="A601" s="83"/>
      <c r="D601" s="287"/>
    </row>
    <row r="602" spans="1:4">
      <c r="A602" s="83"/>
      <c r="D602" s="287"/>
    </row>
    <row r="603" spans="1:4">
      <c r="A603" s="83"/>
      <c r="D603" s="287"/>
    </row>
    <row r="604" spans="1:4">
      <c r="A604" s="83"/>
      <c r="D604" s="287"/>
    </row>
    <row r="605" spans="1:4">
      <c r="A605" s="83"/>
      <c r="D605" s="287"/>
    </row>
    <row r="606" spans="1:4">
      <c r="A606" s="83"/>
      <c r="D606" s="287"/>
    </row>
    <row r="607" spans="1:4">
      <c r="A607" s="83"/>
      <c r="D607" s="287"/>
    </row>
    <row r="608" spans="1:4">
      <c r="A608" s="83"/>
      <c r="D608" s="287"/>
    </row>
    <row r="609" spans="1:4">
      <c r="A609" s="83"/>
      <c r="D609" s="287"/>
    </row>
    <row r="610" spans="1:4">
      <c r="A610" s="83"/>
      <c r="D610" s="287"/>
    </row>
    <row r="611" spans="1:4">
      <c r="A611" s="83"/>
      <c r="D611" s="287"/>
    </row>
    <row r="612" spans="1:4">
      <c r="A612" s="83"/>
      <c r="D612" s="287"/>
    </row>
    <row r="613" spans="1:4">
      <c r="A613" s="83"/>
      <c r="D613" s="287"/>
    </row>
    <row r="614" spans="1:4">
      <c r="A614" s="83"/>
      <c r="D614" s="287"/>
    </row>
    <row r="615" spans="1:4">
      <c r="A615" s="83"/>
      <c r="D615" s="287"/>
    </row>
    <row r="616" spans="1:4">
      <c r="A616" s="83"/>
      <c r="D616" s="287"/>
    </row>
    <row r="617" spans="1:4">
      <c r="A617" s="83"/>
      <c r="D617" s="287"/>
    </row>
    <row r="618" spans="1:4">
      <c r="A618" s="83"/>
      <c r="D618" s="287"/>
    </row>
    <row r="619" spans="1:4">
      <c r="A619" s="83"/>
      <c r="D619" s="287"/>
    </row>
    <row r="620" spans="1:4">
      <c r="A620" s="83"/>
      <c r="D620" s="287"/>
    </row>
    <row r="621" spans="1:4">
      <c r="A621" s="83"/>
      <c r="D621" s="287"/>
    </row>
    <row r="622" spans="1:4">
      <c r="A622" s="83"/>
      <c r="D622" s="287"/>
    </row>
    <row r="623" spans="1:4">
      <c r="A623" s="83"/>
      <c r="D623" s="287"/>
    </row>
    <row r="624" spans="1:4">
      <c r="A624" s="83"/>
      <c r="D624" s="287"/>
    </row>
    <row r="625" spans="1:4">
      <c r="A625" s="83"/>
      <c r="D625" s="287"/>
    </row>
    <row r="626" spans="1:4">
      <c r="A626" s="83"/>
      <c r="D626" s="287"/>
    </row>
    <row r="627" spans="1:4">
      <c r="A627" s="83"/>
      <c r="D627" s="287"/>
    </row>
    <row r="628" spans="1:4">
      <c r="A628" s="83"/>
      <c r="D628" s="287"/>
    </row>
    <row r="629" spans="1:4">
      <c r="A629" s="83"/>
      <c r="D629" s="287"/>
    </row>
    <row r="630" spans="1:4">
      <c r="A630" s="83"/>
      <c r="D630" s="287"/>
    </row>
    <row r="631" spans="1:4">
      <c r="A631" s="83"/>
      <c r="D631" s="287"/>
    </row>
    <row r="632" spans="1:4">
      <c r="A632" s="83"/>
      <c r="D632" s="287"/>
    </row>
    <row r="633" spans="1:4">
      <c r="A633" s="83"/>
      <c r="D633" s="287"/>
    </row>
    <row r="634" s="79" customFormat="1" spans="1:10">
      <c r="A634" s="288"/>
      <c r="B634" s="288"/>
      <c r="C634" s="288"/>
      <c r="D634" s="287"/>
      <c r="E634" s="289"/>
      <c r="F634" s="289"/>
      <c r="G634" s="289"/>
      <c r="H634" s="289"/>
      <c r="J634" s="290"/>
    </row>
    <row r="635" spans="4:4">
      <c r="D635" s="287"/>
    </row>
    <row r="636" spans="4:4">
      <c r="D636" s="287"/>
    </row>
    <row r="637" spans="4:4">
      <c r="D637" s="287"/>
    </row>
    <row r="638" spans="4:4">
      <c r="D638" s="287"/>
    </row>
    <row r="639" s="79" customFormat="1" spans="1:10">
      <c r="A639" s="288"/>
      <c r="B639" s="288"/>
      <c r="C639" s="288"/>
      <c r="D639" s="287"/>
      <c r="E639" s="289"/>
      <c r="F639" s="289"/>
      <c r="G639" s="289"/>
      <c r="H639" s="289"/>
      <c r="J639" s="290"/>
    </row>
    <row r="640" spans="4:4">
      <c r="D640" s="287"/>
    </row>
    <row r="641" spans="4:4">
      <c r="D641" s="287"/>
    </row>
    <row r="642" s="79" customFormat="1" spans="1:10">
      <c r="A642" s="288"/>
      <c r="B642" s="288"/>
      <c r="C642" s="288"/>
      <c r="D642" s="287"/>
      <c r="E642" s="289"/>
      <c r="F642" s="289"/>
      <c r="G642" s="289"/>
      <c r="H642" s="289"/>
      <c r="J642" s="290"/>
    </row>
    <row r="643" spans="4:4">
      <c r="D643" s="287"/>
    </row>
    <row r="644" spans="4:4">
      <c r="D644" s="287"/>
    </row>
    <row r="645" spans="4:4">
      <c r="D645" s="287"/>
    </row>
    <row r="646" spans="4:4">
      <c r="D646" s="287"/>
    </row>
    <row r="647" spans="4:4">
      <c r="D647" s="287"/>
    </row>
    <row r="648" spans="4:4">
      <c r="D648" s="287"/>
    </row>
    <row r="649" spans="4:4">
      <c r="D649" s="287"/>
    </row>
    <row r="650" spans="4:4">
      <c r="D650" s="287"/>
    </row>
    <row r="651" spans="4:4">
      <c r="D651" s="287"/>
    </row>
    <row r="652" spans="4:4">
      <c r="D652" s="287"/>
    </row>
    <row r="653" spans="4:4">
      <c r="D653" s="287"/>
    </row>
    <row r="654" spans="4:4">
      <c r="D654" s="287"/>
    </row>
    <row r="655" spans="4:4">
      <c r="D655" s="287"/>
    </row>
    <row r="656" spans="4:4">
      <c r="D656" s="287"/>
    </row>
    <row r="657" spans="4:4">
      <c r="D657" s="287"/>
    </row>
    <row r="658" spans="4:4">
      <c r="D658" s="287"/>
    </row>
    <row r="659" spans="4:4">
      <c r="D659" s="287"/>
    </row>
    <row r="660" spans="4:4">
      <c r="D660" s="287"/>
    </row>
    <row r="661" spans="4:4">
      <c r="D661" s="287"/>
    </row>
    <row r="662" s="79" customFormat="1" spans="1:10">
      <c r="A662" s="288"/>
      <c r="B662" s="288"/>
      <c r="C662" s="288"/>
      <c r="D662" s="287"/>
      <c r="E662" s="289"/>
      <c r="F662" s="289"/>
      <c r="G662" s="289"/>
      <c r="H662" s="289"/>
      <c r="J662" s="290"/>
    </row>
    <row r="663" s="79" customFormat="1" spans="1:10">
      <c r="A663" s="288"/>
      <c r="B663" s="288"/>
      <c r="C663" s="288"/>
      <c r="D663" s="287"/>
      <c r="E663" s="82"/>
      <c r="F663" s="82"/>
      <c r="G663" s="82"/>
      <c r="H663" s="82"/>
      <c r="I663" s="83"/>
      <c r="J663" s="84"/>
    </row>
    <row r="664" s="79" customFormat="1" spans="1:10">
      <c r="A664" s="288"/>
      <c r="B664" s="288"/>
      <c r="C664" s="288"/>
      <c r="D664" s="287"/>
      <c r="E664" s="82"/>
      <c r="F664" s="82"/>
      <c r="G664" s="82"/>
      <c r="H664" s="82"/>
      <c r="I664" s="83"/>
      <c r="J664" s="84"/>
    </row>
    <row r="665" s="79" customFormat="1" spans="1:10">
      <c r="A665" s="288"/>
      <c r="B665" s="288"/>
      <c r="C665" s="288"/>
      <c r="D665" s="287"/>
      <c r="E665" s="82"/>
      <c r="F665" s="82"/>
      <c r="G665" s="82"/>
      <c r="H665" s="82"/>
      <c r="I665" s="83"/>
      <c r="J665" s="84"/>
    </row>
    <row r="666" s="79" customFormat="1" spans="1:10">
      <c r="A666" s="288"/>
      <c r="B666" s="288"/>
      <c r="C666" s="288"/>
      <c r="D666" s="287"/>
      <c r="E666" s="82"/>
      <c r="F666" s="82"/>
      <c r="G666" s="82"/>
      <c r="H666" s="82"/>
      <c r="I666" s="83"/>
      <c r="J666" s="84"/>
    </row>
    <row r="667" spans="1:4">
      <c r="A667" s="288"/>
      <c r="B667" s="288"/>
      <c r="C667" s="288"/>
      <c r="D667" s="287"/>
    </row>
    <row r="668" spans="1:4">
      <c r="A668" s="288"/>
      <c r="B668" s="288"/>
      <c r="C668" s="288"/>
      <c r="D668" s="287"/>
    </row>
    <row r="669" spans="1:4">
      <c r="A669" s="288"/>
      <c r="B669" s="288"/>
      <c r="C669" s="288"/>
      <c r="D669" s="287"/>
    </row>
    <row r="670" s="79" customFormat="1" spans="1:10">
      <c r="A670" s="288"/>
      <c r="B670" s="288"/>
      <c r="C670" s="288"/>
      <c r="D670" s="287"/>
      <c r="E670" s="82"/>
      <c r="F670" s="82"/>
      <c r="G670" s="82"/>
      <c r="H670" s="82"/>
      <c r="I670" s="83"/>
      <c r="J670" s="84"/>
    </row>
    <row r="671" spans="1:4">
      <c r="A671" s="288"/>
      <c r="B671" s="288"/>
      <c r="C671" s="288"/>
      <c r="D671" s="287"/>
    </row>
    <row r="672" s="79" customFormat="1" spans="1:10">
      <c r="A672" s="288"/>
      <c r="B672" s="288"/>
      <c r="C672" s="288"/>
      <c r="D672" s="287"/>
      <c r="E672" s="82"/>
      <c r="F672" s="82"/>
      <c r="G672" s="82"/>
      <c r="H672" s="82"/>
      <c r="I672" s="83"/>
      <c r="J672" s="84"/>
    </row>
    <row r="673" spans="1:4">
      <c r="A673" s="288"/>
      <c r="B673" s="288"/>
      <c r="C673" s="288"/>
      <c r="D673" s="287"/>
    </row>
    <row r="674" s="79" customFormat="1" spans="1:10">
      <c r="A674" s="288"/>
      <c r="B674" s="288"/>
      <c r="C674" s="288"/>
      <c r="D674" s="287"/>
      <c r="E674" s="82"/>
      <c r="F674" s="82"/>
      <c r="G674" s="82"/>
      <c r="H674" s="82"/>
      <c r="I674" s="83"/>
      <c r="J674" s="84"/>
    </row>
    <row r="675" spans="1:4">
      <c r="A675" s="288"/>
      <c r="B675" s="288"/>
      <c r="C675" s="288"/>
      <c r="D675" s="287"/>
    </row>
    <row r="676" s="79" customFormat="1" spans="1:10">
      <c r="A676" s="288"/>
      <c r="B676" s="288"/>
      <c r="C676" s="288"/>
      <c r="D676" s="287"/>
      <c r="E676" s="82"/>
      <c r="F676" s="82"/>
      <c r="G676" s="82"/>
      <c r="H676" s="82"/>
      <c r="I676" s="83"/>
      <c r="J676" s="84"/>
    </row>
    <row r="677" spans="1:4">
      <c r="A677" s="288"/>
      <c r="B677" s="288"/>
      <c r="C677" s="288"/>
      <c r="D677" s="287"/>
    </row>
    <row r="678" s="79" customFormat="1" spans="1:10">
      <c r="A678" s="288"/>
      <c r="B678" s="288"/>
      <c r="C678" s="288"/>
      <c r="D678" s="287"/>
      <c r="E678" s="289"/>
      <c r="F678" s="289"/>
      <c r="G678" s="289"/>
      <c r="H678" s="289"/>
      <c r="J678" s="290"/>
    </row>
    <row r="679" spans="4:4">
      <c r="D679" s="287"/>
    </row>
    <row r="680" spans="4:4">
      <c r="D680" s="287"/>
    </row>
    <row r="681" spans="4:4">
      <c r="D681" s="287"/>
    </row>
    <row r="682" spans="4:4">
      <c r="D682" s="287"/>
    </row>
    <row r="683" spans="4:4">
      <c r="D683" s="287"/>
    </row>
    <row r="684" spans="4:4">
      <c r="D684" s="287"/>
    </row>
    <row r="685" spans="4:4">
      <c r="D685" s="287"/>
    </row>
    <row r="686" spans="4:4">
      <c r="D686" s="287"/>
    </row>
    <row r="687" spans="4:4">
      <c r="D687" s="287"/>
    </row>
    <row r="688" spans="4:4">
      <c r="D688" s="287"/>
    </row>
    <row r="689" spans="4:4">
      <c r="D689" s="287"/>
    </row>
    <row r="690" spans="4:4">
      <c r="D690" s="287"/>
    </row>
    <row r="691" spans="4:4">
      <c r="D691" s="287"/>
    </row>
    <row r="692" spans="4:4">
      <c r="D692" s="287"/>
    </row>
    <row r="693" spans="4:4">
      <c r="D693" s="287"/>
    </row>
    <row r="694" spans="4:4">
      <c r="D694" s="287"/>
    </row>
    <row r="695" spans="4:4">
      <c r="D695" s="287"/>
    </row>
    <row r="696" spans="4:4">
      <c r="D696" s="287"/>
    </row>
    <row r="697" spans="4:4">
      <c r="D697" s="287"/>
    </row>
    <row r="698" spans="4:4">
      <c r="D698" s="287"/>
    </row>
    <row r="699" spans="4:4">
      <c r="D699" s="287"/>
    </row>
    <row r="700" spans="4:4">
      <c r="D700" s="287"/>
    </row>
  </sheetData>
  <mergeCells count="35">
    <mergeCell ref="A2:A17"/>
    <mergeCell ref="A19:A144"/>
    <mergeCell ref="A146:A202"/>
    <mergeCell ref="A204:A272"/>
    <mergeCell ref="A307:A319"/>
    <mergeCell ref="A346:A371"/>
    <mergeCell ref="A403:A418"/>
    <mergeCell ref="A635:A636"/>
    <mergeCell ref="A637:A638"/>
    <mergeCell ref="A640:A641"/>
    <mergeCell ref="A643:A661"/>
    <mergeCell ref="A663:A677"/>
    <mergeCell ref="A679:A700"/>
    <mergeCell ref="B2:B17"/>
    <mergeCell ref="B20:B23"/>
    <mergeCell ref="B27:B28"/>
    <mergeCell ref="B30:B55"/>
    <mergeCell ref="B95:B136"/>
    <mergeCell ref="B138:B144"/>
    <mergeCell ref="B146:B164"/>
    <mergeCell ref="B168:B199"/>
    <mergeCell ref="B201:B202"/>
    <mergeCell ref="B204:B207"/>
    <mergeCell ref="B209:B272"/>
    <mergeCell ref="B274:B305"/>
    <mergeCell ref="B307:B315"/>
    <mergeCell ref="B317:B319"/>
    <mergeCell ref="B346:B367"/>
    <mergeCell ref="B369:B371"/>
    <mergeCell ref="C5:C8"/>
    <mergeCell ref="C9:C11"/>
    <mergeCell ref="C12:C13"/>
    <mergeCell ref="D5:D8"/>
    <mergeCell ref="D9:D11"/>
    <mergeCell ref="D12:D13"/>
  </mergeCells>
  <hyperlinks>
    <hyperlink ref="F1" r:id="rId1" display="类型"/>
  </hyperlinks>
  <pageMargins left="0.708661417322835" right="0.708661417322835" top="0.748031496062992" bottom="0.748031496062992" header="0.31496062992126" footer="0.31496062992126"/>
  <pageSetup paperSize="9" scale="49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2"/>
  <sheetViews>
    <sheetView topLeftCell="A61" workbookViewId="0">
      <selection activeCell="J41" sqref="J41"/>
    </sheetView>
  </sheetViews>
  <sheetFormatPr defaultColWidth="9" defaultRowHeight="14" outlineLevelCol="4"/>
  <cols>
    <col min="1" max="1" width="10.25" customWidth="1"/>
    <col min="2" max="2" width="43.4166666666667" customWidth="1"/>
    <col min="3" max="3" width="21.75" customWidth="1"/>
    <col min="4" max="4" width="12.1666666666667" customWidth="1"/>
    <col min="5" max="5" width="3.83333333333333" customWidth="1"/>
  </cols>
  <sheetData>
    <row r="1" ht="21" spans="1:5">
      <c r="A1" s="30" t="s">
        <v>649</v>
      </c>
      <c r="B1" s="30" t="s">
        <v>650</v>
      </c>
      <c r="C1" s="30" t="s">
        <v>651</v>
      </c>
      <c r="D1" s="30" t="s">
        <v>652</v>
      </c>
      <c r="E1" s="51"/>
    </row>
    <row r="2" ht="20.5" spans="1:5">
      <c r="A2" s="31" t="s">
        <v>653</v>
      </c>
      <c r="B2" s="31" t="s">
        <v>654</v>
      </c>
      <c r="C2" s="31" t="s">
        <v>655</v>
      </c>
      <c r="D2" s="31"/>
      <c r="E2" s="51"/>
    </row>
    <row r="3" ht="20.5" spans="1:5">
      <c r="A3" s="31" t="s">
        <v>656</v>
      </c>
      <c r="B3" s="31" t="s">
        <v>657</v>
      </c>
      <c r="C3" s="31" t="s">
        <v>655</v>
      </c>
      <c r="D3" s="31"/>
      <c r="E3" s="51"/>
    </row>
    <row r="4" ht="20.5" spans="1:5">
      <c r="A4" s="31" t="s">
        <v>658</v>
      </c>
      <c r="B4" s="31" t="s">
        <v>659</v>
      </c>
      <c r="C4" s="31" t="s">
        <v>655</v>
      </c>
      <c r="D4" s="31"/>
      <c r="E4" s="51"/>
    </row>
    <row r="5" ht="20.5" spans="1:5">
      <c r="A5" s="31" t="s">
        <v>660</v>
      </c>
      <c r="B5" s="31" t="s">
        <v>661</v>
      </c>
      <c r="C5" s="31" t="s">
        <v>662</v>
      </c>
      <c r="D5" s="31" t="s">
        <v>663</v>
      </c>
      <c r="E5" s="51"/>
    </row>
    <row r="6" ht="20.5" spans="1:5">
      <c r="A6" s="32"/>
      <c r="B6" s="32"/>
      <c r="C6" s="32"/>
      <c r="D6" s="32"/>
      <c r="E6" s="51"/>
    </row>
    <row r="7" ht="20.5" spans="1:5">
      <c r="A7" s="33" t="s">
        <v>664</v>
      </c>
      <c r="B7" s="33" t="s">
        <v>665</v>
      </c>
      <c r="C7" s="33" t="s">
        <v>114</v>
      </c>
      <c r="D7" s="33"/>
      <c r="E7" s="51"/>
    </row>
    <row r="8" ht="20.5" spans="1:5">
      <c r="A8" s="33" t="s">
        <v>666</v>
      </c>
      <c r="B8" s="33" t="s">
        <v>667</v>
      </c>
      <c r="C8" s="33" t="s">
        <v>668</v>
      </c>
      <c r="D8" s="33"/>
      <c r="E8" s="51"/>
    </row>
    <row r="9" ht="20.5" spans="1:5">
      <c r="A9" s="33" t="s">
        <v>669</v>
      </c>
      <c r="B9" s="33" t="s">
        <v>670</v>
      </c>
      <c r="C9" s="33" t="s">
        <v>671</v>
      </c>
      <c r="D9" s="33"/>
      <c r="E9" s="51"/>
    </row>
    <row r="10" ht="20.5" spans="1:5">
      <c r="A10" s="33" t="s">
        <v>672</v>
      </c>
      <c r="B10" s="33" t="s">
        <v>673</v>
      </c>
      <c r="C10" s="33" t="s">
        <v>674</v>
      </c>
      <c r="D10" s="33"/>
      <c r="E10" s="51"/>
    </row>
    <row r="11" ht="20.5" spans="1:5">
      <c r="A11" s="33" t="s">
        <v>675</v>
      </c>
      <c r="B11" s="33" t="s">
        <v>676</v>
      </c>
      <c r="C11" s="33" t="s">
        <v>668</v>
      </c>
      <c r="D11" s="33"/>
      <c r="E11" s="51"/>
    </row>
    <row r="12" ht="20.5" spans="1:5">
      <c r="A12" s="33" t="s">
        <v>677</v>
      </c>
      <c r="B12" s="33" t="s">
        <v>678</v>
      </c>
      <c r="C12" s="33" t="s">
        <v>679</v>
      </c>
      <c r="D12" s="33"/>
      <c r="E12" s="51"/>
    </row>
    <row r="13" ht="20.5" spans="1:5">
      <c r="A13" s="33" t="s">
        <v>680</v>
      </c>
      <c r="B13" s="33" t="s">
        <v>681</v>
      </c>
      <c r="C13" s="33" t="s">
        <v>129</v>
      </c>
      <c r="D13" s="33"/>
      <c r="E13" s="51"/>
    </row>
    <row r="14" ht="20.5" spans="1:5">
      <c r="A14" s="33" t="s">
        <v>682</v>
      </c>
      <c r="B14" s="33" t="s">
        <v>683</v>
      </c>
      <c r="C14" s="33" t="s">
        <v>129</v>
      </c>
      <c r="D14" s="33"/>
      <c r="E14" s="51"/>
    </row>
    <row r="15" ht="20.5" spans="1:5">
      <c r="A15" s="33" t="s">
        <v>684</v>
      </c>
      <c r="B15" s="33" t="s">
        <v>685</v>
      </c>
      <c r="C15" s="33" t="s">
        <v>668</v>
      </c>
      <c r="D15" s="33"/>
      <c r="E15" s="51"/>
    </row>
    <row r="16" ht="20.5" spans="1:5">
      <c r="A16" s="33" t="s">
        <v>686</v>
      </c>
      <c r="B16" s="33" t="s">
        <v>687</v>
      </c>
      <c r="C16" s="33" t="s">
        <v>688</v>
      </c>
      <c r="D16" s="33"/>
      <c r="E16" s="51"/>
    </row>
    <row r="17" ht="20.5" spans="1:5">
      <c r="A17" s="33" t="s">
        <v>689</v>
      </c>
      <c r="B17" s="33" t="s">
        <v>690</v>
      </c>
      <c r="C17" s="33" t="s">
        <v>671</v>
      </c>
      <c r="D17" s="33"/>
      <c r="E17" s="51"/>
    </row>
    <row r="18" ht="20.5" spans="1:5">
      <c r="A18" s="33" t="s">
        <v>691</v>
      </c>
      <c r="B18" s="33" t="s">
        <v>692</v>
      </c>
      <c r="C18" s="33" t="s">
        <v>671</v>
      </c>
      <c r="D18" s="33"/>
      <c r="E18" s="51"/>
    </row>
    <row r="19" ht="20.5" spans="1:5">
      <c r="A19" s="33" t="s">
        <v>693</v>
      </c>
      <c r="B19" s="33" t="s">
        <v>694</v>
      </c>
      <c r="C19" s="33" t="s">
        <v>679</v>
      </c>
      <c r="D19" s="33"/>
      <c r="E19" s="51"/>
    </row>
    <row r="20" ht="20.5" spans="1:5">
      <c r="A20" s="33" t="s">
        <v>695</v>
      </c>
      <c r="B20" s="33" t="s">
        <v>696</v>
      </c>
      <c r="C20" s="33" t="s">
        <v>679</v>
      </c>
      <c r="D20" s="33"/>
      <c r="E20" s="51"/>
    </row>
    <row r="21" ht="20.5" spans="1:5">
      <c r="A21" s="33" t="s">
        <v>697</v>
      </c>
      <c r="B21" s="33" t="s">
        <v>698</v>
      </c>
      <c r="C21" s="33" t="s">
        <v>668</v>
      </c>
      <c r="D21" s="33"/>
      <c r="E21" s="51"/>
    </row>
    <row r="22" ht="20.5" spans="1:5">
      <c r="A22" s="33" t="s">
        <v>699</v>
      </c>
      <c r="B22" s="33" t="s">
        <v>700</v>
      </c>
      <c r="C22" s="33" t="s">
        <v>340</v>
      </c>
      <c r="D22" s="33"/>
      <c r="E22" s="51"/>
    </row>
    <row r="23" ht="20.5" spans="1:5">
      <c r="A23" s="33" t="s">
        <v>701</v>
      </c>
      <c r="B23" s="33" t="s">
        <v>702</v>
      </c>
      <c r="C23" s="33" t="s">
        <v>703</v>
      </c>
      <c r="D23" s="33"/>
      <c r="E23" s="51"/>
    </row>
    <row r="24" ht="20.5" spans="1:5">
      <c r="A24" s="33" t="s">
        <v>704</v>
      </c>
      <c r="B24" s="33" t="s">
        <v>705</v>
      </c>
      <c r="C24" s="33" t="s">
        <v>671</v>
      </c>
      <c r="D24" s="33"/>
      <c r="E24" s="51"/>
    </row>
    <row r="25" ht="20.5" spans="1:5">
      <c r="A25" s="33" t="s">
        <v>706</v>
      </c>
      <c r="B25" s="33" t="s">
        <v>707</v>
      </c>
      <c r="C25" s="33" t="s">
        <v>708</v>
      </c>
      <c r="D25" s="33"/>
      <c r="E25" s="51"/>
    </row>
    <row r="26" ht="20.5" spans="1:5">
      <c r="A26" s="33" t="s">
        <v>709</v>
      </c>
      <c r="B26" s="33" t="s">
        <v>710</v>
      </c>
      <c r="C26" s="33" t="s">
        <v>671</v>
      </c>
      <c r="D26" s="33"/>
      <c r="E26" s="51"/>
    </row>
    <row r="27" s="27" customFormat="1" ht="20.5" spans="1:5">
      <c r="A27" s="35" t="s">
        <v>711</v>
      </c>
      <c r="B27" s="35" t="s">
        <v>712</v>
      </c>
      <c r="C27" s="35" t="s">
        <v>671</v>
      </c>
      <c r="D27" s="35"/>
      <c r="E27" s="52"/>
    </row>
    <row r="28" ht="20.5" spans="1:5">
      <c r="A28" s="33" t="s">
        <v>713</v>
      </c>
      <c r="B28" s="33" t="s">
        <v>714</v>
      </c>
      <c r="C28" s="33" t="s">
        <v>195</v>
      </c>
      <c r="D28" s="33"/>
      <c r="E28" s="51"/>
    </row>
    <row r="29" ht="20.5" spans="1:5">
      <c r="A29" s="33" t="s">
        <v>715</v>
      </c>
      <c r="B29" s="33" t="s">
        <v>716</v>
      </c>
      <c r="C29" s="33" t="s">
        <v>668</v>
      </c>
      <c r="D29" s="33"/>
      <c r="E29" s="51"/>
    </row>
    <row r="30" ht="20.5" spans="1:5">
      <c r="A30" s="33" t="s">
        <v>717</v>
      </c>
      <c r="B30" s="33" t="s">
        <v>718</v>
      </c>
      <c r="C30" s="33" t="s">
        <v>671</v>
      </c>
      <c r="D30" s="33"/>
      <c r="E30" s="51"/>
    </row>
    <row r="31" ht="20.5" spans="1:5">
      <c r="A31" s="33" t="s">
        <v>719</v>
      </c>
      <c r="B31" s="33" t="s">
        <v>720</v>
      </c>
      <c r="C31" s="33" t="s">
        <v>674</v>
      </c>
      <c r="D31" s="33"/>
      <c r="E31" s="51"/>
    </row>
    <row r="32" ht="20.5" spans="1:5">
      <c r="A32" s="33" t="s">
        <v>721</v>
      </c>
      <c r="B32" s="33" t="s">
        <v>722</v>
      </c>
      <c r="C32" s="33" t="s">
        <v>668</v>
      </c>
      <c r="D32" s="33"/>
      <c r="E32" s="51"/>
    </row>
    <row r="33" ht="20.5" spans="1:5">
      <c r="A33" s="33" t="s">
        <v>723</v>
      </c>
      <c r="B33" s="33" t="s">
        <v>724</v>
      </c>
      <c r="C33" s="33" t="s">
        <v>679</v>
      </c>
      <c r="D33" s="33"/>
      <c r="E33" s="51"/>
    </row>
    <row r="34" ht="20.5" spans="1:5">
      <c r="A34" s="33" t="s">
        <v>725</v>
      </c>
      <c r="B34" s="33" t="s">
        <v>726</v>
      </c>
      <c r="C34" s="33" t="s">
        <v>129</v>
      </c>
      <c r="D34" s="33"/>
      <c r="E34" s="51"/>
    </row>
    <row r="35" ht="20.5" spans="1:5">
      <c r="A35" s="33" t="s">
        <v>727</v>
      </c>
      <c r="B35" s="33" t="s">
        <v>728</v>
      </c>
      <c r="C35" s="33" t="s">
        <v>129</v>
      </c>
      <c r="D35" s="33"/>
      <c r="E35" s="51"/>
    </row>
    <row r="36" ht="20.5" spans="1:5">
      <c r="A36" s="33" t="s">
        <v>729</v>
      </c>
      <c r="B36" s="33" t="s">
        <v>730</v>
      </c>
      <c r="C36" s="33" t="s">
        <v>668</v>
      </c>
      <c r="D36" s="33"/>
      <c r="E36" s="51"/>
    </row>
    <row r="37" ht="20.5" spans="1:5">
      <c r="A37" s="33" t="s">
        <v>731</v>
      </c>
      <c r="B37" s="33" t="s">
        <v>732</v>
      </c>
      <c r="C37" s="33" t="s">
        <v>688</v>
      </c>
      <c r="D37" s="33"/>
      <c r="E37" s="51"/>
    </row>
    <row r="38" ht="20.5" spans="1:5">
      <c r="A38" s="33" t="s">
        <v>733</v>
      </c>
      <c r="B38" s="33" t="s">
        <v>734</v>
      </c>
      <c r="C38" s="33" t="s">
        <v>671</v>
      </c>
      <c r="D38" s="33"/>
      <c r="E38" s="51"/>
    </row>
    <row r="39" ht="20.5" spans="1:5">
      <c r="A39" s="33" t="s">
        <v>735</v>
      </c>
      <c r="B39" s="33" t="s">
        <v>736</v>
      </c>
      <c r="C39" s="33" t="s">
        <v>671</v>
      </c>
      <c r="D39" s="33"/>
      <c r="E39" s="51"/>
    </row>
    <row r="40" ht="20.5" spans="1:5">
      <c r="A40" s="33" t="s">
        <v>737</v>
      </c>
      <c r="B40" s="33" t="s">
        <v>738</v>
      </c>
      <c r="C40" s="33" t="s">
        <v>679</v>
      </c>
      <c r="D40" s="33"/>
      <c r="E40" s="51"/>
    </row>
    <row r="41" ht="20.5" spans="1:5">
      <c r="A41" s="33" t="s">
        <v>739</v>
      </c>
      <c r="B41" s="33" t="s">
        <v>740</v>
      </c>
      <c r="C41" s="33" t="s">
        <v>679</v>
      </c>
      <c r="D41" s="33"/>
      <c r="E41" s="51"/>
    </row>
    <row r="42" ht="20.5" spans="1:5">
      <c r="A42" s="33" t="s">
        <v>741</v>
      </c>
      <c r="B42" s="33" t="s">
        <v>742</v>
      </c>
      <c r="C42" s="33" t="s">
        <v>668</v>
      </c>
      <c r="D42" s="33"/>
      <c r="E42" s="51"/>
    </row>
    <row r="43" ht="20.5" spans="1:5">
      <c r="A43" s="33" t="s">
        <v>743</v>
      </c>
      <c r="B43" s="33" t="s">
        <v>744</v>
      </c>
      <c r="C43" s="33" t="s">
        <v>340</v>
      </c>
      <c r="D43" s="33"/>
      <c r="E43" s="51"/>
    </row>
    <row r="44" ht="20.5" spans="1:5">
      <c r="A44" s="33" t="s">
        <v>745</v>
      </c>
      <c r="B44" s="33" t="s">
        <v>746</v>
      </c>
      <c r="C44" s="33" t="s">
        <v>703</v>
      </c>
      <c r="D44" s="33"/>
      <c r="E44" s="51"/>
    </row>
    <row r="45" ht="20.5" spans="1:5">
      <c r="A45" s="33" t="s">
        <v>747</v>
      </c>
      <c r="B45" s="33" t="s">
        <v>748</v>
      </c>
      <c r="C45" s="33" t="s">
        <v>749</v>
      </c>
      <c r="D45" s="33"/>
      <c r="E45" s="51"/>
    </row>
    <row r="46" ht="20.5" spans="1:5">
      <c r="A46" s="33" t="s">
        <v>750</v>
      </c>
      <c r="B46" s="33" t="s">
        <v>751</v>
      </c>
      <c r="C46" s="33" t="s">
        <v>708</v>
      </c>
      <c r="D46" s="33"/>
      <c r="E46" s="51"/>
    </row>
    <row r="47" ht="20.5" spans="1:5">
      <c r="A47" s="33" t="s">
        <v>752</v>
      </c>
      <c r="B47" s="33" t="s">
        <v>753</v>
      </c>
      <c r="C47" s="33" t="s">
        <v>671</v>
      </c>
      <c r="D47" s="33"/>
      <c r="E47" s="51"/>
    </row>
    <row r="48" ht="20.5" spans="1:5">
      <c r="A48" s="33" t="s">
        <v>754</v>
      </c>
      <c r="B48" s="33" t="s">
        <v>755</v>
      </c>
      <c r="C48" s="33" t="s">
        <v>756</v>
      </c>
      <c r="D48" s="33"/>
      <c r="E48" s="51"/>
    </row>
    <row r="49" ht="20.5" spans="1:5">
      <c r="A49" s="32"/>
      <c r="B49" s="32"/>
      <c r="C49" s="32"/>
      <c r="D49" s="32"/>
      <c r="E49" s="51"/>
    </row>
    <row r="50" ht="20.5" spans="1:5">
      <c r="A50" s="36" t="s">
        <v>757</v>
      </c>
      <c r="B50" s="36" t="s">
        <v>758</v>
      </c>
      <c r="C50" s="36" t="s">
        <v>261</v>
      </c>
      <c r="D50" s="36"/>
      <c r="E50" s="51"/>
    </row>
    <row r="51" ht="20.5" spans="1:5">
      <c r="A51" s="36" t="s">
        <v>759</v>
      </c>
      <c r="B51" s="36" t="s">
        <v>760</v>
      </c>
      <c r="C51" s="36" t="s">
        <v>761</v>
      </c>
      <c r="D51" s="36"/>
      <c r="E51" s="51"/>
    </row>
    <row r="52" ht="20.5" spans="1:5">
      <c r="A52" s="36" t="s">
        <v>762</v>
      </c>
      <c r="B52" s="36" t="s">
        <v>763</v>
      </c>
      <c r="C52" s="36" t="s">
        <v>764</v>
      </c>
      <c r="D52" s="36"/>
      <c r="E52" s="51"/>
    </row>
    <row r="53" ht="20.5" spans="1:5">
      <c r="A53" s="36" t="s">
        <v>765</v>
      </c>
      <c r="B53" s="36" t="s">
        <v>766</v>
      </c>
      <c r="C53" s="36" t="s">
        <v>129</v>
      </c>
      <c r="D53" s="36"/>
      <c r="E53" s="51"/>
    </row>
    <row r="54" ht="20.5" spans="1:5">
      <c r="A54" s="36" t="s">
        <v>767</v>
      </c>
      <c r="B54" s="36" t="s">
        <v>768</v>
      </c>
      <c r="C54" s="36" t="s">
        <v>769</v>
      </c>
      <c r="D54" s="36"/>
      <c r="E54" s="51"/>
    </row>
    <row r="55" ht="20.5" spans="1:5">
      <c r="A55" s="36" t="s">
        <v>770</v>
      </c>
      <c r="B55" s="36" t="s">
        <v>771</v>
      </c>
      <c r="C55" s="36" t="s">
        <v>668</v>
      </c>
      <c r="D55" s="36"/>
      <c r="E55" s="51"/>
    </row>
    <row r="56" ht="20.5" spans="1:5">
      <c r="A56" s="36" t="s">
        <v>772</v>
      </c>
      <c r="B56" s="36" t="s">
        <v>773</v>
      </c>
      <c r="C56" s="36" t="s">
        <v>668</v>
      </c>
      <c r="D56" s="36"/>
      <c r="E56" s="51"/>
    </row>
    <row r="57" ht="20.5" spans="1:5">
      <c r="A57" s="36" t="s">
        <v>774</v>
      </c>
      <c r="B57" s="36" t="s">
        <v>775</v>
      </c>
      <c r="C57" s="36" t="s">
        <v>668</v>
      </c>
      <c r="D57" s="36"/>
      <c r="E57" s="51"/>
    </row>
    <row r="58" ht="20.5" spans="1:5">
      <c r="A58" s="36" t="s">
        <v>776</v>
      </c>
      <c r="B58" s="36" t="s">
        <v>777</v>
      </c>
      <c r="C58" s="36" t="s">
        <v>668</v>
      </c>
      <c r="D58" s="36"/>
      <c r="E58" s="51"/>
    </row>
    <row r="59" ht="20.5" spans="1:5">
      <c r="A59" s="36" t="s">
        <v>778</v>
      </c>
      <c r="B59" s="36" t="s">
        <v>779</v>
      </c>
      <c r="C59" s="36" t="s">
        <v>668</v>
      </c>
      <c r="D59" s="36"/>
      <c r="E59" s="51"/>
    </row>
    <row r="60" ht="20.5" spans="1:5">
      <c r="A60" s="36" t="s">
        <v>780</v>
      </c>
      <c r="B60" s="36" t="s">
        <v>781</v>
      </c>
      <c r="C60" s="36" t="s">
        <v>668</v>
      </c>
      <c r="D60" s="36"/>
      <c r="E60" s="51"/>
    </row>
    <row r="61" ht="20.5" spans="1:5">
      <c r="A61" s="36" t="s">
        <v>782</v>
      </c>
      <c r="B61" s="36" t="s">
        <v>783</v>
      </c>
      <c r="C61" s="36" t="s">
        <v>668</v>
      </c>
      <c r="D61" s="36"/>
      <c r="E61" s="51"/>
    </row>
    <row r="62" ht="20.5" spans="1:5">
      <c r="A62" s="36" t="s">
        <v>784</v>
      </c>
      <c r="B62" s="36" t="s">
        <v>785</v>
      </c>
      <c r="C62" s="36" t="s">
        <v>668</v>
      </c>
      <c r="D62" s="36"/>
      <c r="E62" s="51"/>
    </row>
    <row r="63" ht="20.5" spans="1:5">
      <c r="A63" s="36" t="s">
        <v>786</v>
      </c>
      <c r="B63" s="36" t="s">
        <v>787</v>
      </c>
      <c r="C63" s="36" t="s">
        <v>668</v>
      </c>
      <c r="D63" s="36"/>
      <c r="E63" s="51"/>
    </row>
    <row r="64" ht="20.5" spans="1:5">
      <c r="A64" s="36" t="s">
        <v>788</v>
      </c>
      <c r="B64" s="36" t="s">
        <v>789</v>
      </c>
      <c r="C64" s="36" t="s">
        <v>668</v>
      </c>
      <c r="D64" s="36"/>
      <c r="E64" s="51"/>
    </row>
    <row r="65" ht="20.5" spans="1:5">
      <c r="A65" s="36" t="s">
        <v>790</v>
      </c>
      <c r="B65" s="36" t="s">
        <v>791</v>
      </c>
      <c r="C65" s="36" t="s">
        <v>668</v>
      </c>
      <c r="D65" s="36"/>
      <c r="E65" s="51"/>
    </row>
    <row r="66" ht="20.5" spans="1:5">
      <c r="A66" s="36" t="s">
        <v>792</v>
      </c>
      <c r="B66" s="36" t="s">
        <v>793</v>
      </c>
      <c r="C66" s="36" t="s">
        <v>668</v>
      </c>
      <c r="D66" s="36"/>
      <c r="E66" s="51"/>
    </row>
    <row r="67" ht="20.5" spans="1:5">
      <c r="A67" s="36" t="s">
        <v>794</v>
      </c>
      <c r="B67" s="36" t="s">
        <v>795</v>
      </c>
      <c r="C67" s="36" t="s">
        <v>668</v>
      </c>
      <c r="D67" s="36"/>
      <c r="E67" s="51"/>
    </row>
    <row r="68" ht="20.5" spans="1:5">
      <c r="A68" s="36" t="s">
        <v>796</v>
      </c>
      <c r="B68" s="36" t="s">
        <v>797</v>
      </c>
      <c r="C68" s="36" t="s">
        <v>668</v>
      </c>
      <c r="D68" s="36"/>
      <c r="E68" s="51"/>
    </row>
    <row r="69" ht="20.5" spans="1:5">
      <c r="A69" s="36" t="s">
        <v>798</v>
      </c>
      <c r="B69" s="36" t="s">
        <v>799</v>
      </c>
      <c r="C69" s="36" t="s">
        <v>668</v>
      </c>
      <c r="D69" s="36"/>
      <c r="E69" s="51"/>
    </row>
    <row r="70" ht="20.5" spans="1:5">
      <c r="A70" s="36" t="s">
        <v>800</v>
      </c>
      <c r="B70" s="36" t="s">
        <v>801</v>
      </c>
      <c r="C70" s="36" t="s">
        <v>668</v>
      </c>
      <c r="D70" s="36"/>
      <c r="E70" s="51"/>
    </row>
    <row r="71" ht="20.5" spans="1:5">
      <c r="A71" s="36" t="s">
        <v>802</v>
      </c>
      <c r="B71" s="36" t="s">
        <v>803</v>
      </c>
      <c r="C71" s="36" t="s">
        <v>668</v>
      </c>
      <c r="D71" s="36"/>
      <c r="E71" s="51"/>
    </row>
    <row r="72" ht="20.5" spans="1:5">
      <c r="A72" s="36" t="s">
        <v>804</v>
      </c>
      <c r="B72" s="36" t="s">
        <v>805</v>
      </c>
      <c r="C72" s="36" t="s">
        <v>668</v>
      </c>
      <c r="D72" s="36"/>
      <c r="E72" s="51"/>
    </row>
    <row r="73" ht="20.5" spans="1:5">
      <c r="A73" s="36" t="s">
        <v>806</v>
      </c>
      <c r="B73" s="36" t="s">
        <v>807</v>
      </c>
      <c r="C73" s="36" t="s">
        <v>668</v>
      </c>
      <c r="D73" s="36"/>
      <c r="E73" s="51"/>
    </row>
    <row r="74" ht="20.5" spans="1:5">
      <c r="A74" s="36" t="s">
        <v>808</v>
      </c>
      <c r="B74" s="36" t="s">
        <v>809</v>
      </c>
      <c r="C74" s="36" t="s">
        <v>668</v>
      </c>
      <c r="D74" s="36"/>
      <c r="E74" s="51"/>
    </row>
    <row r="75" ht="20.5" spans="1:5">
      <c r="A75" s="36" t="s">
        <v>810</v>
      </c>
      <c r="B75" s="36" t="s">
        <v>811</v>
      </c>
      <c r="C75" s="36" t="s">
        <v>668</v>
      </c>
      <c r="D75" s="36"/>
      <c r="E75" s="51"/>
    </row>
    <row r="76" ht="20.5" spans="1:5">
      <c r="A76" s="36" t="s">
        <v>812</v>
      </c>
      <c r="B76" s="36" t="s">
        <v>813</v>
      </c>
      <c r="C76" s="36" t="s">
        <v>668</v>
      </c>
      <c r="D76" s="36"/>
      <c r="E76" s="51"/>
    </row>
    <row r="77" ht="20.5" spans="1:5">
      <c r="A77" s="36" t="s">
        <v>814</v>
      </c>
      <c r="B77" s="36" t="s">
        <v>815</v>
      </c>
      <c r="C77" s="36" t="s">
        <v>129</v>
      </c>
      <c r="D77" s="36"/>
      <c r="E77" s="51"/>
    </row>
    <row r="78" ht="20.5" spans="1:5">
      <c r="A78" s="36" t="s">
        <v>816</v>
      </c>
      <c r="B78" s="36" t="s">
        <v>817</v>
      </c>
      <c r="C78" s="36" t="s">
        <v>769</v>
      </c>
      <c r="D78" s="36"/>
      <c r="E78" s="51"/>
    </row>
    <row r="79" ht="20.5" spans="1:5">
      <c r="A79" s="36" t="s">
        <v>818</v>
      </c>
      <c r="B79" s="36" t="s">
        <v>819</v>
      </c>
      <c r="C79" s="36" t="s">
        <v>668</v>
      </c>
      <c r="D79" s="36"/>
      <c r="E79" s="51"/>
    </row>
    <row r="80" ht="20.5" spans="1:5">
      <c r="A80" s="36" t="s">
        <v>820</v>
      </c>
      <c r="B80" s="36" t="s">
        <v>821</v>
      </c>
      <c r="C80" s="36" t="s">
        <v>668</v>
      </c>
      <c r="D80" s="36"/>
      <c r="E80" s="51"/>
    </row>
    <row r="81" ht="20.5" spans="1:5">
      <c r="A81" s="36" t="s">
        <v>822</v>
      </c>
      <c r="B81" s="36" t="s">
        <v>823</v>
      </c>
      <c r="C81" s="36" t="s">
        <v>668</v>
      </c>
      <c r="D81" s="36"/>
      <c r="E81" s="51"/>
    </row>
    <row r="82" ht="20.5" spans="1:5">
      <c r="A82" s="36" t="s">
        <v>824</v>
      </c>
      <c r="B82" s="36" t="s">
        <v>825</v>
      </c>
      <c r="C82" s="36" t="s">
        <v>668</v>
      </c>
      <c r="D82" s="36"/>
      <c r="E82" s="51"/>
    </row>
    <row r="83" ht="20.5" spans="1:5">
      <c r="A83" s="36" t="s">
        <v>826</v>
      </c>
      <c r="B83" s="36" t="s">
        <v>827</v>
      </c>
      <c r="C83" s="36" t="s">
        <v>668</v>
      </c>
      <c r="D83" s="36"/>
      <c r="E83" s="51"/>
    </row>
    <row r="84" ht="20.5" spans="1:5">
      <c r="A84" s="36" t="s">
        <v>828</v>
      </c>
      <c r="B84" s="36" t="s">
        <v>829</v>
      </c>
      <c r="C84" s="36" t="s">
        <v>668</v>
      </c>
      <c r="D84" s="36"/>
      <c r="E84" s="51"/>
    </row>
    <row r="85" ht="20.5" spans="1:5">
      <c r="A85" s="36" t="s">
        <v>830</v>
      </c>
      <c r="B85" s="36" t="s">
        <v>831</v>
      </c>
      <c r="C85" s="36" t="s">
        <v>668</v>
      </c>
      <c r="D85" s="36"/>
      <c r="E85" s="51"/>
    </row>
    <row r="86" ht="20.5" spans="1:5">
      <c r="A86" s="36" t="s">
        <v>832</v>
      </c>
      <c r="B86" s="36" t="s">
        <v>833</v>
      </c>
      <c r="C86" s="36" t="s">
        <v>668</v>
      </c>
      <c r="D86" s="36"/>
      <c r="E86" s="51"/>
    </row>
    <row r="87" ht="20.5" spans="1:5">
      <c r="A87" s="36" t="s">
        <v>834</v>
      </c>
      <c r="B87" s="36" t="s">
        <v>835</v>
      </c>
      <c r="C87" s="36" t="s">
        <v>668</v>
      </c>
      <c r="D87" s="36"/>
      <c r="E87" s="51"/>
    </row>
    <row r="88" ht="20.5" spans="1:5">
      <c r="A88" s="36" t="s">
        <v>836</v>
      </c>
      <c r="B88" s="36" t="s">
        <v>837</v>
      </c>
      <c r="C88" s="36" t="s">
        <v>668</v>
      </c>
      <c r="D88" s="36"/>
      <c r="E88" s="51"/>
    </row>
    <row r="89" ht="20.5" spans="1:5">
      <c r="A89" s="36" t="s">
        <v>838</v>
      </c>
      <c r="B89" s="36" t="s">
        <v>839</v>
      </c>
      <c r="C89" s="36" t="s">
        <v>749</v>
      </c>
      <c r="D89" s="36"/>
      <c r="E89" s="51"/>
    </row>
    <row r="90" ht="20.5" spans="1:5">
      <c r="A90" s="32"/>
      <c r="B90" s="32"/>
      <c r="C90" s="32"/>
      <c r="D90" s="32"/>
      <c r="E90" s="51"/>
    </row>
    <row r="91" ht="20.5" spans="1:5">
      <c r="A91" s="37" t="s">
        <v>840</v>
      </c>
      <c r="B91" s="37" t="s">
        <v>841</v>
      </c>
      <c r="C91" s="37" t="s">
        <v>340</v>
      </c>
      <c r="D91" s="37"/>
      <c r="E91" s="51"/>
    </row>
    <row r="92" ht="20.5" spans="1:5">
      <c r="A92" s="37" t="s">
        <v>842</v>
      </c>
      <c r="B92" s="37" t="s">
        <v>843</v>
      </c>
      <c r="C92" s="37" t="s">
        <v>671</v>
      </c>
      <c r="D92" s="37"/>
      <c r="E92" s="51"/>
    </row>
    <row r="93" ht="20.5" spans="1:5">
      <c r="A93" s="37" t="s">
        <v>844</v>
      </c>
      <c r="B93" s="37" t="s">
        <v>845</v>
      </c>
      <c r="C93" s="37" t="s">
        <v>846</v>
      </c>
      <c r="D93" s="37"/>
      <c r="E93" s="51"/>
    </row>
    <row r="94" ht="20.5" spans="1:5">
      <c r="A94" s="37" t="s">
        <v>847</v>
      </c>
      <c r="B94" s="37" t="s">
        <v>848</v>
      </c>
      <c r="C94" s="37" t="s">
        <v>371</v>
      </c>
      <c r="D94" s="37"/>
      <c r="E94" s="51"/>
    </row>
    <row r="95" ht="20.5" spans="1:5">
      <c r="A95" s="37" t="s">
        <v>849</v>
      </c>
      <c r="B95" s="37" t="s">
        <v>850</v>
      </c>
      <c r="C95" s="37" t="s">
        <v>671</v>
      </c>
      <c r="D95" s="37"/>
      <c r="E95" s="51"/>
    </row>
    <row r="96" ht="20.5" spans="1:5">
      <c r="A96" s="37" t="s">
        <v>851</v>
      </c>
      <c r="B96" s="37" t="s">
        <v>852</v>
      </c>
      <c r="C96" s="37" t="s">
        <v>853</v>
      </c>
      <c r="D96" s="37"/>
      <c r="E96" s="51"/>
    </row>
    <row r="97" ht="20.5" spans="1:5">
      <c r="A97" s="32"/>
      <c r="B97" s="32"/>
      <c r="C97" s="32"/>
      <c r="D97" s="32"/>
      <c r="E97" s="51"/>
    </row>
    <row r="98" ht="20.5" spans="1:5">
      <c r="A98" s="38" t="s">
        <v>854</v>
      </c>
      <c r="B98" s="38" t="s">
        <v>855</v>
      </c>
      <c r="C98" s="38" t="s">
        <v>362</v>
      </c>
      <c r="D98" s="38"/>
      <c r="E98" s="53"/>
    </row>
    <row r="99" ht="20.5" spans="1:5">
      <c r="A99" s="38" t="s">
        <v>856</v>
      </c>
      <c r="B99" s="38" t="s">
        <v>857</v>
      </c>
      <c r="C99" s="38" t="s">
        <v>365</v>
      </c>
      <c r="D99" s="38"/>
      <c r="E99" s="53"/>
    </row>
    <row r="100" ht="20.5" spans="1:5">
      <c r="A100" s="38" t="s">
        <v>858</v>
      </c>
      <c r="B100" s="38" t="s">
        <v>859</v>
      </c>
      <c r="C100" s="38" t="s">
        <v>368</v>
      </c>
      <c r="D100" s="38"/>
      <c r="E100" s="53"/>
    </row>
    <row r="101" ht="20.5" spans="1:5">
      <c r="A101" s="38" t="s">
        <v>860</v>
      </c>
      <c r="B101" s="38" t="s">
        <v>861</v>
      </c>
      <c r="C101" s="38" t="s">
        <v>371</v>
      </c>
      <c r="D101" s="38"/>
      <c r="E101" s="53"/>
    </row>
    <row r="102" ht="20.5" spans="1:5">
      <c r="A102" s="38" t="s">
        <v>862</v>
      </c>
      <c r="B102" s="38" t="s">
        <v>863</v>
      </c>
      <c r="C102" s="38" t="s">
        <v>853</v>
      </c>
      <c r="D102" s="38"/>
      <c r="E102" s="53"/>
    </row>
    <row r="103" ht="20.5" spans="1:5">
      <c r="A103" s="38" t="s">
        <v>864</v>
      </c>
      <c r="B103" s="38" t="s">
        <v>865</v>
      </c>
      <c r="C103" s="38" t="s">
        <v>340</v>
      </c>
      <c r="D103" s="38"/>
      <c r="E103" s="53"/>
    </row>
    <row r="104" ht="20.5" spans="1:5">
      <c r="A104" s="38" t="s">
        <v>866</v>
      </c>
      <c r="B104" s="38" t="s">
        <v>867</v>
      </c>
      <c r="C104" s="38" t="s">
        <v>340</v>
      </c>
      <c r="D104" s="38"/>
      <c r="E104" s="53"/>
    </row>
    <row r="105" ht="20.5" spans="1:5">
      <c r="A105" s="38" t="s">
        <v>868</v>
      </c>
      <c r="B105" s="38" t="s">
        <v>869</v>
      </c>
      <c r="C105" s="38" t="s">
        <v>382</v>
      </c>
      <c r="D105" s="38"/>
      <c r="E105" s="53"/>
    </row>
    <row r="106" ht="20.5" spans="1:5">
      <c r="A106" s="38" t="s">
        <v>870</v>
      </c>
      <c r="B106" s="38" t="s">
        <v>871</v>
      </c>
      <c r="C106" s="38" t="s">
        <v>340</v>
      </c>
      <c r="D106" s="38"/>
      <c r="E106" s="53"/>
    </row>
    <row r="107" ht="20.5" spans="1:5">
      <c r="A107" s="38" t="s">
        <v>872</v>
      </c>
      <c r="B107" s="38" t="s">
        <v>873</v>
      </c>
      <c r="C107" s="38" t="s">
        <v>387</v>
      </c>
      <c r="D107" s="38"/>
      <c r="E107" s="53"/>
    </row>
    <row r="108" ht="20.5" spans="1:5">
      <c r="A108" s="38" t="s">
        <v>874</v>
      </c>
      <c r="B108" s="38" t="s">
        <v>875</v>
      </c>
      <c r="C108" s="38" t="s">
        <v>671</v>
      </c>
      <c r="D108" s="38"/>
      <c r="E108" s="53"/>
    </row>
    <row r="109" ht="20.5" spans="1:5">
      <c r="A109" s="38" t="s">
        <v>876</v>
      </c>
      <c r="B109" s="38" t="s">
        <v>877</v>
      </c>
      <c r="C109" s="38" t="s">
        <v>671</v>
      </c>
      <c r="D109" s="38"/>
      <c r="E109" s="53"/>
    </row>
    <row r="110" ht="20.5" spans="1:5">
      <c r="A110" s="38" t="s">
        <v>878</v>
      </c>
      <c r="B110" s="38" t="s">
        <v>879</v>
      </c>
      <c r="C110" s="38" t="s">
        <v>395</v>
      </c>
      <c r="D110" s="38"/>
      <c r="E110" s="53"/>
    </row>
    <row r="111" ht="20.5" spans="1:5">
      <c r="A111" s="38" t="s">
        <v>880</v>
      </c>
      <c r="B111" s="38" t="s">
        <v>881</v>
      </c>
      <c r="C111" s="38" t="s">
        <v>882</v>
      </c>
      <c r="D111" s="38" t="s">
        <v>398</v>
      </c>
      <c r="E111" s="53"/>
    </row>
    <row r="112" ht="20.5" spans="1:5">
      <c r="A112" s="38" t="s">
        <v>883</v>
      </c>
      <c r="B112" s="38" t="s">
        <v>884</v>
      </c>
      <c r="C112" s="38" t="s">
        <v>882</v>
      </c>
      <c r="D112" s="38" t="s">
        <v>398</v>
      </c>
      <c r="E112" s="53"/>
    </row>
    <row r="113" ht="20.5" spans="1:5">
      <c r="A113" s="38" t="s">
        <v>885</v>
      </c>
      <c r="B113" s="38" t="s">
        <v>886</v>
      </c>
      <c r="C113" s="38" t="s">
        <v>887</v>
      </c>
      <c r="D113" s="38"/>
      <c r="E113" s="53"/>
    </row>
    <row r="114" ht="20.5" spans="1:5">
      <c r="A114" s="38" t="s">
        <v>888</v>
      </c>
      <c r="B114" s="38" t="s">
        <v>889</v>
      </c>
      <c r="C114" s="38" t="s">
        <v>408</v>
      </c>
      <c r="D114" s="38"/>
      <c r="E114" s="53"/>
    </row>
    <row r="115" ht="20.5" spans="1:5">
      <c r="A115" s="38" t="s">
        <v>890</v>
      </c>
      <c r="B115" s="38" t="s">
        <v>891</v>
      </c>
      <c r="C115" s="38" t="s">
        <v>671</v>
      </c>
      <c r="D115" s="38"/>
      <c r="E115" s="53"/>
    </row>
    <row r="116" ht="20.5" spans="1:5">
      <c r="A116" s="38" t="s">
        <v>892</v>
      </c>
      <c r="B116" s="38" t="s">
        <v>893</v>
      </c>
      <c r="C116" s="38" t="s">
        <v>362</v>
      </c>
      <c r="D116" s="38"/>
      <c r="E116" s="53"/>
    </row>
    <row r="117" ht="20.5" spans="1:5">
      <c r="A117" s="38" t="s">
        <v>894</v>
      </c>
      <c r="B117" s="38" t="s">
        <v>895</v>
      </c>
      <c r="C117" s="38" t="s">
        <v>749</v>
      </c>
      <c r="D117" s="38"/>
      <c r="E117" s="53"/>
    </row>
    <row r="118" ht="20.5" spans="1:5">
      <c r="A118" s="38" t="s">
        <v>896</v>
      </c>
      <c r="B118" s="38" t="s">
        <v>897</v>
      </c>
      <c r="C118" s="38" t="s">
        <v>679</v>
      </c>
      <c r="D118" s="38"/>
      <c r="E118" s="53"/>
    </row>
    <row r="119" ht="20" spans="1:5">
      <c r="A119" s="39"/>
      <c r="B119" s="39"/>
      <c r="C119" s="39"/>
      <c r="D119" s="39"/>
      <c r="E119" s="39"/>
    </row>
    <row r="122" spans="3:3">
      <c r="C122" t="s">
        <v>898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4"/>
  <sheetViews>
    <sheetView workbookViewId="0">
      <selection activeCell="J41" sqref="J41"/>
    </sheetView>
  </sheetViews>
  <sheetFormatPr defaultColWidth="9" defaultRowHeight="14"/>
  <cols>
    <col min="1" max="1" width="10.25" customWidth="1"/>
    <col min="2" max="2" width="43.4166666666667" customWidth="1"/>
    <col min="3" max="3" width="21.75" customWidth="1"/>
    <col min="4" max="4" width="12.1666666666667" customWidth="1"/>
    <col min="6" max="6" width="10.25" customWidth="1"/>
    <col min="7" max="7" width="43.4166666666667" customWidth="1"/>
    <col min="8" max="8" width="21.75" customWidth="1"/>
    <col min="9" max="9" width="12.1666666666667" customWidth="1"/>
    <col min="11" max="11" width="10.25" customWidth="1"/>
    <col min="12" max="12" width="43.4166666666667" customWidth="1"/>
    <col min="13" max="13" width="21.75" customWidth="1"/>
    <col min="14" max="14" width="12.1666666666667" customWidth="1"/>
  </cols>
  <sheetData>
    <row r="1" ht="25.5" spans="1:14">
      <c r="A1" s="28" t="s">
        <v>899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ht="25.5" spans="1:14">
      <c r="A2" s="29" t="s">
        <v>900</v>
      </c>
      <c r="B2" s="29"/>
      <c r="C2" s="29"/>
      <c r="D2" s="29"/>
      <c r="F2" s="29" t="s">
        <v>901</v>
      </c>
      <c r="G2" s="29"/>
      <c r="H2" s="29"/>
      <c r="I2" s="29"/>
      <c r="K2" s="29" t="s">
        <v>902</v>
      </c>
      <c r="L2" s="29"/>
      <c r="M2" s="29"/>
      <c r="N2" s="29"/>
    </row>
    <row r="3" ht="21" spans="1:14">
      <c r="A3" s="30" t="s">
        <v>649</v>
      </c>
      <c r="B3" s="30" t="s">
        <v>650</v>
      </c>
      <c r="C3" s="30" t="s">
        <v>651</v>
      </c>
      <c r="D3" s="30" t="s">
        <v>652</v>
      </c>
      <c r="F3" s="30" t="s">
        <v>649</v>
      </c>
      <c r="G3" s="30" t="s">
        <v>650</v>
      </c>
      <c r="H3" s="30" t="s">
        <v>651</v>
      </c>
      <c r="I3" s="30" t="s">
        <v>652</v>
      </c>
      <c r="K3" s="30" t="s">
        <v>649</v>
      </c>
      <c r="L3" s="30" t="s">
        <v>650</v>
      </c>
      <c r="M3" s="30" t="s">
        <v>651</v>
      </c>
      <c r="N3" s="30" t="s">
        <v>652</v>
      </c>
    </row>
    <row r="4" ht="20.5" spans="1:14">
      <c r="A4" s="31" t="s">
        <v>653</v>
      </c>
      <c r="B4" s="31" t="s">
        <v>654</v>
      </c>
      <c r="C4" s="31" t="s">
        <v>655</v>
      </c>
      <c r="D4" s="31"/>
      <c r="F4" s="31" t="s">
        <v>653</v>
      </c>
      <c r="G4" s="31" t="s">
        <v>654</v>
      </c>
      <c r="H4" s="31" t="s">
        <v>655</v>
      </c>
      <c r="I4" s="31"/>
      <c r="K4" s="31" t="s">
        <v>653</v>
      </c>
      <c r="L4" s="31" t="s">
        <v>654</v>
      </c>
      <c r="M4" s="31" t="s">
        <v>655</v>
      </c>
      <c r="N4" s="31"/>
    </row>
    <row r="5" ht="20.5" spans="1:14">
      <c r="A5" s="31" t="s">
        <v>656</v>
      </c>
      <c r="B5" s="31" t="s">
        <v>657</v>
      </c>
      <c r="C5" s="31" t="s">
        <v>655</v>
      </c>
      <c r="D5" s="31"/>
      <c r="F5" s="31" t="s">
        <v>656</v>
      </c>
      <c r="G5" s="31" t="s">
        <v>657</v>
      </c>
      <c r="H5" s="31" t="s">
        <v>655</v>
      </c>
      <c r="I5" s="31"/>
      <c r="K5" s="31" t="s">
        <v>656</v>
      </c>
      <c r="L5" s="31" t="s">
        <v>657</v>
      </c>
      <c r="M5" s="31" t="s">
        <v>655</v>
      </c>
      <c r="N5" s="31"/>
    </row>
    <row r="6" ht="20.5" spans="1:14">
      <c r="A6" s="31" t="s">
        <v>658</v>
      </c>
      <c r="B6" s="31" t="s">
        <v>659</v>
      </c>
      <c r="C6" s="31" t="s">
        <v>655</v>
      </c>
      <c r="D6" s="31"/>
      <c r="F6" s="31" t="s">
        <v>658</v>
      </c>
      <c r="G6" s="31" t="s">
        <v>659</v>
      </c>
      <c r="H6" s="31" t="s">
        <v>655</v>
      </c>
      <c r="I6" s="31"/>
      <c r="K6" s="31" t="s">
        <v>658</v>
      </c>
      <c r="L6" s="31" t="s">
        <v>659</v>
      </c>
      <c r="M6" s="31" t="s">
        <v>655</v>
      </c>
      <c r="N6" s="31"/>
    </row>
    <row r="7" ht="20.5" spans="1:14">
      <c r="A7" s="31" t="s">
        <v>660</v>
      </c>
      <c r="B7" s="31" t="s">
        <v>661</v>
      </c>
      <c r="C7" s="31" t="s">
        <v>662</v>
      </c>
      <c r="D7" s="31" t="s">
        <v>663</v>
      </c>
      <c r="F7" s="31" t="s">
        <v>660</v>
      </c>
      <c r="G7" s="31" t="s">
        <v>661</v>
      </c>
      <c r="H7" s="31" t="s">
        <v>662</v>
      </c>
      <c r="I7" s="31" t="s">
        <v>663</v>
      </c>
      <c r="K7" s="31" t="s">
        <v>660</v>
      </c>
      <c r="L7" s="31" t="s">
        <v>661</v>
      </c>
      <c r="M7" s="31" t="s">
        <v>662</v>
      </c>
      <c r="N7" s="31" t="s">
        <v>663</v>
      </c>
    </row>
    <row r="8" ht="20.5" spans="1:14">
      <c r="A8" s="32"/>
      <c r="B8" s="32"/>
      <c r="C8" s="32"/>
      <c r="D8" s="32"/>
      <c r="F8" s="32"/>
      <c r="G8" s="32"/>
      <c r="H8" s="32"/>
      <c r="I8" s="32"/>
      <c r="K8" s="32"/>
      <c r="L8" s="32"/>
      <c r="M8" s="32"/>
      <c r="N8" s="32"/>
    </row>
    <row r="9" ht="20.5" spans="1:14">
      <c r="A9" s="33" t="s">
        <v>664</v>
      </c>
      <c r="B9" s="33" t="s">
        <v>665</v>
      </c>
      <c r="C9" s="33" t="s">
        <v>114</v>
      </c>
      <c r="D9" s="33"/>
      <c r="F9" s="33" t="s">
        <v>664</v>
      </c>
      <c r="G9" s="33" t="s">
        <v>665</v>
      </c>
      <c r="H9" s="33" t="s">
        <v>114</v>
      </c>
      <c r="I9" s="33"/>
      <c r="K9" s="33" t="s">
        <v>664</v>
      </c>
      <c r="L9" s="33" t="s">
        <v>665</v>
      </c>
      <c r="M9" s="33" t="s">
        <v>114</v>
      </c>
      <c r="N9" s="33"/>
    </row>
    <row r="10" ht="20.5" spans="1:14">
      <c r="A10" s="33" t="s">
        <v>666</v>
      </c>
      <c r="B10" s="33" t="s">
        <v>667</v>
      </c>
      <c r="C10" s="33" t="s">
        <v>668</v>
      </c>
      <c r="D10" s="33"/>
      <c r="F10" s="33" t="s">
        <v>666</v>
      </c>
      <c r="G10" s="33" t="s">
        <v>667</v>
      </c>
      <c r="H10" s="33" t="s">
        <v>668</v>
      </c>
      <c r="I10" s="33"/>
      <c r="K10" s="33" t="s">
        <v>666</v>
      </c>
      <c r="L10" s="33" t="s">
        <v>667</v>
      </c>
      <c r="M10" s="33" t="s">
        <v>668</v>
      </c>
      <c r="N10" s="33"/>
    </row>
    <row r="11" ht="20.5" spans="1:14">
      <c r="A11" s="33" t="s">
        <v>669</v>
      </c>
      <c r="B11" s="33" t="s">
        <v>670</v>
      </c>
      <c r="C11" s="33" t="s">
        <v>671</v>
      </c>
      <c r="D11" s="33"/>
      <c r="F11" s="33" t="s">
        <v>669</v>
      </c>
      <c r="G11" s="33" t="s">
        <v>670</v>
      </c>
      <c r="H11" s="33" t="s">
        <v>671</v>
      </c>
      <c r="I11" s="33"/>
      <c r="K11" s="33" t="s">
        <v>669</v>
      </c>
      <c r="L11" s="33" t="s">
        <v>670</v>
      </c>
      <c r="M11" s="33" t="s">
        <v>671</v>
      </c>
      <c r="N11" s="33"/>
    </row>
    <row r="12" ht="20.5" spans="1:14">
      <c r="A12" s="33" t="s">
        <v>672</v>
      </c>
      <c r="B12" s="33" t="s">
        <v>673</v>
      </c>
      <c r="C12" s="33" t="s">
        <v>674</v>
      </c>
      <c r="D12" s="33"/>
      <c r="F12" s="33" t="s">
        <v>672</v>
      </c>
      <c r="G12" s="33" t="s">
        <v>673</v>
      </c>
      <c r="H12" s="33" t="s">
        <v>674</v>
      </c>
      <c r="I12" s="33"/>
      <c r="K12" s="33" t="s">
        <v>672</v>
      </c>
      <c r="L12" s="33" t="s">
        <v>673</v>
      </c>
      <c r="M12" s="33" t="s">
        <v>674</v>
      </c>
      <c r="N12" s="33"/>
    </row>
    <row r="13" ht="20.5" spans="1:14">
      <c r="A13" s="33" t="s">
        <v>675</v>
      </c>
      <c r="B13" s="33" t="s">
        <v>676</v>
      </c>
      <c r="C13" s="33" t="s">
        <v>668</v>
      </c>
      <c r="D13" s="33"/>
      <c r="F13" s="33" t="s">
        <v>675</v>
      </c>
      <c r="G13" s="33" t="s">
        <v>676</v>
      </c>
      <c r="H13" s="33" t="s">
        <v>668</v>
      </c>
      <c r="I13" s="33"/>
      <c r="K13" s="33" t="s">
        <v>675</v>
      </c>
      <c r="L13" s="33" t="s">
        <v>676</v>
      </c>
      <c r="M13" s="33" t="s">
        <v>668</v>
      </c>
      <c r="N13" s="33"/>
    </row>
    <row r="14" ht="20.5" spans="1:14">
      <c r="A14" s="33" t="s">
        <v>677</v>
      </c>
      <c r="B14" s="33" t="s">
        <v>678</v>
      </c>
      <c r="C14" s="33" t="s">
        <v>679</v>
      </c>
      <c r="D14" s="33"/>
      <c r="F14" s="33" t="s">
        <v>677</v>
      </c>
      <c r="G14" s="33" t="s">
        <v>678</v>
      </c>
      <c r="H14" s="33" t="s">
        <v>679</v>
      </c>
      <c r="I14" s="33"/>
      <c r="K14" s="33" t="s">
        <v>677</v>
      </c>
      <c r="L14" s="33" t="s">
        <v>678</v>
      </c>
      <c r="M14" s="33" t="s">
        <v>679</v>
      </c>
      <c r="N14" s="33"/>
    </row>
    <row r="15" ht="20.5" spans="1:14">
      <c r="A15" s="33" t="s">
        <v>680</v>
      </c>
      <c r="B15" s="33" t="s">
        <v>681</v>
      </c>
      <c r="C15" s="33" t="s">
        <v>129</v>
      </c>
      <c r="D15" s="33"/>
      <c r="F15" s="33" t="s">
        <v>680</v>
      </c>
      <c r="G15" s="33" t="s">
        <v>681</v>
      </c>
      <c r="H15" s="33" t="s">
        <v>129</v>
      </c>
      <c r="I15" s="33"/>
      <c r="K15" s="33" t="s">
        <v>680</v>
      </c>
      <c r="L15" s="33" t="s">
        <v>681</v>
      </c>
      <c r="M15" s="33" t="s">
        <v>129</v>
      </c>
      <c r="N15" s="33"/>
    </row>
    <row r="16" ht="20.5" spans="1:14">
      <c r="A16" s="33" t="s">
        <v>682</v>
      </c>
      <c r="B16" s="33" t="s">
        <v>683</v>
      </c>
      <c r="C16" s="33" t="s">
        <v>129</v>
      </c>
      <c r="D16" s="33"/>
      <c r="F16" s="33" t="s">
        <v>682</v>
      </c>
      <c r="G16" s="33" t="s">
        <v>683</v>
      </c>
      <c r="H16" s="33" t="s">
        <v>129</v>
      </c>
      <c r="I16" s="33"/>
      <c r="K16" s="33" t="s">
        <v>682</v>
      </c>
      <c r="L16" s="33" t="s">
        <v>683</v>
      </c>
      <c r="M16" s="33" t="s">
        <v>129</v>
      </c>
      <c r="N16" s="33"/>
    </row>
    <row r="17" ht="20.5" spans="1:14">
      <c r="A17" s="33" t="s">
        <v>684</v>
      </c>
      <c r="B17" s="33" t="s">
        <v>685</v>
      </c>
      <c r="C17" s="33" t="s">
        <v>668</v>
      </c>
      <c r="D17" s="33"/>
      <c r="F17" s="33" t="s">
        <v>684</v>
      </c>
      <c r="G17" s="33" t="s">
        <v>685</v>
      </c>
      <c r="H17" s="33" t="s">
        <v>668</v>
      </c>
      <c r="I17" s="33"/>
      <c r="K17" s="33" t="s">
        <v>684</v>
      </c>
      <c r="L17" s="33" t="s">
        <v>685</v>
      </c>
      <c r="M17" s="33" t="s">
        <v>668</v>
      </c>
      <c r="N17" s="33"/>
    </row>
    <row r="18" ht="20.5" spans="1:14">
      <c r="A18" s="33" t="s">
        <v>686</v>
      </c>
      <c r="B18" s="33" t="s">
        <v>687</v>
      </c>
      <c r="C18" s="33" t="s">
        <v>688</v>
      </c>
      <c r="D18" s="33"/>
      <c r="F18" s="33" t="s">
        <v>686</v>
      </c>
      <c r="G18" s="33" t="s">
        <v>687</v>
      </c>
      <c r="H18" s="33" t="s">
        <v>688</v>
      </c>
      <c r="I18" s="33"/>
      <c r="K18" s="33" t="s">
        <v>686</v>
      </c>
      <c r="L18" s="33" t="s">
        <v>687</v>
      </c>
      <c r="M18" s="33" t="s">
        <v>688</v>
      </c>
      <c r="N18" s="33"/>
    </row>
    <row r="19" ht="20.5" spans="1:14">
      <c r="A19" s="33" t="s">
        <v>689</v>
      </c>
      <c r="B19" s="33" t="s">
        <v>690</v>
      </c>
      <c r="C19" s="33" t="s">
        <v>671</v>
      </c>
      <c r="D19" s="33"/>
      <c r="F19" s="33" t="s">
        <v>689</v>
      </c>
      <c r="G19" s="33" t="s">
        <v>690</v>
      </c>
      <c r="H19" s="33" t="s">
        <v>671</v>
      </c>
      <c r="I19" s="33"/>
      <c r="K19" s="33" t="s">
        <v>689</v>
      </c>
      <c r="L19" s="33" t="s">
        <v>690</v>
      </c>
      <c r="M19" s="33" t="s">
        <v>671</v>
      </c>
      <c r="N19" s="33"/>
    </row>
    <row r="20" ht="20.5" spans="1:14">
      <c r="A20" s="33" t="s">
        <v>691</v>
      </c>
      <c r="B20" s="33" t="s">
        <v>692</v>
      </c>
      <c r="C20" s="33" t="s">
        <v>671</v>
      </c>
      <c r="D20" s="33"/>
      <c r="F20" s="33" t="s">
        <v>691</v>
      </c>
      <c r="G20" s="33" t="s">
        <v>692</v>
      </c>
      <c r="H20" s="33" t="s">
        <v>671</v>
      </c>
      <c r="I20" s="33"/>
      <c r="K20" s="33" t="s">
        <v>691</v>
      </c>
      <c r="L20" s="33" t="s">
        <v>692</v>
      </c>
      <c r="M20" s="33" t="s">
        <v>671</v>
      </c>
      <c r="N20" s="33"/>
    </row>
    <row r="21" ht="20.5" spans="1:14">
      <c r="A21" s="33" t="s">
        <v>693</v>
      </c>
      <c r="B21" s="33" t="s">
        <v>694</v>
      </c>
      <c r="C21" s="33" t="s">
        <v>679</v>
      </c>
      <c r="D21" s="33"/>
      <c r="F21" s="33" t="s">
        <v>693</v>
      </c>
      <c r="G21" s="33" t="s">
        <v>694</v>
      </c>
      <c r="H21" s="33" t="s">
        <v>679</v>
      </c>
      <c r="I21" s="33"/>
      <c r="K21" s="33" t="s">
        <v>693</v>
      </c>
      <c r="L21" s="33" t="s">
        <v>694</v>
      </c>
      <c r="M21" s="33" t="s">
        <v>679</v>
      </c>
      <c r="N21" s="33"/>
    </row>
    <row r="22" ht="20.5" spans="1:14">
      <c r="A22" s="33" t="s">
        <v>695</v>
      </c>
      <c r="B22" s="33" t="s">
        <v>696</v>
      </c>
      <c r="C22" s="33" t="s">
        <v>679</v>
      </c>
      <c r="D22" s="33"/>
      <c r="F22" s="33" t="s">
        <v>695</v>
      </c>
      <c r="G22" s="33" t="s">
        <v>696</v>
      </c>
      <c r="H22" s="33" t="s">
        <v>679</v>
      </c>
      <c r="I22" s="33"/>
      <c r="K22" s="33" t="s">
        <v>695</v>
      </c>
      <c r="L22" s="33" t="s">
        <v>696</v>
      </c>
      <c r="M22" s="33" t="s">
        <v>679</v>
      </c>
      <c r="N22" s="33"/>
    </row>
    <row r="23" ht="20.5" spans="1:14">
      <c r="A23" s="33" t="s">
        <v>697</v>
      </c>
      <c r="B23" s="33" t="s">
        <v>698</v>
      </c>
      <c r="C23" s="33" t="s">
        <v>668</v>
      </c>
      <c r="D23" s="33"/>
      <c r="F23" s="33" t="s">
        <v>697</v>
      </c>
      <c r="G23" s="33" t="s">
        <v>698</v>
      </c>
      <c r="H23" s="33" t="s">
        <v>668</v>
      </c>
      <c r="I23" s="33"/>
      <c r="K23" s="33" t="s">
        <v>697</v>
      </c>
      <c r="L23" s="33" t="s">
        <v>698</v>
      </c>
      <c r="M23" s="33" t="s">
        <v>668</v>
      </c>
      <c r="N23" s="33"/>
    </row>
    <row r="24" ht="20.5" spans="1:14">
      <c r="A24" s="33" t="s">
        <v>699</v>
      </c>
      <c r="B24" s="33" t="s">
        <v>700</v>
      </c>
      <c r="C24" s="33" t="s">
        <v>340</v>
      </c>
      <c r="D24" s="33"/>
      <c r="F24" s="33" t="s">
        <v>699</v>
      </c>
      <c r="G24" s="33" t="s">
        <v>700</v>
      </c>
      <c r="H24" s="33" t="s">
        <v>340</v>
      </c>
      <c r="I24" s="33"/>
      <c r="K24" s="33" t="s">
        <v>699</v>
      </c>
      <c r="L24" s="33" t="s">
        <v>700</v>
      </c>
      <c r="M24" s="33" t="s">
        <v>340</v>
      </c>
      <c r="N24" s="33"/>
    </row>
    <row r="25" ht="20.5" spans="1:14">
      <c r="A25" s="33" t="s">
        <v>701</v>
      </c>
      <c r="B25" s="33" t="s">
        <v>702</v>
      </c>
      <c r="C25" s="33" t="s">
        <v>703</v>
      </c>
      <c r="D25" s="33"/>
      <c r="F25" s="33" t="s">
        <v>701</v>
      </c>
      <c r="G25" s="33" t="s">
        <v>702</v>
      </c>
      <c r="H25" s="33" t="s">
        <v>703</v>
      </c>
      <c r="I25" s="33"/>
      <c r="K25" s="33" t="s">
        <v>701</v>
      </c>
      <c r="L25" s="33" t="s">
        <v>702</v>
      </c>
      <c r="M25" s="33" t="s">
        <v>703</v>
      </c>
      <c r="N25" s="33"/>
    </row>
    <row r="26" ht="20.5" spans="1:14">
      <c r="A26" s="33" t="s">
        <v>704</v>
      </c>
      <c r="B26" s="33" t="s">
        <v>705</v>
      </c>
      <c r="C26" s="33" t="s">
        <v>671</v>
      </c>
      <c r="D26" s="33"/>
      <c r="F26" s="33" t="s">
        <v>704</v>
      </c>
      <c r="G26" s="33" t="s">
        <v>705</v>
      </c>
      <c r="H26" s="33" t="s">
        <v>671</v>
      </c>
      <c r="I26" s="33"/>
      <c r="K26" s="33" t="s">
        <v>704</v>
      </c>
      <c r="L26" s="33" t="s">
        <v>705</v>
      </c>
      <c r="M26" s="33" t="s">
        <v>671</v>
      </c>
      <c r="N26" s="33"/>
    </row>
    <row r="27" ht="20.5" spans="1:14">
      <c r="A27" s="33" t="s">
        <v>706</v>
      </c>
      <c r="B27" s="33" t="s">
        <v>707</v>
      </c>
      <c r="C27" s="33" t="s">
        <v>708</v>
      </c>
      <c r="D27" s="33"/>
      <c r="F27" s="33" t="s">
        <v>706</v>
      </c>
      <c r="G27" s="33" t="s">
        <v>707</v>
      </c>
      <c r="H27" s="33" t="s">
        <v>708</v>
      </c>
      <c r="I27" s="33"/>
      <c r="K27" s="33" t="s">
        <v>706</v>
      </c>
      <c r="L27" s="33" t="s">
        <v>707</v>
      </c>
      <c r="M27" s="33" t="s">
        <v>708</v>
      </c>
      <c r="N27" s="33"/>
    </row>
    <row r="28" ht="20.5" spans="1:14">
      <c r="A28" s="33" t="s">
        <v>709</v>
      </c>
      <c r="B28" s="33" t="s">
        <v>710</v>
      </c>
      <c r="C28" s="33" t="s">
        <v>671</v>
      </c>
      <c r="D28" s="33"/>
      <c r="F28" s="33" t="s">
        <v>709</v>
      </c>
      <c r="G28" s="33" t="s">
        <v>710</v>
      </c>
      <c r="H28" s="33" t="s">
        <v>671</v>
      </c>
      <c r="I28" s="33"/>
      <c r="K28" s="33" t="s">
        <v>709</v>
      </c>
      <c r="L28" s="33" t="s">
        <v>710</v>
      </c>
      <c r="M28" s="33" t="s">
        <v>671</v>
      </c>
      <c r="N28" s="33"/>
    </row>
    <row r="29" s="27" customFormat="1" ht="20.5" spans="1:14">
      <c r="A29" s="34" t="s">
        <v>711</v>
      </c>
      <c r="B29" s="34" t="s">
        <v>712</v>
      </c>
      <c r="C29" s="34" t="s">
        <v>671</v>
      </c>
      <c r="D29" s="35"/>
      <c r="F29" s="34" t="s">
        <v>711</v>
      </c>
      <c r="G29" s="34" t="s">
        <v>712</v>
      </c>
      <c r="H29" s="34" t="s">
        <v>749</v>
      </c>
      <c r="I29" s="35"/>
      <c r="K29" s="34" t="s">
        <v>711</v>
      </c>
      <c r="L29" s="34" t="s">
        <v>712</v>
      </c>
      <c r="M29" s="34" t="s">
        <v>749</v>
      </c>
      <c r="N29" s="35"/>
    </row>
    <row r="30" ht="20.5" spans="1:14">
      <c r="A30" s="33" t="s">
        <v>713</v>
      </c>
      <c r="B30" s="33" t="s">
        <v>714</v>
      </c>
      <c r="C30" s="33" t="s">
        <v>195</v>
      </c>
      <c r="D30" s="33"/>
      <c r="F30" s="33" t="s">
        <v>713</v>
      </c>
      <c r="G30" s="33" t="s">
        <v>714</v>
      </c>
      <c r="H30" s="33" t="s">
        <v>195</v>
      </c>
      <c r="I30" s="33"/>
      <c r="K30" s="33" t="s">
        <v>713</v>
      </c>
      <c r="L30" s="33" t="s">
        <v>714</v>
      </c>
      <c r="M30" s="33" t="s">
        <v>195</v>
      </c>
      <c r="N30" s="33"/>
    </row>
    <row r="31" ht="20.5" spans="1:14">
      <c r="A31" s="33" t="s">
        <v>715</v>
      </c>
      <c r="B31" s="33" t="s">
        <v>716</v>
      </c>
      <c r="C31" s="33" t="s">
        <v>668</v>
      </c>
      <c r="D31" s="33"/>
      <c r="F31" s="33" t="s">
        <v>715</v>
      </c>
      <c r="G31" s="33" t="s">
        <v>716</v>
      </c>
      <c r="H31" s="33" t="s">
        <v>668</v>
      </c>
      <c r="I31" s="33"/>
      <c r="K31" s="33" t="s">
        <v>715</v>
      </c>
      <c r="L31" s="33" t="s">
        <v>716</v>
      </c>
      <c r="M31" s="33" t="s">
        <v>668</v>
      </c>
      <c r="N31" s="33"/>
    </row>
    <row r="32" ht="20.5" spans="1:14">
      <c r="A32" s="33" t="s">
        <v>717</v>
      </c>
      <c r="B32" s="33" t="s">
        <v>718</v>
      </c>
      <c r="C32" s="33" t="s">
        <v>671</v>
      </c>
      <c r="D32" s="33"/>
      <c r="F32" s="33" t="s">
        <v>717</v>
      </c>
      <c r="G32" s="33" t="s">
        <v>718</v>
      </c>
      <c r="H32" s="33" t="s">
        <v>671</v>
      </c>
      <c r="I32" s="33"/>
      <c r="K32" s="33" t="s">
        <v>717</v>
      </c>
      <c r="L32" s="33" t="s">
        <v>718</v>
      </c>
      <c r="M32" s="33" t="s">
        <v>671</v>
      </c>
      <c r="N32" s="33"/>
    </row>
    <row r="33" ht="20.5" spans="1:14">
      <c r="A33" s="33" t="s">
        <v>719</v>
      </c>
      <c r="B33" s="33" t="s">
        <v>720</v>
      </c>
      <c r="C33" s="33" t="s">
        <v>674</v>
      </c>
      <c r="D33" s="33"/>
      <c r="F33" s="33" t="s">
        <v>719</v>
      </c>
      <c r="G33" s="33" t="s">
        <v>720</v>
      </c>
      <c r="H33" s="33" t="s">
        <v>674</v>
      </c>
      <c r="I33" s="33"/>
      <c r="K33" s="33" t="s">
        <v>719</v>
      </c>
      <c r="L33" s="33" t="s">
        <v>720</v>
      </c>
      <c r="M33" s="33" t="s">
        <v>674</v>
      </c>
      <c r="N33" s="33"/>
    </row>
    <row r="34" ht="20.5" spans="1:14">
      <c r="A34" s="33" t="s">
        <v>721</v>
      </c>
      <c r="B34" s="33" t="s">
        <v>722</v>
      </c>
      <c r="C34" s="33" t="s">
        <v>668</v>
      </c>
      <c r="D34" s="33"/>
      <c r="F34" s="33" t="s">
        <v>721</v>
      </c>
      <c r="G34" s="33" t="s">
        <v>722</v>
      </c>
      <c r="H34" s="33" t="s">
        <v>668</v>
      </c>
      <c r="I34" s="33"/>
      <c r="K34" s="33" t="s">
        <v>721</v>
      </c>
      <c r="L34" s="33" t="s">
        <v>722</v>
      </c>
      <c r="M34" s="33" t="s">
        <v>668</v>
      </c>
      <c r="N34" s="33"/>
    </row>
    <row r="35" ht="20.5" spans="1:14">
      <c r="A35" s="33" t="s">
        <v>723</v>
      </c>
      <c r="B35" s="33" t="s">
        <v>724</v>
      </c>
      <c r="C35" s="33" t="s">
        <v>679</v>
      </c>
      <c r="D35" s="33"/>
      <c r="F35" s="33" t="s">
        <v>723</v>
      </c>
      <c r="G35" s="33" t="s">
        <v>724</v>
      </c>
      <c r="H35" s="33" t="s">
        <v>679</v>
      </c>
      <c r="I35" s="33"/>
      <c r="K35" s="33" t="s">
        <v>723</v>
      </c>
      <c r="L35" s="33" t="s">
        <v>724</v>
      </c>
      <c r="M35" s="33" t="s">
        <v>679</v>
      </c>
      <c r="N35" s="33"/>
    </row>
    <row r="36" ht="20.5" spans="1:14">
      <c r="A36" s="33" t="s">
        <v>725</v>
      </c>
      <c r="B36" s="33" t="s">
        <v>726</v>
      </c>
      <c r="C36" s="33" t="s">
        <v>129</v>
      </c>
      <c r="D36" s="33"/>
      <c r="F36" s="33" t="s">
        <v>725</v>
      </c>
      <c r="G36" s="33" t="s">
        <v>726</v>
      </c>
      <c r="H36" s="33" t="s">
        <v>129</v>
      </c>
      <c r="I36" s="33"/>
      <c r="K36" s="33" t="s">
        <v>725</v>
      </c>
      <c r="L36" s="33" t="s">
        <v>726</v>
      </c>
      <c r="M36" s="33" t="s">
        <v>129</v>
      </c>
      <c r="N36" s="33"/>
    </row>
    <row r="37" ht="20.5" spans="1:14">
      <c r="A37" s="33" t="s">
        <v>727</v>
      </c>
      <c r="B37" s="33" t="s">
        <v>728</v>
      </c>
      <c r="C37" s="33" t="s">
        <v>129</v>
      </c>
      <c r="D37" s="33"/>
      <c r="F37" s="33" t="s">
        <v>727</v>
      </c>
      <c r="G37" s="33" t="s">
        <v>728</v>
      </c>
      <c r="H37" s="33" t="s">
        <v>129</v>
      </c>
      <c r="I37" s="33"/>
      <c r="K37" s="33" t="s">
        <v>727</v>
      </c>
      <c r="L37" s="33" t="s">
        <v>728</v>
      </c>
      <c r="M37" s="33" t="s">
        <v>129</v>
      </c>
      <c r="N37" s="33"/>
    </row>
    <row r="38" ht="20.5" spans="1:14">
      <c r="A38" s="33" t="s">
        <v>729</v>
      </c>
      <c r="B38" s="33" t="s">
        <v>730</v>
      </c>
      <c r="C38" s="33" t="s">
        <v>668</v>
      </c>
      <c r="D38" s="33"/>
      <c r="F38" s="33" t="s">
        <v>729</v>
      </c>
      <c r="G38" s="33" t="s">
        <v>730</v>
      </c>
      <c r="H38" s="33" t="s">
        <v>668</v>
      </c>
      <c r="I38" s="33"/>
      <c r="K38" s="33" t="s">
        <v>729</v>
      </c>
      <c r="L38" s="33" t="s">
        <v>730</v>
      </c>
      <c r="M38" s="33" t="s">
        <v>668</v>
      </c>
      <c r="N38" s="33"/>
    </row>
    <row r="39" ht="20.5" spans="1:14">
      <c r="A39" s="33" t="s">
        <v>731</v>
      </c>
      <c r="B39" s="33" t="s">
        <v>732</v>
      </c>
      <c r="C39" s="33" t="s">
        <v>688</v>
      </c>
      <c r="D39" s="33"/>
      <c r="F39" s="33" t="s">
        <v>731</v>
      </c>
      <c r="G39" s="33" t="s">
        <v>732</v>
      </c>
      <c r="H39" s="33" t="s">
        <v>688</v>
      </c>
      <c r="I39" s="33"/>
      <c r="K39" s="33" t="s">
        <v>731</v>
      </c>
      <c r="L39" s="33" t="s">
        <v>732</v>
      </c>
      <c r="M39" s="33" t="s">
        <v>688</v>
      </c>
      <c r="N39" s="33"/>
    </row>
    <row r="40" ht="20.5" spans="1:14">
      <c r="A40" s="33" t="s">
        <v>733</v>
      </c>
      <c r="B40" s="33" t="s">
        <v>734</v>
      </c>
      <c r="C40" s="33" t="s">
        <v>671</v>
      </c>
      <c r="D40" s="33"/>
      <c r="F40" s="33" t="s">
        <v>733</v>
      </c>
      <c r="G40" s="33" t="s">
        <v>734</v>
      </c>
      <c r="H40" s="33" t="s">
        <v>671</v>
      </c>
      <c r="I40" s="33"/>
      <c r="K40" s="33" t="s">
        <v>733</v>
      </c>
      <c r="L40" s="33" t="s">
        <v>734</v>
      </c>
      <c r="M40" s="33" t="s">
        <v>671</v>
      </c>
      <c r="N40" s="33"/>
    </row>
    <row r="41" ht="20.5" spans="1:14">
      <c r="A41" s="33" t="s">
        <v>735</v>
      </c>
      <c r="B41" s="33" t="s">
        <v>736</v>
      </c>
      <c r="C41" s="33" t="s">
        <v>671</v>
      </c>
      <c r="D41" s="33"/>
      <c r="F41" s="33" t="s">
        <v>735</v>
      </c>
      <c r="G41" s="33" t="s">
        <v>736</v>
      </c>
      <c r="H41" s="33" t="s">
        <v>671</v>
      </c>
      <c r="I41" s="33"/>
      <c r="K41" s="33" t="s">
        <v>735</v>
      </c>
      <c r="L41" s="33" t="s">
        <v>736</v>
      </c>
      <c r="M41" s="33" t="s">
        <v>671</v>
      </c>
      <c r="N41" s="33"/>
    </row>
    <row r="42" ht="20.5" spans="1:14">
      <c r="A42" s="33" t="s">
        <v>737</v>
      </c>
      <c r="B42" s="33" t="s">
        <v>738</v>
      </c>
      <c r="C42" s="33" t="s">
        <v>679</v>
      </c>
      <c r="D42" s="33"/>
      <c r="F42" s="33" t="s">
        <v>737</v>
      </c>
      <c r="G42" s="33" t="s">
        <v>738</v>
      </c>
      <c r="H42" s="33" t="s">
        <v>679</v>
      </c>
      <c r="I42" s="33"/>
      <c r="K42" s="33" t="s">
        <v>737</v>
      </c>
      <c r="L42" s="33" t="s">
        <v>738</v>
      </c>
      <c r="M42" s="33" t="s">
        <v>679</v>
      </c>
      <c r="N42" s="33"/>
    </row>
    <row r="43" ht="20.5" spans="1:14">
      <c r="A43" s="33" t="s">
        <v>739</v>
      </c>
      <c r="B43" s="33" t="s">
        <v>740</v>
      </c>
      <c r="C43" s="33" t="s">
        <v>679</v>
      </c>
      <c r="D43" s="33"/>
      <c r="F43" s="33" t="s">
        <v>739</v>
      </c>
      <c r="G43" s="33" t="s">
        <v>740</v>
      </c>
      <c r="H43" s="33" t="s">
        <v>679</v>
      </c>
      <c r="I43" s="33"/>
      <c r="K43" s="33" t="s">
        <v>739</v>
      </c>
      <c r="L43" s="33" t="s">
        <v>740</v>
      </c>
      <c r="M43" s="33" t="s">
        <v>679</v>
      </c>
      <c r="N43" s="33"/>
    </row>
    <row r="44" ht="20.5" spans="1:14">
      <c r="A44" s="33" t="s">
        <v>741</v>
      </c>
      <c r="B44" s="33" t="s">
        <v>742</v>
      </c>
      <c r="C44" s="33" t="s">
        <v>668</v>
      </c>
      <c r="D44" s="33"/>
      <c r="F44" s="33" t="s">
        <v>741</v>
      </c>
      <c r="G44" s="33" t="s">
        <v>742</v>
      </c>
      <c r="H44" s="33" t="s">
        <v>668</v>
      </c>
      <c r="I44" s="33"/>
      <c r="K44" s="33" t="s">
        <v>741</v>
      </c>
      <c r="L44" s="33" t="s">
        <v>742</v>
      </c>
      <c r="M44" s="33" t="s">
        <v>668</v>
      </c>
      <c r="N44" s="33"/>
    </row>
    <row r="45" ht="20.5" spans="1:14">
      <c r="A45" s="33" t="s">
        <v>743</v>
      </c>
      <c r="B45" s="33" t="s">
        <v>744</v>
      </c>
      <c r="C45" s="33" t="s">
        <v>340</v>
      </c>
      <c r="D45" s="33"/>
      <c r="F45" s="33" t="s">
        <v>743</v>
      </c>
      <c r="G45" s="33" t="s">
        <v>744</v>
      </c>
      <c r="H45" s="33" t="s">
        <v>340</v>
      </c>
      <c r="I45" s="33"/>
      <c r="K45" s="33" t="s">
        <v>743</v>
      </c>
      <c r="L45" s="33" t="s">
        <v>744</v>
      </c>
      <c r="M45" s="33" t="s">
        <v>340</v>
      </c>
      <c r="N45" s="33"/>
    </row>
    <row r="46" ht="20.5" spans="1:14">
      <c r="A46" s="33" t="s">
        <v>745</v>
      </c>
      <c r="B46" s="33" t="s">
        <v>746</v>
      </c>
      <c r="C46" s="33" t="s">
        <v>703</v>
      </c>
      <c r="D46" s="33"/>
      <c r="F46" s="33" t="s">
        <v>745</v>
      </c>
      <c r="G46" s="33" t="s">
        <v>746</v>
      </c>
      <c r="H46" s="33" t="s">
        <v>703</v>
      </c>
      <c r="I46" s="33"/>
      <c r="K46" s="33" t="s">
        <v>745</v>
      </c>
      <c r="L46" s="33" t="s">
        <v>746</v>
      </c>
      <c r="M46" s="33" t="s">
        <v>703</v>
      </c>
      <c r="N46" s="33"/>
    </row>
    <row r="47" ht="20.5" spans="1:14">
      <c r="A47" s="33" t="s">
        <v>747</v>
      </c>
      <c r="B47" s="33" t="s">
        <v>748</v>
      </c>
      <c r="C47" s="33" t="s">
        <v>749</v>
      </c>
      <c r="D47" s="33"/>
      <c r="F47" s="33" t="s">
        <v>747</v>
      </c>
      <c r="G47" s="33" t="s">
        <v>748</v>
      </c>
      <c r="H47" s="33" t="s">
        <v>749</v>
      </c>
      <c r="I47" s="33"/>
      <c r="K47" s="33" t="s">
        <v>747</v>
      </c>
      <c r="L47" s="33" t="s">
        <v>748</v>
      </c>
      <c r="M47" s="33" t="s">
        <v>749</v>
      </c>
      <c r="N47" s="33"/>
    </row>
    <row r="48" ht="20.5" spans="1:14">
      <c r="A48" s="33" t="s">
        <v>750</v>
      </c>
      <c r="B48" s="33" t="s">
        <v>751</v>
      </c>
      <c r="C48" s="33" t="s">
        <v>708</v>
      </c>
      <c r="D48" s="33"/>
      <c r="F48" s="33" t="s">
        <v>750</v>
      </c>
      <c r="G48" s="33" t="s">
        <v>751</v>
      </c>
      <c r="H48" s="33" t="s">
        <v>708</v>
      </c>
      <c r="I48" s="33"/>
      <c r="K48" s="33" t="s">
        <v>750</v>
      </c>
      <c r="L48" s="33" t="s">
        <v>751</v>
      </c>
      <c r="M48" s="33" t="s">
        <v>708</v>
      </c>
      <c r="N48" s="33"/>
    </row>
    <row r="49" ht="20.5" spans="1:14">
      <c r="A49" s="33" t="s">
        <v>752</v>
      </c>
      <c r="B49" s="33" t="s">
        <v>753</v>
      </c>
      <c r="C49" s="33" t="s">
        <v>671</v>
      </c>
      <c r="D49" s="33"/>
      <c r="F49" s="33" t="s">
        <v>752</v>
      </c>
      <c r="G49" s="33" t="s">
        <v>753</v>
      </c>
      <c r="H49" s="33" t="s">
        <v>671</v>
      </c>
      <c r="I49" s="33"/>
      <c r="K49" s="33" t="s">
        <v>752</v>
      </c>
      <c r="L49" s="33" t="s">
        <v>753</v>
      </c>
      <c r="M49" s="33" t="s">
        <v>671</v>
      </c>
      <c r="N49" s="33"/>
    </row>
    <row r="50" ht="20.5" spans="1:14">
      <c r="A50" s="33" t="s">
        <v>754</v>
      </c>
      <c r="B50" s="33" t="s">
        <v>755</v>
      </c>
      <c r="C50" s="33" t="s">
        <v>756</v>
      </c>
      <c r="D50" s="33"/>
      <c r="F50" s="33" t="s">
        <v>754</v>
      </c>
      <c r="G50" s="33" t="s">
        <v>755</v>
      </c>
      <c r="H50" s="33" t="s">
        <v>756</v>
      </c>
      <c r="I50" s="33"/>
      <c r="K50" s="33" t="s">
        <v>754</v>
      </c>
      <c r="L50" s="33" t="s">
        <v>755</v>
      </c>
      <c r="M50" s="33" t="s">
        <v>756</v>
      </c>
      <c r="N50" s="33"/>
    </row>
    <row r="51" ht="20.5" spans="1:14">
      <c r="A51" s="32"/>
      <c r="B51" s="32"/>
      <c r="C51" s="32"/>
      <c r="D51" s="32"/>
      <c r="F51" s="32"/>
      <c r="G51" s="32"/>
      <c r="H51" s="32"/>
      <c r="I51" s="32"/>
      <c r="K51" s="32"/>
      <c r="L51" s="32"/>
      <c r="M51" s="32"/>
      <c r="N51" s="32"/>
    </row>
    <row r="52" ht="20.5" spans="1:14">
      <c r="A52" s="36" t="s">
        <v>757</v>
      </c>
      <c r="B52" s="36" t="s">
        <v>758</v>
      </c>
      <c r="C52" s="36" t="s">
        <v>261</v>
      </c>
      <c r="D52" s="36"/>
      <c r="F52" s="36" t="s">
        <v>757</v>
      </c>
      <c r="G52" s="36" t="s">
        <v>758</v>
      </c>
      <c r="H52" s="36" t="s">
        <v>261</v>
      </c>
      <c r="I52" s="36"/>
      <c r="K52" s="36" t="s">
        <v>757</v>
      </c>
      <c r="L52" s="36" t="s">
        <v>758</v>
      </c>
      <c r="M52" s="36" t="s">
        <v>261</v>
      </c>
      <c r="N52" s="36"/>
    </row>
    <row r="53" ht="20.5" spans="1:14">
      <c r="A53" s="36" t="s">
        <v>759</v>
      </c>
      <c r="B53" s="36" t="s">
        <v>760</v>
      </c>
      <c r="C53" s="36" t="s">
        <v>761</v>
      </c>
      <c r="D53" s="36"/>
      <c r="F53" s="36" t="s">
        <v>759</v>
      </c>
      <c r="G53" s="36" t="s">
        <v>760</v>
      </c>
      <c r="H53" s="36" t="s">
        <v>761</v>
      </c>
      <c r="I53" s="36"/>
      <c r="K53" s="36" t="s">
        <v>759</v>
      </c>
      <c r="L53" s="36" t="s">
        <v>760</v>
      </c>
      <c r="M53" s="36" t="s">
        <v>761</v>
      </c>
      <c r="N53" s="36"/>
    </row>
    <row r="54" ht="20.5" spans="1:14">
      <c r="A54" s="36" t="s">
        <v>762</v>
      </c>
      <c r="B54" s="36" t="s">
        <v>763</v>
      </c>
      <c r="C54" s="36" t="s">
        <v>764</v>
      </c>
      <c r="D54" s="36"/>
      <c r="F54" s="36" t="s">
        <v>762</v>
      </c>
      <c r="G54" s="36" t="s">
        <v>763</v>
      </c>
      <c r="H54" s="36" t="s">
        <v>764</v>
      </c>
      <c r="I54" s="36"/>
      <c r="K54" s="36" t="s">
        <v>762</v>
      </c>
      <c r="L54" s="36" t="s">
        <v>763</v>
      </c>
      <c r="M54" s="36" t="s">
        <v>764</v>
      </c>
      <c r="N54" s="36"/>
    </row>
    <row r="55" ht="20.5" spans="1:14">
      <c r="A55" s="36" t="s">
        <v>765</v>
      </c>
      <c r="B55" s="36" t="s">
        <v>766</v>
      </c>
      <c r="C55" s="36" t="s">
        <v>129</v>
      </c>
      <c r="D55" s="36"/>
      <c r="F55" s="36" t="s">
        <v>765</v>
      </c>
      <c r="G55" s="36" t="s">
        <v>766</v>
      </c>
      <c r="H55" s="36" t="s">
        <v>129</v>
      </c>
      <c r="I55" s="36"/>
      <c r="K55" s="36" t="s">
        <v>765</v>
      </c>
      <c r="L55" s="36" t="s">
        <v>766</v>
      </c>
      <c r="M55" s="36" t="s">
        <v>129</v>
      </c>
      <c r="N55" s="36"/>
    </row>
    <row r="56" ht="20.5" spans="1:14">
      <c r="A56" s="36" t="s">
        <v>767</v>
      </c>
      <c r="B56" s="36" t="s">
        <v>768</v>
      </c>
      <c r="C56" s="36" t="s">
        <v>769</v>
      </c>
      <c r="D56" s="36"/>
      <c r="F56" s="36" t="s">
        <v>767</v>
      </c>
      <c r="G56" s="36" t="s">
        <v>768</v>
      </c>
      <c r="H56" s="36" t="s">
        <v>769</v>
      </c>
      <c r="I56" s="36"/>
      <c r="K56" s="36" t="s">
        <v>767</v>
      </c>
      <c r="L56" s="36" t="s">
        <v>768</v>
      </c>
      <c r="M56" s="36" t="s">
        <v>769</v>
      </c>
      <c r="N56" s="36"/>
    </row>
    <row r="57" ht="20.5" spans="1:14">
      <c r="A57" s="36" t="s">
        <v>770</v>
      </c>
      <c r="B57" s="36" t="s">
        <v>771</v>
      </c>
      <c r="C57" s="36" t="s">
        <v>668</v>
      </c>
      <c r="D57" s="36"/>
      <c r="F57" s="36" t="s">
        <v>770</v>
      </c>
      <c r="G57" s="36" t="s">
        <v>771</v>
      </c>
      <c r="H57" s="36" t="s">
        <v>668</v>
      </c>
      <c r="I57" s="36"/>
      <c r="K57" s="36" t="s">
        <v>770</v>
      </c>
      <c r="L57" s="36" t="s">
        <v>771</v>
      </c>
      <c r="M57" s="36" t="s">
        <v>668</v>
      </c>
      <c r="N57" s="36"/>
    </row>
    <row r="58" ht="20.5" spans="1:14">
      <c r="A58" s="36" t="s">
        <v>772</v>
      </c>
      <c r="B58" s="36" t="s">
        <v>773</v>
      </c>
      <c r="C58" s="36" t="s">
        <v>668</v>
      </c>
      <c r="D58" s="36"/>
      <c r="F58" s="36" t="s">
        <v>772</v>
      </c>
      <c r="G58" s="36" t="s">
        <v>773</v>
      </c>
      <c r="H58" s="36" t="s">
        <v>668</v>
      </c>
      <c r="I58" s="36"/>
      <c r="K58" s="36" t="s">
        <v>772</v>
      </c>
      <c r="L58" s="36" t="s">
        <v>773</v>
      </c>
      <c r="M58" s="36" t="s">
        <v>668</v>
      </c>
      <c r="N58" s="36"/>
    </row>
    <row r="59" ht="20.5" spans="1:14">
      <c r="A59" s="36" t="s">
        <v>774</v>
      </c>
      <c r="B59" s="36" t="s">
        <v>775</v>
      </c>
      <c r="C59" s="36" t="s">
        <v>668</v>
      </c>
      <c r="D59" s="36"/>
      <c r="F59" s="36" t="s">
        <v>774</v>
      </c>
      <c r="G59" s="36" t="s">
        <v>775</v>
      </c>
      <c r="H59" s="36" t="s">
        <v>668</v>
      </c>
      <c r="I59" s="36"/>
      <c r="K59" s="36" t="s">
        <v>774</v>
      </c>
      <c r="L59" s="36" t="s">
        <v>775</v>
      </c>
      <c r="M59" s="36" t="s">
        <v>668</v>
      </c>
      <c r="N59" s="36"/>
    </row>
    <row r="60" ht="20.5" spans="1:14">
      <c r="A60" s="36" t="s">
        <v>776</v>
      </c>
      <c r="B60" s="36" t="s">
        <v>777</v>
      </c>
      <c r="C60" s="36" t="s">
        <v>668</v>
      </c>
      <c r="D60" s="36"/>
      <c r="F60" s="36" t="s">
        <v>776</v>
      </c>
      <c r="G60" s="36" t="s">
        <v>777</v>
      </c>
      <c r="H60" s="36" t="s">
        <v>668</v>
      </c>
      <c r="I60" s="36"/>
      <c r="K60" s="36" t="s">
        <v>776</v>
      </c>
      <c r="L60" s="36" t="s">
        <v>777</v>
      </c>
      <c r="M60" s="36" t="s">
        <v>668</v>
      </c>
      <c r="N60" s="36"/>
    </row>
    <row r="61" ht="20.5" spans="1:14">
      <c r="A61" s="36" t="s">
        <v>778</v>
      </c>
      <c r="B61" s="36" t="s">
        <v>779</v>
      </c>
      <c r="C61" s="36" t="s">
        <v>668</v>
      </c>
      <c r="D61" s="36"/>
      <c r="F61" s="36" t="s">
        <v>778</v>
      </c>
      <c r="G61" s="36" t="s">
        <v>779</v>
      </c>
      <c r="H61" s="36" t="s">
        <v>668</v>
      </c>
      <c r="I61" s="36"/>
      <c r="K61" s="36" t="s">
        <v>778</v>
      </c>
      <c r="L61" s="36" t="s">
        <v>779</v>
      </c>
      <c r="M61" s="36" t="s">
        <v>668</v>
      </c>
      <c r="N61" s="36"/>
    </row>
    <row r="62" ht="20.5" spans="1:14">
      <c r="A62" s="36" t="s">
        <v>780</v>
      </c>
      <c r="B62" s="36" t="s">
        <v>781</v>
      </c>
      <c r="C62" s="36" t="s">
        <v>668</v>
      </c>
      <c r="D62" s="36"/>
      <c r="F62" s="36" t="s">
        <v>780</v>
      </c>
      <c r="G62" s="36" t="s">
        <v>781</v>
      </c>
      <c r="H62" s="36" t="s">
        <v>668</v>
      </c>
      <c r="I62" s="36"/>
      <c r="K62" s="36" t="s">
        <v>780</v>
      </c>
      <c r="L62" s="36" t="s">
        <v>781</v>
      </c>
      <c r="M62" s="36" t="s">
        <v>668</v>
      </c>
      <c r="N62" s="36"/>
    </row>
    <row r="63" ht="20.5" spans="1:14">
      <c r="A63" s="36" t="s">
        <v>782</v>
      </c>
      <c r="B63" s="36" t="s">
        <v>783</v>
      </c>
      <c r="C63" s="36" t="s">
        <v>668</v>
      </c>
      <c r="D63" s="36"/>
      <c r="F63" s="36" t="s">
        <v>782</v>
      </c>
      <c r="G63" s="36" t="s">
        <v>783</v>
      </c>
      <c r="H63" s="36" t="s">
        <v>668</v>
      </c>
      <c r="I63" s="36"/>
      <c r="K63" s="36" t="s">
        <v>782</v>
      </c>
      <c r="L63" s="36" t="s">
        <v>783</v>
      </c>
      <c r="M63" s="36" t="s">
        <v>668</v>
      </c>
      <c r="N63" s="36"/>
    </row>
    <row r="64" ht="20.5" spans="1:14">
      <c r="A64" s="36" t="s">
        <v>784</v>
      </c>
      <c r="B64" s="36" t="s">
        <v>785</v>
      </c>
      <c r="C64" s="36" t="s">
        <v>668</v>
      </c>
      <c r="D64" s="36"/>
      <c r="F64" s="36" t="s">
        <v>784</v>
      </c>
      <c r="G64" s="36" t="s">
        <v>785</v>
      </c>
      <c r="H64" s="36" t="s">
        <v>668</v>
      </c>
      <c r="I64" s="36"/>
      <c r="K64" s="36" t="s">
        <v>784</v>
      </c>
      <c r="L64" s="36" t="s">
        <v>785</v>
      </c>
      <c r="M64" s="36" t="s">
        <v>668</v>
      </c>
      <c r="N64" s="36"/>
    </row>
    <row r="65" ht="20.5" spans="1:14">
      <c r="A65" s="36" t="s">
        <v>786</v>
      </c>
      <c r="B65" s="36" t="s">
        <v>787</v>
      </c>
      <c r="C65" s="36" t="s">
        <v>668</v>
      </c>
      <c r="D65" s="36"/>
      <c r="F65" s="36" t="s">
        <v>786</v>
      </c>
      <c r="G65" s="36" t="s">
        <v>787</v>
      </c>
      <c r="H65" s="36" t="s">
        <v>668</v>
      </c>
      <c r="I65" s="36"/>
      <c r="K65" s="36" t="s">
        <v>786</v>
      </c>
      <c r="L65" s="36" t="s">
        <v>787</v>
      </c>
      <c r="M65" s="36" t="s">
        <v>668</v>
      </c>
      <c r="N65" s="36"/>
    </row>
    <row r="66" ht="20.5" spans="1:14">
      <c r="A66" s="36" t="s">
        <v>788</v>
      </c>
      <c r="B66" s="36" t="s">
        <v>789</v>
      </c>
      <c r="C66" s="36" t="s">
        <v>668</v>
      </c>
      <c r="D66" s="36"/>
      <c r="F66" s="36" t="s">
        <v>788</v>
      </c>
      <c r="G66" s="36" t="s">
        <v>789</v>
      </c>
      <c r="H66" s="36" t="s">
        <v>668</v>
      </c>
      <c r="I66" s="36"/>
      <c r="K66" s="36" t="s">
        <v>788</v>
      </c>
      <c r="L66" s="36" t="s">
        <v>789</v>
      </c>
      <c r="M66" s="36" t="s">
        <v>668</v>
      </c>
      <c r="N66" s="36"/>
    </row>
    <row r="67" ht="20.5" spans="1:14">
      <c r="A67" s="36" t="s">
        <v>790</v>
      </c>
      <c r="B67" s="36" t="s">
        <v>791</v>
      </c>
      <c r="C67" s="36" t="s">
        <v>668</v>
      </c>
      <c r="D67" s="36"/>
      <c r="F67" s="36" t="s">
        <v>790</v>
      </c>
      <c r="G67" s="36" t="s">
        <v>791</v>
      </c>
      <c r="H67" s="36" t="s">
        <v>668</v>
      </c>
      <c r="I67" s="36"/>
      <c r="K67" s="36" t="s">
        <v>790</v>
      </c>
      <c r="L67" s="36" t="s">
        <v>791</v>
      </c>
      <c r="M67" s="36" t="s">
        <v>668</v>
      </c>
      <c r="N67" s="36"/>
    </row>
    <row r="68" ht="20.5" spans="1:14">
      <c r="A68" s="36" t="s">
        <v>792</v>
      </c>
      <c r="B68" s="36" t="s">
        <v>793</v>
      </c>
      <c r="C68" s="36" t="s">
        <v>668</v>
      </c>
      <c r="D68" s="36"/>
      <c r="F68" s="36" t="s">
        <v>792</v>
      </c>
      <c r="G68" s="36" t="s">
        <v>793</v>
      </c>
      <c r="H68" s="36" t="s">
        <v>668</v>
      </c>
      <c r="I68" s="36"/>
      <c r="K68" s="36" t="s">
        <v>792</v>
      </c>
      <c r="L68" s="36" t="s">
        <v>793</v>
      </c>
      <c r="M68" s="36" t="s">
        <v>668</v>
      </c>
      <c r="N68" s="36"/>
    </row>
    <row r="69" ht="20.5" spans="1:14">
      <c r="A69" s="36" t="s">
        <v>794</v>
      </c>
      <c r="B69" s="36" t="s">
        <v>795</v>
      </c>
      <c r="C69" s="36" t="s">
        <v>668</v>
      </c>
      <c r="D69" s="36"/>
      <c r="F69" s="36" t="s">
        <v>794</v>
      </c>
      <c r="G69" s="36" t="s">
        <v>795</v>
      </c>
      <c r="H69" s="36" t="s">
        <v>668</v>
      </c>
      <c r="I69" s="36"/>
      <c r="K69" s="36" t="s">
        <v>794</v>
      </c>
      <c r="L69" s="36" t="s">
        <v>795</v>
      </c>
      <c r="M69" s="36" t="s">
        <v>668</v>
      </c>
      <c r="N69" s="36"/>
    </row>
    <row r="70" ht="20.5" spans="1:14">
      <c r="A70" s="36" t="s">
        <v>796</v>
      </c>
      <c r="B70" s="36" t="s">
        <v>797</v>
      </c>
      <c r="C70" s="36" t="s">
        <v>668</v>
      </c>
      <c r="D70" s="36"/>
      <c r="F70" s="36" t="s">
        <v>796</v>
      </c>
      <c r="G70" s="36" t="s">
        <v>797</v>
      </c>
      <c r="H70" s="36" t="s">
        <v>668</v>
      </c>
      <c r="I70" s="36"/>
      <c r="K70" s="36" t="s">
        <v>796</v>
      </c>
      <c r="L70" s="36" t="s">
        <v>797</v>
      </c>
      <c r="M70" s="36" t="s">
        <v>668</v>
      </c>
      <c r="N70" s="36"/>
    </row>
    <row r="71" ht="20.5" spans="1:14">
      <c r="A71" s="36" t="s">
        <v>798</v>
      </c>
      <c r="B71" s="36" t="s">
        <v>799</v>
      </c>
      <c r="C71" s="36" t="s">
        <v>668</v>
      </c>
      <c r="D71" s="36"/>
      <c r="F71" s="36" t="s">
        <v>798</v>
      </c>
      <c r="G71" s="36" t="s">
        <v>799</v>
      </c>
      <c r="H71" s="36" t="s">
        <v>668</v>
      </c>
      <c r="I71" s="36"/>
      <c r="K71" s="36" t="s">
        <v>798</v>
      </c>
      <c r="L71" s="36" t="s">
        <v>799</v>
      </c>
      <c r="M71" s="36" t="s">
        <v>668</v>
      </c>
      <c r="N71" s="36"/>
    </row>
    <row r="72" ht="20.5" spans="1:14">
      <c r="A72" s="36" t="s">
        <v>800</v>
      </c>
      <c r="B72" s="36" t="s">
        <v>801</v>
      </c>
      <c r="C72" s="36" t="s">
        <v>668</v>
      </c>
      <c r="D72" s="36"/>
      <c r="F72" s="36" t="s">
        <v>800</v>
      </c>
      <c r="G72" s="36" t="s">
        <v>801</v>
      </c>
      <c r="H72" s="36" t="s">
        <v>668</v>
      </c>
      <c r="I72" s="36"/>
      <c r="K72" s="36" t="s">
        <v>800</v>
      </c>
      <c r="L72" s="36" t="s">
        <v>801</v>
      </c>
      <c r="M72" s="36" t="s">
        <v>668</v>
      </c>
      <c r="N72" s="36"/>
    </row>
    <row r="73" ht="20.5" spans="1:14">
      <c r="A73" s="36" t="s">
        <v>802</v>
      </c>
      <c r="B73" s="36" t="s">
        <v>803</v>
      </c>
      <c r="C73" s="36" t="s">
        <v>668</v>
      </c>
      <c r="D73" s="36"/>
      <c r="F73" s="36" t="s">
        <v>802</v>
      </c>
      <c r="G73" s="36" t="s">
        <v>803</v>
      </c>
      <c r="H73" s="36" t="s">
        <v>668</v>
      </c>
      <c r="I73" s="36"/>
      <c r="K73" s="36" t="s">
        <v>802</v>
      </c>
      <c r="L73" s="36" t="s">
        <v>803</v>
      </c>
      <c r="M73" s="36" t="s">
        <v>668</v>
      </c>
      <c r="N73" s="36"/>
    </row>
    <row r="74" ht="20.5" spans="1:14">
      <c r="A74" s="36" t="s">
        <v>804</v>
      </c>
      <c r="B74" s="36" t="s">
        <v>805</v>
      </c>
      <c r="C74" s="36" t="s">
        <v>668</v>
      </c>
      <c r="D74" s="36"/>
      <c r="F74" s="36" t="s">
        <v>804</v>
      </c>
      <c r="G74" s="36" t="s">
        <v>805</v>
      </c>
      <c r="H74" s="36" t="s">
        <v>668</v>
      </c>
      <c r="I74" s="36"/>
      <c r="K74" s="36" t="s">
        <v>804</v>
      </c>
      <c r="L74" s="36" t="s">
        <v>805</v>
      </c>
      <c r="M74" s="36" t="s">
        <v>668</v>
      </c>
      <c r="N74" s="36"/>
    </row>
    <row r="75" ht="20.5" spans="1:14">
      <c r="A75" s="36" t="s">
        <v>806</v>
      </c>
      <c r="B75" s="36" t="s">
        <v>807</v>
      </c>
      <c r="C75" s="36" t="s">
        <v>668</v>
      </c>
      <c r="D75" s="36"/>
      <c r="F75" s="36" t="s">
        <v>806</v>
      </c>
      <c r="G75" s="36" t="s">
        <v>807</v>
      </c>
      <c r="H75" s="36" t="s">
        <v>668</v>
      </c>
      <c r="I75" s="36"/>
      <c r="K75" s="36" t="s">
        <v>806</v>
      </c>
      <c r="L75" s="36" t="s">
        <v>807</v>
      </c>
      <c r="M75" s="36" t="s">
        <v>668</v>
      </c>
      <c r="N75" s="36"/>
    </row>
    <row r="76" ht="20.5" spans="1:14">
      <c r="A76" s="36" t="s">
        <v>808</v>
      </c>
      <c r="B76" s="36" t="s">
        <v>809</v>
      </c>
      <c r="C76" s="36" t="s">
        <v>668</v>
      </c>
      <c r="D76" s="36"/>
      <c r="F76" s="36" t="s">
        <v>808</v>
      </c>
      <c r="G76" s="36" t="s">
        <v>809</v>
      </c>
      <c r="H76" s="36" t="s">
        <v>668</v>
      </c>
      <c r="I76" s="36"/>
      <c r="K76" s="36" t="s">
        <v>808</v>
      </c>
      <c r="L76" s="36" t="s">
        <v>809</v>
      </c>
      <c r="M76" s="36" t="s">
        <v>668</v>
      </c>
      <c r="N76" s="36"/>
    </row>
    <row r="77" ht="20.5" spans="1:14">
      <c r="A77" s="36" t="s">
        <v>810</v>
      </c>
      <c r="B77" s="36" t="s">
        <v>811</v>
      </c>
      <c r="C77" s="36" t="s">
        <v>668</v>
      </c>
      <c r="D77" s="36"/>
      <c r="F77" s="36" t="s">
        <v>810</v>
      </c>
      <c r="G77" s="36" t="s">
        <v>811</v>
      </c>
      <c r="H77" s="36" t="s">
        <v>668</v>
      </c>
      <c r="I77" s="36"/>
      <c r="K77" s="36" t="s">
        <v>810</v>
      </c>
      <c r="L77" s="36" t="s">
        <v>811</v>
      </c>
      <c r="M77" s="36" t="s">
        <v>668</v>
      </c>
      <c r="N77" s="36"/>
    </row>
    <row r="78" ht="20.5" spans="1:14">
      <c r="A78" s="36" t="s">
        <v>812</v>
      </c>
      <c r="B78" s="36" t="s">
        <v>813</v>
      </c>
      <c r="C78" s="36" t="s">
        <v>668</v>
      </c>
      <c r="D78" s="36"/>
      <c r="F78" s="36" t="s">
        <v>812</v>
      </c>
      <c r="G78" s="36" t="s">
        <v>813</v>
      </c>
      <c r="H78" s="36" t="s">
        <v>668</v>
      </c>
      <c r="I78" s="36"/>
      <c r="K78" s="36" t="s">
        <v>812</v>
      </c>
      <c r="L78" s="36" t="s">
        <v>813</v>
      </c>
      <c r="M78" s="36" t="s">
        <v>668</v>
      </c>
      <c r="N78" s="36"/>
    </row>
    <row r="79" ht="20.5" spans="1:14">
      <c r="A79" s="36" t="s">
        <v>814</v>
      </c>
      <c r="B79" s="36" t="s">
        <v>815</v>
      </c>
      <c r="C79" s="36" t="s">
        <v>129</v>
      </c>
      <c r="D79" s="36"/>
      <c r="F79" s="36" t="s">
        <v>814</v>
      </c>
      <c r="G79" s="36" t="s">
        <v>815</v>
      </c>
      <c r="H79" s="36" t="s">
        <v>129</v>
      </c>
      <c r="I79" s="36"/>
      <c r="K79" s="36" t="s">
        <v>814</v>
      </c>
      <c r="L79" s="36" t="s">
        <v>815</v>
      </c>
      <c r="M79" s="36" t="s">
        <v>129</v>
      </c>
      <c r="N79" s="36"/>
    </row>
    <row r="80" ht="20.5" spans="1:14">
      <c r="A80" s="36" t="s">
        <v>816</v>
      </c>
      <c r="B80" s="36" t="s">
        <v>817</v>
      </c>
      <c r="C80" s="36" t="s">
        <v>769</v>
      </c>
      <c r="D80" s="36"/>
      <c r="F80" s="36" t="s">
        <v>816</v>
      </c>
      <c r="G80" s="36" t="s">
        <v>817</v>
      </c>
      <c r="H80" s="36" t="s">
        <v>769</v>
      </c>
      <c r="I80" s="36"/>
      <c r="K80" s="36" t="s">
        <v>816</v>
      </c>
      <c r="L80" s="36" t="s">
        <v>817</v>
      </c>
      <c r="M80" s="36" t="s">
        <v>769</v>
      </c>
      <c r="N80" s="36"/>
    </row>
    <row r="81" ht="20.5" spans="1:14">
      <c r="A81" s="36" t="s">
        <v>818</v>
      </c>
      <c r="B81" s="36" t="s">
        <v>819</v>
      </c>
      <c r="C81" s="36" t="s">
        <v>668</v>
      </c>
      <c r="D81" s="36"/>
      <c r="F81" s="36" t="s">
        <v>818</v>
      </c>
      <c r="G81" s="36" t="s">
        <v>819</v>
      </c>
      <c r="H81" s="36" t="s">
        <v>668</v>
      </c>
      <c r="I81" s="36"/>
      <c r="K81" s="36" t="s">
        <v>818</v>
      </c>
      <c r="L81" s="36" t="s">
        <v>819</v>
      </c>
      <c r="M81" s="36" t="s">
        <v>668</v>
      </c>
      <c r="N81" s="36"/>
    </row>
    <row r="82" ht="20.5" spans="1:14">
      <c r="A82" s="36" t="s">
        <v>820</v>
      </c>
      <c r="B82" s="36" t="s">
        <v>821</v>
      </c>
      <c r="C82" s="36" t="s">
        <v>668</v>
      </c>
      <c r="D82" s="36"/>
      <c r="F82" s="36" t="s">
        <v>820</v>
      </c>
      <c r="G82" s="36" t="s">
        <v>821</v>
      </c>
      <c r="H82" s="36" t="s">
        <v>668</v>
      </c>
      <c r="I82" s="36"/>
      <c r="K82" s="36" t="s">
        <v>820</v>
      </c>
      <c r="L82" s="36" t="s">
        <v>821</v>
      </c>
      <c r="M82" s="36" t="s">
        <v>668</v>
      </c>
      <c r="N82" s="36"/>
    </row>
    <row r="83" ht="20.5" spans="1:14">
      <c r="A83" s="36" t="s">
        <v>822</v>
      </c>
      <c r="B83" s="36" t="s">
        <v>823</v>
      </c>
      <c r="C83" s="36" t="s">
        <v>668</v>
      </c>
      <c r="D83" s="36"/>
      <c r="F83" s="36" t="s">
        <v>822</v>
      </c>
      <c r="G83" s="36" t="s">
        <v>823</v>
      </c>
      <c r="H83" s="36" t="s">
        <v>668</v>
      </c>
      <c r="I83" s="36"/>
      <c r="K83" s="36" t="s">
        <v>822</v>
      </c>
      <c r="L83" s="36" t="s">
        <v>823</v>
      </c>
      <c r="M83" s="36" t="s">
        <v>668</v>
      </c>
      <c r="N83" s="36"/>
    </row>
    <row r="84" ht="20.5" spans="1:14">
      <c r="A84" s="36" t="s">
        <v>824</v>
      </c>
      <c r="B84" s="36" t="s">
        <v>825</v>
      </c>
      <c r="C84" s="36" t="s">
        <v>668</v>
      </c>
      <c r="D84" s="36"/>
      <c r="F84" s="36" t="s">
        <v>824</v>
      </c>
      <c r="G84" s="36" t="s">
        <v>825</v>
      </c>
      <c r="H84" s="36" t="s">
        <v>668</v>
      </c>
      <c r="I84" s="36"/>
      <c r="K84" s="36" t="s">
        <v>824</v>
      </c>
      <c r="L84" s="36" t="s">
        <v>825</v>
      </c>
      <c r="M84" s="36" t="s">
        <v>668</v>
      </c>
      <c r="N84" s="36"/>
    </row>
    <row r="85" ht="20.5" spans="1:14">
      <c r="A85" s="36" t="s">
        <v>826</v>
      </c>
      <c r="B85" s="36" t="s">
        <v>827</v>
      </c>
      <c r="C85" s="36" t="s">
        <v>668</v>
      </c>
      <c r="D85" s="36"/>
      <c r="F85" s="36" t="s">
        <v>826</v>
      </c>
      <c r="G85" s="36" t="s">
        <v>827</v>
      </c>
      <c r="H85" s="36" t="s">
        <v>668</v>
      </c>
      <c r="I85" s="36"/>
      <c r="K85" s="36" t="s">
        <v>826</v>
      </c>
      <c r="L85" s="36" t="s">
        <v>827</v>
      </c>
      <c r="M85" s="36" t="s">
        <v>668</v>
      </c>
      <c r="N85" s="36"/>
    </row>
    <row r="86" ht="20.5" spans="1:14">
      <c r="A86" s="36" t="s">
        <v>828</v>
      </c>
      <c r="B86" s="36" t="s">
        <v>829</v>
      </c>
      <c r="C86" s="36" t="s">
        <v>668</v>
      </c>
      <c r="D86" s="36"/>
      <c r="F86" s="36" t="s">
        <v>828</v>
      </c>
      <c r="G86" s="36" t="s">
        <v>829</v>
      </c>
      <c r="H86" s="36" t="s">
        <v>668</v>
      </c>
      <c r="I86" s="36"/>
      <c r="K86" s="36" t="s">
        <v>828</v>
      </c>
      <c r="L86" s="36" t="s">
        <v>829</v>
      </c>
      <c r="M86" s="36" t="s">
        <v>668</v>
      </c>
      <c r="N86" s="36"/>
    </row>
    <row r="87" ht="20.5" spans="1:14">
      <c r="A87" s="36" t="s">
        <v>830</v>
      </c>
      <c r="B87" s="36" t="s">
        <v>831</v>
      </c>
      <c r="C87" s="36" t="s">
        <v>668</v>
      </c>
      <c r="D87" s="36"/>
      <c r="F87" s="36" t="s">
        <v>830</v>
      </c>
      <c r="G87" s="36" t="s">
        <v>831</v>
      </c>
      <c r="H87" s="36" t="s">
        <v>668</v>
      </c>
      <c r="I87" s="36"/>
      <c r="K87" s="36" t="s">
        <v>830</v>
      </c>
      <c r="L87" s="36" t="s">
        <v>831</v>
      </c>
      <c r="M87" s="36" t="s">
        <v>668</v>
      </c>
      <c r="N87" s="36"/>
    </row>
    <row r="88" ht="20.5" spans="1:14">
      <c r="A88" s="36" t="s">
        <v>832</v>
      </c>
      <c r="B88" s="36" t="s">
        <v>833</v>
      </c>
      <c r="C88" s="36" t="s">
        <v>668</v>
      </c>
      <c r="D88" s="36"/>
      <c r="F88" s="36" t="s">
        <v>832</v>
      </c>
      <c r="G88" s="36" t="s">
        <v>833</v>
      </c>
      <c r="H88" s="36" t="s">
        <v>668</v>
      </c>
      <c r="I88" s="36"/>
      <c r="K88" s="36" t="s">
        <v>832</v>
      </c>
      <c r="L88" s="36" t="s">
        <v>833</v>
      </c>
      <c r="M88" s="36" t="s">
        <v>668</v>
      </c>
      <c r="N88" s="36"/>
    </row>
    <row r="89" ht="20.5" spans="1:14">
      <c r="A89" s="36" t="s">
        <v>834</v>
      </c>
      <c r="B89" s="36" t="s">
        <v>835</v>
      </c>
      <c r="C89" s="36" t="s">
        <v>668</v>
      </c>
      <c r="D89" s="36"/>
      <c r="F89" s="36" t="s">
        <v>834</v>
      </c>
      <c r="G89" s="36" t="s">
        <v>835</v>
      </c>
      <c r="H89" s="36" t="s">
        <v>668</v>
      </c>
      <c r="I89" s="36"/>
      <c r="K89" s="36" t="s">
        <v>834</v>
      </c>
      <c r="L89" s="36" t="s">
        <v>835</v>
      </c>
      <c r="M89" s="36" t="s">
        <v>668</v>
      </c>
      <c r="N89" s="36"/>
    </row>
    <row r="90" ht="20.5" spans="1:14">
      <c r="A90" s="36" t="s">
        <v>836</v>
      </c>
      <c r="B90" s="36" t="s">
        <v>837</v>
      </c>
      <c r="C90" s="36" t="s">
        <v>668</v>
      </c>
      <c r="D90" s="36"/>
      <c r="F90" s="36" t="s">
        <v>836</v>
      </c>
      <c r="G90" s="36" t="s">
        <v>837</v>
      </c>
      <c r="H90" s="36" t="s">
        <v>668</v>
      </c>
      <c r="I90" s="36"/>
      <c r="K90" s="36" t="s">
        <v>836</v>
      </c>
      <c r="L90" s="36" t="s">
        <v>837</v>
      </c>
      <c r="M90" s="36" t="s">
        <v>668</v>
      </c>
      <c r="N90" s="36"/>
    </row>
    <row r="91" ht="20.5" spans="1:14">
      <c r="A91" s="36" t="s">
        <v>838</v>
      </c>
      <c r="B91" s="36" t="s">
        <v>839</v>
      </c>
      <c r="C91" s="36" t="s">
        <v>749</v>
      </c>
      <c r="D91" s="36"/>
      <c r="F91" s="36" t="s">
        <v>838</v>
      </c>
      <c r="G91" s="36" t="s">
        <v>839</v>
      </c>
      <c r="H91" s="36" t="s">
        <v>749</v>
      </c>
      <c r="I91" s="36"/>
      <c r="K91" s="36" t="s">
        <v>838</v>
      </c>
      <c r="L91" s="36" t="s">
        <v>839</v>
      </c>
      <c r="M91" s="36" t="s">
        <v>749</v>
      </c>
      <c r="N91" s="36"/>
    </row>
    <row r="92" ht="20.5" spans="1:14">
      <c r="A92" s="32"/>
      <c r="B92" s="32"/>
      <c r="C92" s="32"/>
      <c r="D92" s="32"/>
      <c r="F92" s="32"/>
      <c r="G92" s="32"/>
      <c r="H92" s="32"/>
      <c r="I92" s="32"/>
      <c r="K92" s="32"/>
      <c r="L92" s="32"/>
      <c r="M92" s="32"/>
      <c r="N92" s="32"/>
    </row>
    <row r="93" ht="20.5" spans="1:14">
      <c r="A93" s="37" t="s">
        <v>840</v>
      </c>
      <c r="B93" s="37" t="s">
        <v>841</v>
      </c>
      <c r="C93" s="37" t="s">
        <v>340</v>
      </c>
      <c r="D93" s="37"/>
      <c r="F93" s="37" t="s">
        <v>840</v>
      </c>
      <c r="G93" s="37" t="s">
        <v>841</v>
      </c>
      <c r="H93" s="37" t="s">
        <v>340</v>
      </c>
      <c r="I93" s="37"/>
      <c r="K93" s="37" t="s">
        <v>840</v>
      </c>
      <c r="L93" s="37" t="s">
        <v>841</v>
      </c>
      <c r="M93" s="37" t="s">
        <v>340</v>
      </c>
      <c r="N93" s="37"/>
    </row>
    <row r="94" ht="20.5" spans="1:14">
      <c r="A94" s="37" t="s">
        <v>842</v>
      </c>
      <c r="B94" s="37" t="s">
        <v>843</v>
      </c>
      <c r="C94" s="37" t="s">
        <v>671</v>
      </c>
      <c r="D94" s="37"/>
      <c r="F94" s="37" t="s">
        <v>842</v>
      </c>
      <c r="G94" s="37" t="s">
        <v>843</v>
      </c>
      <c r="H94" s="37" t="s">
        <v>671</v>
      </c>
      <c r="I94" s="37"/>
      <c r="K94" s="37" t="s">
        <v>842</v>
      </c>
      <c r="L94" s="37" t="s">
        <v>843</v>
      </c>
      <c r="M94" s="37" t="s">
        <v>671</v>
      </c>
      <c r="N94" s="37"/>
    </row>
    <row r="95" ht="20.5" spans="1:14">
      <c r="A95" s="37" t="s">
        <v>844</v>
      </c>
      <c r="B95" s="37" t="s">
        <v>845</v>
      </c>
      <c r="C95" s="37" t="s">
        <v>846</v>
      </c>
      <c r="D95" s="37"/>
      <c r="F95" s="37" t="s">
        <v>844</v>
      </c>
      <c r="G95" s="37" t="s">
        <v>845</v>
      </c>
      <c r="H95" s="37" t="s">
        <v>846</v>
      </c>
      <c r="I95" s="37"/>
      <c r="K95" s="37" t="s">
        <v>844</v>
      </c>
      <c r="L95" s="37" t="s">
        <v>845</v>
      </c>
      <c r="M95" s="37" t="s">
        <v>846</v>
      </c>
      <c r="N95" s="37"/>
    </row>
    <row r="96" ht="20.5" spans="1:14">
      <c r="A96" s="37" t="s">
        <v>847</v>
      </c>
      <c r="B96" s="37" t="s">
        <v>848</v>
      </c>
      <c r="C96" s="37" t="s">
        <v>371</v>
      </c>
      <c r="D96" s="37"/>
      <c r="F96" s="37" t="s">
        <v>847</v>
      </c>
      <c r="G96" s="37" t="s">
        <v>848</v>
      </c>
      <c r="H96" s="37" t="s">
        <v>371</v>
      </c>
      <c r="I96" s="37"/>
      <c r="K96" s="37" t="s">
        <v>847</v>
      </c>
      <c r="L96" s="37" t="s">
        <v>848</v>
      </c>
      <c r="M96" s="37" t="s">
        <v>371</v>
      </c>
      <c r="N96" s="37"/>
    </row>
    <row r="97" ht="20.5" spans="1:14">
      <c r="A97" s="37" t="s">
        <v>849</v>
      </c>
      <c r="B97" s="37" t="s">
        <v>850</v>
      </c>
      <c r="C97" s="37" t="s">
        <v>671</v>
      </c>
      <c r="D97" s="37"/>
      <c r="F97" s="37" t="s">
        <v>849</v>
      </c>
      <c r="G97" s="37" t="s">
        <v>850</v>
      </c>
      <c r="H97" s="37" t="s">
        <v>671</v>
      </c>
      <c r="I97" s="37"/>
      <c r="K97" s="37" t="s">
        <v>849</v>
      </c>
      <c r="L97" s="37" t="s">
        <v>850</v>
      </c>
      <c r="M97" s="37" t="s">
        <v>671</v>
      </c>
      <c r="N97" s="37"/>
    </row>
    <row r="98" ht="20.5" spans="1:14">
      <c r="A98" s="37" t="s">
        <v>851</v>
      </c>
      <c r="B98" s="37" t="s">
        <v>852</v>
      </c>
      <c r="C98" s="37" t="s">
        <v>853</v>
      </c>
      <c r="D98" s="37"/>
      <c r="F98" s="37" t="s">
        <v>851</v>
      </c>
      <c r="G98" s="37" t="s">
        <v>852</v>
      </c>
      <c r="H98" s="37" t="s">
        <v>853</v>
      </c>
      <c r="I98" s="37"/>
      <c r="K98" s="37" t="s">
        <v>851</v>
      </c>
      <c r="L98" s="37" t="s">
        <v>852</v>
      </c>
      <c r="M98" s="37" t="s">
        <v>853</v>
      </c>
      <c r="N98" s="37"/>
    </row>
    <row r="99" ht="20.5" spans="1:14">
      <c r="A99" s="32"/>
      <c r="B99" s="32"/>
      <c r="C99" s="32"/>
      <c r="D99" s="32"/>
      <c r="F99" s="32"/>
      <c r="G99" s="32"/>
      <c r="H99" s="32"/>
      <c r="I99" s="32"/>
      <c r="K99" s="32"/>
      <c r="L99" s="32"/>
      <c r="M99" s="32"/>
      <c r="N99" s="32"/>
    </row>
    <row r="100" ht="20.5" spans="1:14">
      <c r="A100" s="38" t="s">
        <v>854</v>
      </c>
      <c r="B100" s="38" t="s">
        <v>855</v>
      </c>
      <c r="C100" s="38" t="s">
        <v>362</v>
      </c>
      <c r="D100" s="38"/>
      <c r="F100" s="38" t="s">
        <v>854</v>
      </c>
      <c r="G100" s="38" t="s">
        <v>855</v>
      </c>
      <c r="H100" s="38" t="s">
        <v>362</v>
      </c>
      <c r="I100" s="38"/>
      <c r="K100" s="38" t="s">
        <v>854</v>
      </c>
      <c r="L100" s="38" t="s">
        <v>855</v>
      </c>
      <c r="M100" s="38" t="s">
        <v>362</v>
      </c>
      <c r="N100" s="38"/>
    </row>
    <row r="101" ht="20.5" spans="1:14">
      <c r="A101" s="38" t="s">
        <v>856</v>
      </c>
      <c r="B101" s="38" t="s">
        <v>857</v>
      </c>
      <c r="C101" s="38" t="s">
        <v>365</v>
      </c>
      <c r="D101" s="38"/>
      <c r="F101" s="38" t="s">
        <v>856</v>
      </c>
      <c r="G101" s="38" t="s">
        <v>857</v>
      </c>
      <c r="H101" s="38" t="s">
        <v>365</v>
      </c>
      <c r="I101" s="38"/>
      <c r="K101" s="38" t="s">
        <v>856</v>
      </c>
      <c r="L101" s="38" t="s">
        <v>857</v>
      </c>
      <c r="M101" s="38" t="s">
        <v>365</v>
      </c>
      <c r="N101" s="38"/>
    </row>
    <row r="102" ht="20.5" spans="1:14">
      <c r="A102" s="38" t="s">
        <v>858</v>
      </c>
      <c r="B102" s="38" t="s">
        <v>859</v>
      </c>
      <c r="C102" s="38" t="s">
        <v>368</v>
      </c>
      <c r="D102" s="38"/>
      <c r="F102" s="38" t="s">
        <v>858</v>
      </c>
      <c r="G102" s="38" t="s">
        <v>859</v>
      </c>
      <c r="H102" s="38" t="s">
        <v>368</v>
      </c>
      <c r="I102" s="38"/>
      <c r="K102" s="38" t="s">
        <v>858</v>
      </c>
      <c r="L102" s="38" t="s">
        <v>859</v>
      </c>
      <c r="M102" s="38" t="s">
        <v>368</v>
      </c>
      <c r="N102" s="38"/>
    </row>
    <row r="103" ht="20.5" spans="1:14">
      <c r="A103" s="38" t="s">
        <v>860</v>
      </c>
      <c r="B103" s="38" t="s">
        <v>861</v>
      </c>
      <c r="C103" s="38" t="s">
        <v>371</v>
      </c>
      <c r="D103" s="38"/>
      <c r="F103" s="38" t="s">
        <v>860</v>
      </c>
      <c r="G103" s="38" t="s">
        <v>861</v>
      </c>
      <c r="H103" s="38" t="s">
        <v>371</v>
      </c>
      <c r="I103" s="38"/>
      <c r="K103" s="38" t="s">
        <v>860</v>
      </c>
      <c r="L103" s="38" t="s">
        <v>861</v>
      </c>
      <c r="M103" s="38" t="s">
        <v>371</v>
      </c>
      <c r="N103" s="38"/>
    </row>
    <row r="104" ht="20.5" spans="1:14">
      <c r="A104" s="38" t="s">
        <v>862</v>
      </c>
      <c r="B104" s="38" t="s">
        <v>863</v>
      </c>
      <c r="C104" s="38" t="s">
        <v>853</v>
      </c>
      <c r="D104" s="38"/>
      <c r="F104" s="38" t="s">
        <v>862</v>
      </c>
      <c r="G104" s="38" t="s">
        <v>863</v>
      </c>
      <c r="H104" s="38" t="s">
        <v>853</v>
      </c>
      <c r="I104" s="38"/>
      <c r="K104" s="38" t="s">
        <v>862</v>
      </c>
      <c r="L104" s="38" t="s">
        <v>863</v>
      </c>
      <c r="M104" s="38" t="s">
        <v>853</v>
      </c>
      <c r="N104" s="38"/>
    </row>
    <row r="105" ht="20.5" spans="1:14">
      <c r="A105" s="38" t="s">
        <v>864</v>
      </c>
      <c r="B105" s="38" t="s">
        <v>865</v>
      </c>
      <c r="C105" s="38" t="s">
        <v>340</v>
      </c>
      <c r="D105" s="38"/>
      <c r="F105" s="38" t="s">
        <v>864</v>
      </c>
      <c r="G105" s="38" t="s">
        <v>865</v>
      </c>
      <c r="H105" s="38" t="s">
        <v>340</v>
      </c>
      <c r="I105" s="38"/>
      <c r="K105" s="38" t="s">
        <v>864</v>
      </c>
      <c r="L105" s="38" t="s">
        <v>865</v>
      </c>
      <c r="M105" s="38" t="s">
        <v>340</v>
      </c>
      <c r="N105" s="38"/>
    </row>
    <row r="106" ht="20.5" spans="1:14">
      <c r="A106" s="38" t="s">
        <v>866</v>
      </c>
      <c r="B106" s="38" t="s">
        <v>867</v>
      </c>
      <c r="C106" s="38" t="s">
        <v>340</v>
      </c>
      <c r="D106" s="38"/>
      <c r="F106" s="38" t="s">
        <v>866</v>
      </c>
      <c r="G106" s="38" t="s">
        <v>867</v>
      </c>
      <c r="H106" s="38" t="s">
        <v>340</v>
      </c>
      <c r="I106" s="38"/>
      <c r="K106" s="38" t="s">
        <v>866</v>
      </c>
      <c r="L106" s="38" t="s">
        <v>867</v>
      </c>
      <c r="M106" s="38" t="s">
        <v>340</v>
      </c>
      <c r="N106" s="38"/>
    </row>
    <row r="107" ht="20.5" spans="1:14">
      <c r="A107" s="38" t="s">
        <v>868</v>
      </c>
      <c r="B107" s="38" t="s">
        <v>869</v>
      </c>
      <c r="C107" s="38" t="s">
        <v>382</v>
      </c>
      <c r="D107" s="38"/>
      <c r="F107" s="38" t="s">
        <v>868</v>
      </c>
      <c r="G107" s="38" t="s">
        <v>869</v>
      </c>
      <c r="H107" s="38" t="s">
        <v>382</v>
      </c>
      <c r="I107" s="38"/>
      <c r="K107" s="38" t="s">
        <v>868</v>
      </c>
      <c r="L107" s="38" t="s">
        <v>869</v>
      </c>
      <c r="M107" s="38" t="s">
        <v>382</v>
      </c>
      <c r="N107" s="38"/>
    </row>
    <row r="108" ht="20.5" spans="1:14">
      <c r="A108" s="38" t="s">
        <v>870</v>
      </c>
      <c r="B108" s="38" t="s">
        <v>871</v>
      </c>
      <c r="C108" s="38" t="s">
        <v>340</v>
      </c>
      <c r="D108" s="38"/>
      <c r="F108" s="38" t="s">
        <v>870</v>
      </c>
      <c r="G108" s="38" t="s">
        <v>871</v>
      </c>
      <c r="H108" s="38" t="s">
        <v>340</v>
      </c>
      <c r="I108" s="38"/>
      <c r="K108" s="38" t="s">
        <v>870</v>
      </c>
      <c r="L108" s="38" t="s">
        <v>871</v>
      </c>
      <c r="M108" s="38" t="s">
        <v>340</v>
      </c>
      <c r="N108" s="38"/>
    </row>
    <row r="109" ht="20.5" spans="1:14">
      <c r="A109" s="38" t="s">
        <v>872</v>
      </c>
      <c r="B109" s="38" t="s">
        <v>873</v>
      </c>
      <c r="C109" s="38" t="s">
        <v>387</v>
      </c>
      <c r="D109" s="38"/>
      <c r="F109" s="38" t="s">
        <v>872</v>
      </c>
      <c r="G109" s="38" t="s">
        <v>873</v>
      </c>
      <c r="H109" s="38" t="s">
        <v>387</v>
      </c>
      <c r="I109" s="38"/>
      <c r="K109" s="38" t="s">
        <v>872</v>
      </c>
      <c r="L109" s="38" t="s">
        <v>873</v>
      </c>
      <c r="M109" s="38" t="s">
        <v>387</v>
      </c>
      <c r="N109" s="38"/>
    </row>
    <row r="110" ht="20.5" spans="1:14">
      <c r="A110" s="38" t="s">
        <v>874</v>
      </c>
      <c r="B110" s="38" t="s">
        <v>875</v>
      </c>
      <c r="C110" s="38" t="s">
        <v>671</v>
      </c>
      <c r="D110" s="38"/>
      <c r="F110" s="38" t="s">
        <v>874</v>
      </c>
      <c r="G110" s="38" t="s">
        <v>875</v>
      </c>
      <c r="H110" s="38" t="s">
        <v>671</v>
      </c>
      <c r="I110" s="38"/>
      <c r="K110" s="38" t="s">
        <v>874</v>
      </c>
      <c r="L110" s="38" t="s">
        <v>875</v>
      </c>
      <c r="M110" s="38" t="s">
        <v>671</v>
      </c>
      <c r="N110" s="38"/>
    </row>
    <row r="111" ht="20.5" spans="1:14">
      <c r="A111" s="38" t="s">
        <v>876</v>
      </c>
      <c r="B111" s="38" t="s">
        <v>877</v>
      </c>
      <c r="C111" s="38" t="s">
        <v>671</v>
      </c>
      <c r="D111" s="38"/>
      <c r="F111" s="38" t="s">
        <v>876</v>
      </c>
      <c r="G111" s="38" t="s">
        <v>877</v>
      </c>
      <c r="H111" s="38" t="s">
        <v>671</v>
      </c>
      <c r="I111" s="38"/>
      <c r="K111" s="38" t="s">
        <v>876</v>
      </c>
      <c r="L111" s="38" t="s">
        <v>877</v>
      </c>
      <c r="M111" s="38" t="s">
        <v>671</v>
      </c>
      <c r="N111" s="38"/>
    </row>
    <row r="112" ht="20.5" spans="1:14">
      <c r="A112" s="38" t="s">
        <v>878</v>
      </c>
      <c r="B112" s="38" t="s">
        <v>879</v>
      </c>
      <c r="C112" s="38" t="s">
        <v>395</v>
      </c>
      <c r="D112" s="38"/>
      <c r="F112" s="38" t="s">
        <v>878</v>
      </c>
      <c r="G112" s="38" t="s">
        <v>879</v>
      </c>
      <c r="H112" s="38" t="s">
        <v>395</v>
      </c>
      <c r="I112" s="38"/>
      <c r="K112" s="38" t="s">
        <v>878</v>
      </c>
      <c r="L112" s="38" t="s">
        <v>879</v>
      </c>
      <c r="M112" s="38" t="s">
        <v>395</v>
      </c>
      <c r="N112" s="38"/>
    </row>
    <row r="113" ht="20.5" spans="1:14">
      <c r="A113" s="38" t="s">
        <v>880</v>
      </c>
      <c r="B113" s="38" t="s">
        <v>881</v>
      </c>
      <c r="C113" s="38" t="s">
        <v>882</v>
      </c>
      <c r="D113" s="38" t="s">
        <v>398</v>
      </c>
      <c r="F113" s="38" t="s">
        <v>880</v>
      </c>
      <c r="G113" s="38" t="s">
        <v>881</v>
      </c>
      <c r="H113" s="38" t="s">
        <v>882</v>
      </c>
      <c r="I113" s="38" t="s">
        <v>398</v>
      </c>
      <c r="K113" s="38" t="s">
        <v>880</v>
      </c>
      <c r="L113" s="38" t="s">
        <v>881</v>
      </c>
      <c r="M113" s="38" t="s">
        <v>882</v>
      </c>
      <c r="N113" s="38" t="s">
        <v>398</v>
      </c>
    </row>
    <row r="114" ht="20.5" spans="1:14">
      <c r="A114" s="38" t="s">
        <v>883</v>
      </c>
      <c r="B114" s="38" t="s">
        <v>884</v>
      </c>
      <c r="C114" s="38" t="s">
        <v>882</v>
      </c>
      <c r="D114" s="38" t="s">
        <v>398</v>
      </c>
      <c r="F114" s="38" t="s">
        <v>883</v>
      </c>
      <c r="G114" s="38" t="s">
        <v>884</v>
      </c>
      <c r="H114" s="38" t="s">
        <v>882</v>
      </c>
      <c r="I114" s="38" t="s">
        <v>398</v>
      </c>
      <c r="K114" s="38" t="s">
        <v>883</v>
      </c>
      <c r="L114" s="38" t="s">
        <v>884</v>
      </c>
      <c r="M114" s="38" t="s">
        <v>882</v>
      </c>
      <c r="N114" s="38" t="s">
        <v>398</v>
      </c>
    </row>
    <row r="115" ht="20.5" spans="1:14">
      <c r="A115" s="38" t="s">
        <v>885</v>
      </c>
      <c r="B115" s="38" t="s">
        <v>886</v>
      </c>
      <c r="C115" s="38" t="s">
        <v>887</v>
      </c>
      <c r="D115" s="38"/>
      <c r="F115" s="38" t="s">
        <v>885</v>
      </c>
      <c r="G115" s="38" t="s">
        <v>886</v>
      </c>
      <c r="H115" s="38" t="s">
        <v>887</v>
      </c>
      <c r="I115" s="38"/>
      <c r="K115" s="38" t="s">
        <v>885</v>
      </c>
      <c r="L115" s="38" t="s">
        <v>886</v>
      </c>
      <c r="M115" s="38" t="s">
        <v>887</v>
      </c>
      <c r="N115" s="38"/>
    </row>
    <row r="116" ht="20.5" spans="1:14">
      <c r="A116" s="38" t="s">
        <v>888</v>
      </c>
      <c r="B116" s="38" t="s">
        <v>889</v>
      </c>
      <c r="C116" s="38" t="s">
        <v>408</v>
      </c>
      <c r="D116" s="38"/>
      <c r="F116" s="38" t="s">
        <v>888</v>
      </c>
      <c r="G116" s="38" t="s">
        <v>889</v>
      </c>
      <c r="H116" s="38" t="s">
        <v>408</v>
      </c>
      <c r="I116" s="38"/>
      <c r="K116" s="38" t="s">
        <v>888</v>
      </c>
      <c r="L116" s="38" t="s">
        <v>889</v>
      </c>
      <c r="M116" s="38" t="s">
        <v>408</v>
      </c>
      <c r="N116" s="38"/>
    </row>
    <row r="117" ht="20.5" spans="1:14">
      <c r="A117" s="38" t="s">
        <v>890</v>
      </c>
      <c r="B117" s="38" t="s">
        <v>891</v>
      </c>
      <c r="C117" s="38" t="s">
        <v>671</v>
      </c>
      <c r="D117" s="38"/>
      <c r="F117" s="38" t="s">
        <v>890</v>
      </c>
      <c r="G117" s="38" t="s">
        <v>891</v>
      </c>
      <c r="H117" s="38" t="s">
        <v>671</v>
      </c>
      <c r="I117" s="38"/>
      <c r="K117" s="38" t="s">
        <v>890</v>
      </c>
      <c r="L117" s="38" t="s">
        <v>891</v>
      </c>
      <c r="M117" s="38" t="s">
        <v>671</v>
      </c>
      <c r="N117" s="38"/>
    </row>
    <row r="118" ht="20.5" spans="1:14">
      <c r="A118" s="38" t="s">
        <v>892</v>
      </c>
      <c r="B118" s="38" t="s">
        <v>893</v>
      </c>
      <c r="C118" s="38" t="s">
        <v>362</v>
      </c>
      <c r="D118" s="38"/>
      <c r="F118" s="38" t="s">
        <v>892</v>
      </c>
      <c r="G118" s="38" t="s">
        <v>893</v>
      </c>
      <c r="H118" s="38" t="s">
        <v>362</v>
      </c>
      <c r="I118" s="38"/>
      <c r="K118" s="38" t="s">
        <v>892</v>
      </c>
      <c r="L118" s="38" t="s">
        <v>893</v>
      </c>
      <c r="M118" s="38" t="s">
        <v>362</v>
      </c>
      <c r="N118" s="38"/>
    </row>
    <row r="119" ht="20.5" spans="1:14">
      <c r="A119" s="38" t="s">
        <v>894</v>
      </c>
      <c r="B119" s="38" t="s">
        <v>895</v>
      </c>
      <c r="C119" s="38" t="s">
        <v>749</v>
      </c>
      <c r="D119" s="38"/>
      <c r="F119" s="38" t="s">
        <v>894</v>
      </c>
      <c r="G119" s="38" t="s">
        <v>895</v>
      </c>
      <c r="H119" s="38" t="s">
        <v>749</v>
      </c>
      <c r="I119" s="38"/>
      <c r="K119" s="38" t="s">
        <v>894</v>
      </c>
      <c r="L119" s="38" t="s">
        <v>895</v>
      </c>
      <c r="M119" s="38" t="s">
        <v>749</v>
      </c>
      <c r="N119" s="38"/>
    </row>
    <row r="120" ht="20.5" spans="1:14">
      <c r="A120" s="38" t="s">
        <v>896</v>
      </c>
      <c r="B120" s="38" t="s">
        <v>897</v>
      </c>
      <c r="C120" s="38" t="s">
        <v>679</v>
      </c>
      <c r="D120" s="38"/>
      <c r="F120" s="38" t="s">
        <v>896</v>
      </c>
      <c r="G120" s="38" t="s">
        <v>897</v>
      </c>
      <c r="H120" s="38" t="s">
        <v>679</v>
      </c>
      <c r="I120" s="38"/>
      <c r="K120" s="38" t="s">
        <v>896</v>
      </c>
      <c r="L120" s="38" t="s">
        <v>897</v>
      </c>
      <c r="M120" s="38" t="s">
        <v>679</v>
      </c>
      <c r="N120" s="38"/>
    </row>
    <row r="121" ht="20" spans="1:14">
      <c r="A121" s="39"/>
      <c r="B121" s="39"/>
      <c r="C121" s="39"/>
      <c r="D121" s="39"/>
      <c r="F121" s="39"/>
      <c r="G121" s="39"/>
      <c r="H121" s="39"/>
      <c r="I121" s="39"/>
      <c r="K121" s="39"/>
      <c r="L121" s="39"/>
      <c r="M121" s="39"/>
      <c r="N121" s="39"/>
    </row>
    <row r="124" spans="3:3">
      <c r="C124" t="s">
        <v>898</v>
      </c>
    </row>
  </sheetData>
  <mergeCells count="4">
    <mergeCell ref="A1:N1"/>
    <mergeCell ref="A2:D2"/>
    <mergeCell ref="F2:I2"/>
    <mergeCell ref="K2:N2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4"/>
  <sheetViews>
    <sheetView workbookViewId="0">
      <selection activeCell="J41" sqref="J41"/>
    </sheetView>
  </sheetViews>
  <sheetFormatPr defaultColWidth="9" defaultRowHeight="14"/>
  <cols>
    <col min="1" max="1" width="10.25" customWidth="1"/>
    <col min="2" max="2" width="43.4166666666667" customWidth="1"/>
    <col min="3" max="3" width="21.75" customWidth="1"/>
    <col min="4" max="4" width="12.1666666666667" customWidth="1"/>
    <col min="6" max="6" width="10.25" customWidth="1"/>
    <col min="7" max="7" width="43.4166666666667" customWidth="1"/>
    <col min="8" max="8" width="21.75" customWidth="1"/>
    <col min="9" max="9" width="12.1666666666667" customWidth="1"/>
    <col min="11" max="11" width="10.25" customWidth="1"/>
    <col min="12" max="12" width="43.4166666666667" customWidth="1"/>
    <col min="13" max="13" width="21.75" customWidth="1"/>
    <col min="14" max="14" width="12.1666666666667" customWidth="1"/>
    <col min="16" max="16" width="10.25" customWidth="1"/>
    <col min="17" max="17" width="43.4166666666667" customWidth="1"/>
    <col min="18" max="18" width="21.75" customWidth="1"/>
    <col min="19" max="19" width="12.1666666666667" customWidth="1"/>
    <col min="21" max="21" width="10.25" customWidth="1"/>
    <col min="22" max="22" width="43.4166666666667" customWidth="1"/>
    <col min="23" max="23" width="21.75" customWidth="1"/>
    <col min="24" max="24" width="12.1666666666667" customWidth="1"/>
  </cols>
  <sheetData>
    <row r="1" ht="25.5" spans="1:24">
      <c r="A1" s="28" t="s">
        <v>899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ht="25.5" spans="1:24">
      <c r="A2" s="29" t="s">
        <v>900</v>
      </c>
      <c r="B2" s="29"/>
      <c r="C2" s="29"/>
      <c r="D2" s="29"/>
      <c r="F2" s="29" t="s">
        <v>901</v>
      </c>
      <c r="G2" s="29"/>
      <c r="H2" s="29"/>
      <c r="I2" s="29"/>
      <c r="K2" s="29" t="s">
        <v>902</v>
      </c>
      <c r="L2" s="29"/>
      <c r="M2" s="29"/>
      <c r="N2" s="29"/>
      <c r="P2" s="29" t="s">
        <v>903</v>
      </c>
      <c r="Q2" s="29"/>
      <c r="R2" s="29"/>
      <c r="S2" s="29"/>
      <c r="U2" s="29" t="s">
        <v>904</v>
      </c>
      <c r="V2" s="29"/>
      <c r="W2" s="29"/>
      <c r="X2" s="29"/>
    </row>
    <row r="3" ht="21" spans="1:24">
      <c r="A3" s="30" t="s">
        <v>649</v>
      </c>
      <c r="B3" s="30" t="s">
        <v>650</v>
      </c>
      <c r="C3" s="30" t="s">
        <v>651</v>
      </c>
      <c r="D3" s="30" t="s">
        <v>652</v>
      </c>
      <c r="F3" s="30" t="s">
        <v>649</v>
      </c>
      <c r="G3" s="30" t="s">
        <v>650</v>
      </c>
      <c r="H3" s="30" t="s">
        <v>651</v>
      </c>
      <c r="I3" s="30" t="s">
        <v>652</v>
      </c>
      <c r="K3" s="30" t="s">
        <v>649</v>
      </c>
      <c r="L3" s="30" t="s">
        <v>650</v>
      </c>
      <c r="M3" s="30" t="s">
        <v>651</v>
      </c>
      <c r="N3" s="30" t="s">
        <v>652</v>
      </c>
      <c r="P3" s="30" t="s">
        <v>649</v>
      </c>
      <c r="Q3" s="30" t="s">
        <v>650</v>
      </c>
      <c r="R3" s="30" t="s">
        <v>651</v>
      </c>
      <c r="S3" s="30" t="s">
        <v>652</v>
      </c>
      <c r="U3" s="30" t="s">
        <v>649</v>
      </c>
      <c r="V3" s="30" t="s">
        <v>650</v>
      </c>
      <c r="W3" s="30" t="s">
        <v>651</v>
      </c>
      <c r="X3" s="30" t="s">
        <v>652</v>
      </c>
    </row>
    <row r="4" ht="20.5" spans="1:24">
      <c r="A4" s="31" t="s">
        <v>653</v>
      </c>
      <c r="B4" s="31" t="s">
        <v>654</v>
      </c>
      <c r="C4" s="31" t="s">
        <v>655</v>
      </c>
      <c r="D4" s="31"/>
      <c r="F4" s="31" t="s">
        <v>653</v>
      </c>
      <c r="G4" s="31" t="s">
        <v>654</v>
      </c>
      <c r="H4" s="31" t="s">
        <v>655</v>
      </c>
      <c r="I4" s="31"/>
      <c r="K4" s="31" t="s">
        <v>653</v>
      </c>
      <c r="L4" s="31" t="s">
        <v>654</v>
      </c>
      <c r="M4" s="31" t="s">
        <v>655</v>
      </c>
      <c r="N4" s="31"/>
      <c r="P4" s="31" t="s">
        <v>653</v>
      </c>
      <c r="Q4" s="31" t="s">
        <v>654</v>
      </c>
      <c r="R4" s="31" t="s">
        <v>655</v>
      </c>
      <c r="S4" s="31"/>
      <c r="U4" s="31" t="s">
        <v>653</v>
      </c>
      <c r="V4" s="31" t="s">
        <v>654</v>
      </c>
      <c r="W4" s="31" t="s">
        <v>655</v>
      </c>
      <c r="X4" s="31"/>
    </row>
    <row r="5" ht="20.5" spans="1:24">
      <c r="A5" s="31" t="s">
        <v>656</v>
      </c>
      <c r="B5" s="31" t="s">
        <v>657</v>
      </c>
      <c r="C5" s="31" t="s">
        <v>655</v>
      </c>
      <c r="D5" s="31"/>
      <c r="F5" s="31" t="s">
        <v>656</v>
      </c>
      <c r="G5" s="31" t="s">
        <v>657</v>
      </c>
      <c r="H5" s="31" t="s">
        <v>655</v>
      </c>
      <c r="I5" s="31"/>
      <c r="K5" s="31" t="s">
        <v>656</v>
      </c>
      <c r="L5" s="31" t="s">
        <v>657</v>
      </c>
      <c r="M5" s="31" t="s">
        <v>655</v>
      </c>
      <c r="N5" s="31"/>
      <c r="P5" s="31" t="s">
        <v>656</v>
      </c>
      <c r="Q5" s="31" t="s">
        <v>657</v>
      </c>
      <c r="R5" s="31" t="s">
        <v>655</v>
      </c>
      <c r="S5" s="31"/>
      <c r="U5" s="31" t="s">
        <v>656</v>
      </c>
      <c r="V5" s="31" t="s">
        <v>657</v>
      </c>
      <c r="W5" s="31" t="s">
        <v>655</v>
      </c>
      <c r="X5" s="31"/>
    </row>
    <row r="6" ht="20.5" spans="1:24">
      <c r="A6" s="31" t="s">
        <v>658</v>
      </c>
      <c r="B6" s="31" t="s">
        <v>659</v>
      </c>
      <c r="C6" s="31" t="s">
        <v>655</v>
      </c>
      <c r="D6" s="31"/>
      <c r="F6" s="31" t="s">
        <v>658</v>
      </c>
      <c r="G6" s="31" t="s">
        <v>659</v>
      </c>
      <c r="H6" s="31" t="s">
        <v>655</v>
      </c>
      <c r="I6" s="31"/>
      <c r="K6" s="31" t="s">
        <v>658</v>
      </c>
      <c r="L6" s="31" t="s">
        <v>659</v>
      </c>
      <c r="M6" s="31" t="s">
        <v>655</v>
      </c>
      <c r="N6" s="31"/>
      <c r="P6" s="31" t="s">
        <v>658</v>
      </c>
      <c r="Q6" s="31" t="s">
        <v>659</v>
      </c>
      <c r="R6" s="31" t="s">
        <v>655</v>
      </c>
      <c r="S6" s="31"/>
      <c r="U6" s="31" t="s">
        <v>658</v>
      </c>
      <c r="V6" s="31" t="s">
        <v>659</v>
      </c>
      <c r="W6" s="31" t="s">
        <v>655</v>
      </c>
      <c r="X6" s="31"/>
    </row>
    <row r="7" ht="20.5" spans="1:24">
      <c r="A7" s="31" t="s">
        <v>660</v>
      </c>
      <c r="B7" s="31" t="s">
        <v>661</v>
      </c>
      <c r="C7" s="31" t="s">
        <v>662</v>
      </c>
      <c r="D7" s="31" t="s">
        <v>663</v>
      </c>
      <c r="F7" s="31" t="s">
        <v>660</v>
      </c>
      <c r="G7" s="31" t="s">
        <v>661</v>
      </c>
      <c r="H7" s="31" t="s">
        <v>662</v>
      </c>
      <c r="I7" s="31" t="s">
        <v>663</v>
      </c>
      <c r="K7" s="31" t="s">
        <v>660</v>
      </c>
      <c r="L7" s="31" t="s">
        <v>661</v>
      </c>
      <c r="M7" s="31" t="s">
        <v>662</v>
      </c>
      <c r="N7" s="31" t="s">
        <v>663</v>
      </c>
      <c r="P7" s="31" t="s">
        <v>660</v>
      </c>
      <c r="Q7" s="31" t="s">
        <v>661</v>
      </c>
      <c r="R7" s="31" t="s">
        <v>662</v>
      </c>
      <c r="S7" s="31" t="s">
        <v>663</v>
      </c>
      <c r="U7" s="31" t="s">
        <v>660</v>
      </c>
      <c r="V7" s="31" t="s">
        <v>661</v>
      </c>
      <c r="W7" s="31" t="s">
        <v>662</v>
      </c>
      <c r="X7" s="31" t="s">
        <v>663</v>
      </c>
    </row>
    <row r="8" ht="20.5" spans="1:24">
      <c r="A8" s="32"/>
      <c r="B8" s="32"/>
      <c r="C8" s="32"/>
      <c r="D8" s="32"/>
      <c r="F8" s="32"/>
      <c r="G8" s="32"/>
      <c r="H8" s="32"/>
      <c r="I8" s="32"/>
      <c r="K8" s="32"/>
      <c r="L8" s="32"/>
      <c r="M8" s="32"/>
      <c r="N8" s="32"/>
      <c r="P8" s="32"/>
      <c r="Q8" s="32"/>
      <c r="R8" s="32"/>
      <c r="S8" s="32"/>
      <c r="U8" s="32"/>
      <c r="V8" s="32"/>
      <c r="W8" s="32"/>
      <c r="X8" s="32"/>
    </row>
    <row r="9" ht="20.5" spans="1:24">
      <c r="A9" s="33" t="s">
        <v>664</v>
      </c>
      <c r="B9" s="33" t="s">
        <v>665</v>
      </c>
      <c r="C9" s="33" t="s">
        <v>114</v>
      </c>
      <c r="D9" s="33"/>
      <c r="F9" s="33" t="s">
        <v>664</v>
      </c>
      <c r="G9" s="33" t="s">
        <v>665</v>
      </c>
      <c r="H9" s="33" t="s">
        <v>114</v>
      </c>
      <c r="I9" s="33"/>
      <c r="K9" s="33" t="s">
        <v>664</v>
      </c>
      <c r="L9" s="33" t="s">
        <v>665</v>
      </c>
      <c r="M9" s="33" t="s">
        <v>114</v>
      </c>
      <c r="N9" s="33"/>
      <c r="P9" s="33" t="s">
        <v>664</v>
      </c>
      <c r="Q9" s="33" t="s">
        <v>665</v>
      </c>
      <c r="R9" s="33" t="s">
        <v>114</v>
      </c>
      <c r="S9" s="33"/>
      <c r="U9" s="33" t="s">
        <v>664</v>
      </c>
      <c r="V9" s="33" t="s">
        <v>665</v>
      </c>
      <c r="W9" s="33" t="s">
        <v>114</v>
      </c>
      <c r="X9" s="33"/>
    </row>
    <row r="10" ht="20.5" spans="1:24">
      <c r="A10" s="33" t="s">
        <v>666</v>
      </c>
      <c r="B10" s="33" t="s">
        <v>667</v>
      </c>
      <c r="C10" s="33" t="s">
        <v>668</v>
      </c>
      <c r="D10" s="33"/>
      <c r="F10" s="33" t="s">
        <v>666</v>
      </c>
      <c r="G10" s="33" t="s">
        <v>667</v>
      </c>
      <c r="H10" s="33" t="s">
        <v>668</v>
      </c>
      <c r="I10" s="33"/>
      <c r="K10" s="33" t="s">
        <v>666</v>
      </c>
      <c r="L10" s="33" t="s">
        <v>667</v>
      </c>
      <c r="M10" s="33" t="s">
        <v>668</v>
      </c>
      <c r="N10" s="33"/>
      <c r="P10" s="33" t="s">
        <v>666</v>
      </c>
      <c r="Q10" s="33" t="s">
        <v>667</v>
      </c>
      <c r="R10" s="33" t="s">
        <v>668</v>
      </c>
      <c r="S10" s="33"/>
      <c r="U10" s="33" t="s">
        <v>666</v>
      </c>
      <c r="V10" s="33" t="s">
        <v>667</v>
      </c>
      <c r="W10" s="33" t="s">
        <v>668</v>
      </c>
      <c r="X10" s="33"/>
    </row>
    <row r="11" ht="20.5" spans="1:24">
      <c r="A11" s="33" t="s">
        <v>669</v>
      </c>
      <c r="B11" s="33" t="s">
        <v>670</v>
      </c>
      <c r="C11" s="33" t="s">
        <v>671</v>
      </c>
      <c r="D11" s="33"/>
      <c r="F11" s="33" t="s">
        <v>669</v>
      </c>
      <c r="G11" s="33" t="s">
        <v>670</v>
      </c>
      <c r="H11" s="33" t="s">
        <v>671</v>
      </c>
      <c r="I11" s="33"/>
      <c r="K11" s="33" t="s">
        <v>669</v>
      </c>
      <c r="L11" s="33" t="s">
        <v>670</v>
      </c>
      <c r="M11" s="33" t="s">
        <v>671</v>
      </c>
      <c r="N11" s="33"/>
      <c r="P11" s="33" t="s">
        <v>669</v>
      </c>
      <c r="Q11" s="33" t="s">
        <v>670</v>
      </c>
      <c r="R11" s="33" t="s">
        <v>671</v>
      </c>
      <c r="S11" s="33"/>
      <c r="U11" s="33" t="s">
        <v>669</v>
      </c>
      <c r="V11" s="33" t="s">
        <v>670</v>
      </c>
      <c r="W11" s="33" t="s">
        <v>671</v>
      </c>
      <c r="X11" s="33"/>
    </row>
    <row r="12" ht="20.5" spans="1:24">
      <c r="A12" s="33" t="s">
        <v>672</v>
      </c>
      <c r="B12" s="33" t="s">
        <v>673</v>
      </c>
      <c r="C12" s="33" t="s">
        <v>674</v>
      </c>
      <c r="D12" s="33"/>
      <c r="F12" s="33" t="s">
        <v>672</v>
      </c>
      <c r="G12" s="33" t="s">
        <v>673</v>
      </c>
      <c r="H12" s="33" t="s">
        <v>674</v>
      </c>
      <c r="I12" s="33"/>
      <c r="K12" s="33" t="s">
        <v>672</v>
      </c>
      <c r="L12" s="33" t="s">
        <v>673</v>
      </c>
      <c r="M12" s="33" t="s">
        <v>674</v>
      </c>
      <c r="N12" s="33"/>
      <c r="P12" s="33" t="s">
        <v>672</v>
      </c>
      <c r="Q12" s="33" t="s">
        <v>673</v>
      </c>
      <c r="R12" s="33" t="s">
        <v>674</v>
      </c>
      <c r="S12" s="33"/>
      <c r="U12" s="33" t="s">
        <v>672</v>
      </c>
      <c r="V12" s="33" t="s">
        <v>673</v>
      </c>
      <c r="W12" s="33" t="s">
        <v>674</v>
      </c>
      <c r="X12" s="33"/>
    </row>
    <row r="13" ht="20.5" spans="1:24">
      <c r="A13" s="33" t="s">
        <v>675</v>
      </c>
      <c r="B13" s="33" t="s">
        <v>676</v>
      </c>
      <c r="C13" s="33" t="s">
        <v>668</v>
      </c>
      <c r="D13" s="33"/>
      <c r="F13" s="33" t="s">
        <v>675</v>
      </c>
      <c r="G13" s="33" t="s">
        <v>676</v>
      </c>
      <c r="H13" s="33" t="s">
        <v>668</v>
      </c>
      <c r="I13" s="33"/>
      <c r="K13" s="33" t="s">
        <v>675</v>
      </c>
      <c r="L13" s="33" t="s">
        <v>676</v>
      </c>
      <c r="M13" s="33" t="s">
        <v>668</v>
      </c>
      <c r="N13" s="33"/>
      <c r="P13" s="33" t="s">
        <v>675</v>
      </c>
      <c r="Q13" s="33" t="s">
        <v>676</v>
      </c>
      <c r="R13" s="33" t="s">
        <v>668</v>
      </c>
      <c r="S13" s="33"/>
      <c r="U13" s="33" t="s">
        <v>675</v>
      </c>
      <c r="V13" s="33" t="s">
        <v>676</v>
      </c>
      <c r="W13" s="33" t="s">
        <v>668</v>
      </c>
      <c r="X13" s="33"/>
    </row>
    <row r="14" ht="20.5" spans="1:24">
      <c r="A14" s="33" t="s">
        <v>677</v>
      </c>
      <c r="B14" s="33" t="s">
        <v>678</v>
      </c>
      <c r="C14" s="33" t="s">
        <v>679</v>
      </c>
      <c r="D14" s="33"/>
      <c r="F14" s="33" t="s">
        <v>677</v>
      </c>
      <c r="G14" s="33" t="s">
        <v>678</v>
      </c>
      <c r="H14" s="33" t="s">
        <v>679</v>
      </c>
      <c r="I14" s="33"/>
      <c r="K14" s="33" t="s">
        <v>677</v>
      </c>
      <c r="L14" s="33" t="s">
        <v>678</v>
      </c>
      <c r="M14" s="33" t="s">
        <v>679</v>
      </c>
      <c r="N14" s="33"/>
      <c r="P14" s="33" t="s">
        <v>677</v>
      </c>
      <c r="Q14" s="33" t="s">
        <v>678</v>
      </c>
      <c r="R14" s="33" t="s">
        <v>679</v>
      </c>
      <c r="S14" s="33"/>
      <c r="U14" s="33" t="s">
        <v>677</v>
      </c>
      <c r="V14" s="33" t="s">
        <v>678</v>
      </c>
      <c r="W14" s="33" t="s">
        <v>679</v>
      </c>
      <c r="X14" s="33"/>
    </row>
    <row r="15" ht="20.5" spans="1:24">
      <c r="A15" s="33" t="s">
        <v>680</v>
      </c>
      <c r="B15" s="33" t="s">
        <v>681</v>
      </c>
      <c r="C15" s="33" t="s">
        <v>129</v>
      </c>
      <c r="D15" s="33"/>
      <c r="F15" s="33" t="s">
        <v>680</v>
      </c>
      <c r="G15" s="33" t="s">
        <v>681</v>
      </c>
      <c r="H15" s="33" t="s">
        <v>129</v>
      </c>
      <c r="I15" s="33"/>
      <c r="K15" s="33" t="s">
        <v>680</v>
      </c>
      <c r="L15" s="33" t="s">
        <v>681</v>
      </c>
      <c r="M15" s="33" t="s">
        <v>129</v>
      </c>
      <c r="N15" s="33"/>
      <c r="P15" s="33" t="s">
        <v>680</v>
      </c>
      <c r="Q15" s="33" t="s">
        <v>681</v>
      </c>
      <c r="R15" s="33" t="s">
        <v>129</v>
      </c>
      <c r="S15" s="33"/>
      <c r="U15" s="33" t="s">
        <v>680</v>
      </c>
      <c r="V15" s="33" t="s">
        <v>681</v>
      </c>
      <c r="W15" s="33" t="s">
        <v>129</v>
      </c>
      <c r="X15" s="33"/>
    </row>
    <row r="16" ht="20.5" spans="1:24">
      <c r="A16" s="33" t="s">
        <v>682</v>
      </c>
      <c r="B16" s="33" t="s">
        <v>683</v>
      </c>
      <c r="C16" s="33" t="s">
        <v>129</v>
      </c>
      <c r="D16" s="33"/>
      <c r="F16" s="33" t="s">
        <v>682</v>
      </c>
      <c r="G16" s="33" t="s">
        <v>683</v>
      </c>
      <c r="H16" s="33" t="s">
        <v>129</v>
      </c>
      <c r="I16" s="33"/>
      <c r="K16" s="33" t="s">
        <v>682</v>
      </c>
      <c r="L16" s="33" t="s">
        <v>683</v>
      </c>
      <c r="M16" s="33" t="s">
        <v>129</v>
      </c>
      <c r="N16" s="33"/>
      <c r="P16" s="33" t="s">
        <v>682</v>
      </c>
      <c r="Q16" s="33" t="s">
        <v>683</v>
      </c>
      <c r="R16" s="33" t="s">
        <v>129</v>
      </c>
      <c r="S16" s="33"/>
      <c r="U16" s="33" t="s">
        <v>682</v>
      </c>
      <c r="V16" s="33" t="s">
        <v>683</v>
      </c>
      <c r="W16" s="33" t="s">
        <v>129</v>
      </c>
      <c r="X16" s="33"/>
    </row>
    <row r="17" ht="20.5" spans="1:24">
      <c r="A17" s="33" t="s">
        <v>684</v>
      </c>
      <c r="B17" s="33" t="s">
        <v>685</v>
      </c>
      <c r="C17" s="33" t="s">
        <v>668</v>
      </c>
      <c r="D17" s="33"/>
      <c r="F17" s="33" t="s">
        <v>684</v>
      </c>
      <c r="G17" s="33" t="s">
        <v>685</v>
      </c>
      <c r="H17" s="33" t="s">
        <v>668</v>
      </c>
      <c r="I17" s="33"/>
      <c r="K17" s="33" t="s">
        <v>684</v>
      </c>
      <c r="L17" s="33" t="s">
        <v>685</v>
      </c>
      <c r="M17" s="33" t="s">
        <v>668</v>
      </c>
      <c r="N17" s="33"/>
      <c r="P17" s="33" t="s">
        <v>684</v>
      </c>
      <c r="Q17" s="33" t="s">
        <v>685</v>
      </c>
      <c r="R17" s="33" t="s">
        <v>668</v>
      </c>
      <c r="S17" s="33"/>
      <c r="U17" s="33" t="s">
        <v>684</v>
      </c>
      <c r="V17" s="33" t="s">
        <v>685</v>
      </c>
      <c r="W17" s="33" t="s">
        <v>668</v>
      </c>
      <c r="X17" s="33"/>
    </row>
    <row r="18" ht="20.5" spans="1:24">
      <c r="A18" s="33" t="s">
        <v>686</v>
      </c>
      <c r="B18" s="33" t="s">
        <v>687</v>
      </c>
      <c r="C18" s="33" t="s">
        <v>688</v>
      </c>
      <c r="D18" s="33"/>
      <c r="F18" s="33" t="s">
        <v>686</v>
      </c>
      <c r="G18" s="33" t="s">
        <v>687</v>
      </c>
      <c r="H18" s="33" t="s">
        <v>688</v>
      </c>
      <c r="I18" s="33"/>
      <c r="K18" s="33" t="s">
        <v>686</v>
      </c>
      <c r="L18" s="33" t="s">
        <v>687</v>
      </c>
      <c r="M18" s="33" t="s">
        <v>688</v>
      </c>
      <c r="N18" s="33"/>
      <c r="P18" s="33" t="s">
        <v>686</v>
      </c>
      <c r="Q18" s="33" t="s">
        <v>687</v>
      </c>
      <c r="R18" s="33" t="s">
        <v>688</v>
      </c>
      <c r="S18" s="33"/>
      <c r="U18" s="33" t="s">
        <v>686</v>
      </c>
      <c r="V18" s="33" t="s">
        <v>687</v>
      </c>
      <c r="W18" s="33" t="s">
        <v>688</v>
      </c>
      <c r="X18" s="33"/>
    </row>
    <row r="19" ht="20.5" spans="1:24">
      <c r="A19" s="33" t="s">
        <v>689</v>
      </c>
      <c r="B19" s="33" t="s">
        <v>690</v>
      </c>
      <c r="C19" s="33" t="s">
        <v>671</v>
      </c>
      <c r="D19" s="33"/>
      <c r="F19" s="33" t="s">
        <v>689</v>
      </c>
      <c r="G19" s="33" t="s">
        <v>690</v>
      </c>
      <c r="H19" s="33" t="s">
        <v>671</v>
      </c>
      <c r="I19" s="33"/>
      <c r="K19" s="33" t="s">
        <v>689</v>
      </c>
      <c r="L19" s="33" t="s">
        <v>690</v>
      </c>
      <c r="M19" s="33" t="s">
        <v>671</v>
      </c>
      <c r="N19" s="33"/>
      <c r="P19" s="33" t="s">
        <v>689</v>
      </c>
      <c r="Q19" s="33" t="s">
        <v>690</v>
      </c>
      <c r="R19" s="33" t="s">
        <v>671</v>
      </c>
      <c r="S19" s="33"/>
      <c r="U19" s="33" t="s">
        <v>689</v>
      </c>
      <c r="V19" s="33" t="s">
        <v>690</v>
      </c>
      <c r="W19" s="33" t="s">
        <v>671</v>
      </c>
      <c r="X19" s="33"/>
    </row>
    <row r="20" ht="20.5" spans="1:24">
      <c r="A20" s="33" t="s">
        <v>691</v>
      </c>
      <c r="B20" s="33" t="s">
        <v>692</v>
      </c>
      <c r="C20" s="33" t="s">
        <v>671</v>
      </c>
      <c r="D20" s="33"/>
      <c r="F20" s="33" t="s">
        <v>691</v>
      </c>
      <c r="G20" s="33" t="s">
        <v>692</v>
      </c>
      <c r="H20" s="33" t="s">
        <v>671</v>
      </c>
      <c r="I20" s="33"/>
      <c r="K20" s="33" t="s">
        <v>691</v>
      </c>
      <c r="L20" s="33" t="s">
        <v>692</v>
      </c>
      <c r="M20" s="33" t="s">
        <v>671</v>
      </c>
      <c r="N20" s="33"/>
      <c r="P20" s="33" t="s">
        <v>691</v>
      </c>
      <c r="Q20" s="33" t="s">
        <v>692</v>
      </c>
      <c r="R20" s="33" t="s">
        <v>671</v>
      </c>
      <c r="S20" s="33"/>
      <c r="U20" s="33" t="s">
        <v>691</v>
      </c>
      <c r="V20" s="33" t="s">
        <v>692</v>
      </c>
      <c r="W20" s="33" t="s">
        <v>671</v>
      </c>
      <c r="X20" s="33"/>
    </row>
    <row r="21" ht="20.5" spans="1:24">
      <c r="A21" s="33" t="s">
        <v>693</v>
      </c>
      <c r="B21" s="33" t="s">
        <v>694</v>
      </c>
      <c r="C21" s="33" t="s">
        <v>679</v>
      </c>
      <c r="D21" s="33"/>
      <c r="F21" s="33" t="s">
        <v>693</v>
      </c>
      <c r="G21" s="33" t="s">
        <v>694</v>
      </c>
      <c r="H21" s="33" t="s">
        <v>679</v>
      </c>
      <c r="I21" s="33"/>
      <c r="K21" s="33" t="s">
        <v>693</v>
      </c>
      <c r="L21" s="33" t="s">
        <v>694</v>
      </c>
      <c r="M21" s="33" t="s">
        <v>679</v>
      </c>
      <c r="N21" s="33"/>
      <c r="P21" s="33" t="s">
        <v>693</v>
      </c>
      <c r="Q21" s="33" t="s">
        <v>694</v>
      </c>
      <c r="R21" s="33" t="s">
        <v>679</v>
      </c>
      <c r="S21" s="33"/>
      <c r="U21" s="33" t="s">
        <v>693</v>
      </c>
      <c r="V21" s="33" t="s">
        <v>694</v>
      </c>
      <c r="W21" s="33" t="s">
        <v>679</v>
      </c>
      <c r="X21" s="33"/>
    </row>
    <row r="22" ht="20.5" spans="1:24">
      <c r="A22" s="33" t="s">
        <v>695</v>
      </c>
      <c r="B22" s="33" t="s">
        <v>696</v>
      </c>
      <c r="C22" s="33" t="s">
        <v>679</v>
      </c>
      <c r="D22" s="33"/>
      <c r="F22" s="33" t="s">
        <v>695</v>
      </c>
      <c r="G22" s="33" t="s">
        <v>696</v>
      </c>
      <c r="H22" s="33" t="s">
        <v>679</v>
      </c>
      <c r="I22" s="33"/>
      <c r="K22" s="33" t="s">
        <v>695</v>
      </c>
      <c r="L22" s="33" t="s">
        <v>696</v>
      </c>
      <c r="M22" s="33" t="s">
        <v>679</v>
      </c>
      <c r="N22" s="33"/>
      <c r="P22" s="33" t="s">
        <v>695</v>
      </c>
      <c r="Q22" s="33" t="s">
        <v>696</v>
      </c>
      <c r="R22" s="33" t="s">
        <v>679</v>
      </c>
      <c r="S22" s="33"/>
      <c r="U22" s="33" t="s">
        <v>695</v>
      </c>
      <c r="V22" s="33" t="s">
        <v>696</v>
      </c>
      <c r="W22" s="33" t="s">
        <v>679</v>
      </c>
      <c r="X22" s="33"/>
    </row>
    <row r="23" ht="20.5" spans="1:24">
      <c r="A23" s="33" t="s">
        <v>697</v>
      </c>
      <c r="B23" s="33" t="s">
        <v>698</v>
      </c>
      <c r="C23" s="33" t="s">
        <v>668</v>
      </c>
      <c r="D23" s="33"/>
      <c r="F23" s="33" t="s">
        <v>697</v>
      </c>
      <c r="G23" s="33" t="s">
        <v>698</v>
      </c>
      <c r="H23" s="33" t="s">
        <v>668</v>
      </c>
      <c r="I23" s="33"/>
      <c r="K23" s="33" t="s">
        <v>697</v>
      </c>
      <c r="L23" s="33" t="s">
        <v>698</v>
      </c>
      <c r="M23" s="33" t="s">
        <v>668</v>
      </c>
      <c r="N23" s="33"/>
      <c r="P23" s="33" t="s">
        <v>697</v>
      </c>
      <c r="Q23" s="33" t="s">
        <v>698</v>
      </c>
      <c r="R23" s="33" t="s">
        <v>668</v>
      </c>
      <c r="S23" s="33"/>
      <c r="U23" s="33" t="s">
        <v>697</v>
      </c>
      <c r="V23" s="33" t="s">
        <v>698</v>
      </c>
      <c r="W23" s="33" t="s">
        <v>668</v>
      </c>
      <c r="X23" s="33"/>
    </row>
    <row r="24" ht="20.5" spans="1:24">
      <c r="A24" s="33" t="s">
        <v>699</v>
      </c>
      <c r="B24" s="33" t="s">
        <v>700</v>
      </c>
      <c r="C24" s="33" t="s">
        <v>340</v>
      </c>
      <c r="D24" s="33"/>
      <c r="F24" s="33" t="s">
        <v>699</v>
      </c>
      <c r="G24" s="33" t="s">
        <v>700</v>
      </c>
      <c r="H24" s="33" t="s">
        <v>340</v>
      </c>
      <c r="I24" s="33"/>
      <c r="K24" s="33" t="s">
        <v>699</v>
      </c>
      <c r="L24" s="33" t="s">
        <v>700</v>
      </c>
      <c r="M24" s="33" t="s">
        <v>340</v>
      </c>
      <c r="N24" s="33"/>
      <c r="P24" s="33" t="s">
        <v>699</v>
      </c>
      <c r="Q24" s="33" t="s">
        <v>700</v>
      </c>
      <c r="R24" s="33" t="s">
        <v>340</v>
      </c>
      <c r="S24" s="33"/>
      <c r="U24" s="33" t="s">
        <v>699</v>
      </c>
      <c r="V24" s="33" t="s">
        <v>700</v>
      </c>
      <c r="W24" s="33" t="s">
        <v>340</v>
      </c>
      <c r="X24" s="33"/>
    </row>
    <row r="25" ht="20.5" spans="1:24">
      <c r="A25" s="33" t="s">
        <v>701</v>
      </c>
      <c r="B25" s="33" t="s">
        <v>702</v>
      </c>
      <c r="C25" s="33" t="s">
        <v>703</v>
      </c>
      <c r="D25" s="33"/>
      <c r="F25" s="33" t="s">
        <v>701</v>
      </c>
      <c r="G25" s="33" t="s">
        <v>702</v>
      </c>
      <c r="H25" s="33" t="s">
        <v>703</v>
      </c>
      <c r="I25" s="33"/>
      <c r="K25" s="33" t="s">
        <v>701</v>
      </c>
      <c r="L25" s="33" t="s">
        <v>702</v>
      </c>
      <c r="M25" s="33" t="s">
        <v>703</v>
      </c>
      <c r="N25" s="33"/>
      <c r="P25" s="33" t="s">
        <v>701</v>
      </c>
      <c r="Q25" s="33" t="s">
        <v>702</v>
      </c>
      <c r="R25" s="33" t="s">
        <v>703</v>
      </c>
      <c r="S25" s="33"/>
      <c r="U25" s="33" t="s">
        <v>701</v>
      </c>
      <c r="V25" s="33" t="s">
        <v>702</v>
      </c>
      <c r="W25" s="33" t="s">
        <v>703</v>
      </c>
      <c r="X25" s="33"/>
    </row>
    <row r="26" ht="20.5" spans="1:24">
      <c r="A26" s="33" t="s">
        <v>704</v>
      </c>
      <c r="B26" s="33" t="s">
        <v>705</v>
      </c>
      <c r="C26" s="33" t="s">
        <v>671</v>
      </c>
      <c r="D26" s="33"/>
      <c r="F26" s="33" t="s">
        <v>704</v>
      </c>
      <c r="G26" s="33" t="s">
        <v>705</v>
      </c>
      <c r="H26" s="33" t="s">
        <v>671</v>
      </c>
      <c r="I26" s="33"/>
      <c r="K26" s="33" t="s">
        <v>704</v>
      </c>
      <c r="L26" s="33" t="s">
        <v>705</v>
      </c>
      <c r="M26" s="33" t="s">
        <v>671</v>
      </c>
      <c r="N26" s="33"/>
      <c r="P26" s="33" t="s">
        <v>704</v>
      </c>
      <c r="Q26" s="33" t="s">
        <v>705</v>
      </c>
      <c r="R26" s="33" t="s">
        <v>671</v>
      </c>
      <c r="S26" s="33"/>
      <c r="U26" s="33" t="s">
        <v>704</v>
      </c>
      <c r="V26" s="33" t="s">
        <v>705</v>
      </c>
      <c r="W26" s="33" t="s">
        <v>671</v>
      </c>
      <c r="X26" s="33"/>
    </row>
    <row r="27" ht="20.5" spans="1:24">
      <c r="A27" s="33" t="s">
        <v>706</v>
      </c>
      <c r="B27" s="33" t="s">
        <v>707</v>
      </c>
      <c r="C27" s="33" t="s">
        <v>708</v>
      </c>
      <c r="D27" s="33"/>
      <c r="F27" s="33" t="s">
        <v>706</v>
      </c>
      <c r="G27" s="33" t="s">
        <v>707</v>
      </c>
      <c r="H27" s="33" t="s">
        <v>708</v>
      </c>
      <c r="I27" s="33"/>
      <c r="K27" s="33" t="s">
        <v>706</v>
      </c>
      <c r="L27" s="33" t="s">
        <v>707</v>
      </c>
      <c r="M27" s="33" t="s">
        <v>708</v>
      </c>
      <c r="N27" s="33"/>
      <c r="P27" s="33" t="s">
        <v>706</v>
      </c>
      <c r="Q27" s="33" t="s">
        <v>707</v>
      </c>
      <c r="R27" s="33" t="s">
        <v>708</v>
      </c>
      <c r="S27" s="33"/>
      <c r="U27" s="33" t="s">
        <v>706</v>
      </c>
      <c r="V27" s="33" t="s">
        <v>707</v>
      </c>
      <c r="W27" s="33" t="s">
        <v>708</v>
      </c>
      <c r="X27" s="33"/>
    </row>
    <row r="28" ht="20.5" spans="1:24">
      <c r="A28" s="33" t="s">
        <v>709</v>
      </c>
      <c r="B28" s="33" t="s">
        <v>710</v>
      </c>
      <c r="C28" s="33" t="s">
        <v>671</v>
      </c>
      <c r="D28" s="33"/>
      <c r="F28" s="33" t="s">
        <v>709</v>
      </c>
      <c r="G28" s="33" t="s">
        <v>710</v>
      </c>
      <c r="H28" s="33" t="s">
        <v>671</v>
      </c>
      <c r="I28" s="33"/>
      <c r="K28" s="33" t="s">
        <v>709</v>
      </c>
      <c r="L28" s="33" t="s">
        <v>710</v>
      </c>
      <c r="M28" s="33" t="s">
        <v>671</v>
      </c>
      <c r="N28" s="33"/>
      <c r="P28" s="33" t="s">
        <v>709</v>
      </c>
      <c r="Q28" s="33" t="s">
        <v>710</v>
      </c>
      <c r="R28" s="33" t="s">
        <v>671</v>
      </c>
      <c r="S28" s="33"/>
      <c r="U28" s="33" t="s">
        <v>709</v>
      </c>
      <c r="V28" s="33" t="s">
        <v>710</v>
      </c>
      <c r="W28" s="33" t="s">
        <v>671</v>
      </c>
      <c r="X28" s="33"/>
    </row>
    <row r="29" s="27" customFormat="1" ht="20.5" spans="1:24">
      <c r="A29" s="34" t="s">
        <v>711</v>
      </c>
      <c r="B29" s="34" t="s">
        <v>712</v>
      </c>
      <c r="C29" s="34" t="s">
        <v>671</v>
      </c>
      <c r="D29" s="35"/>
      <c r="F29" s="34" t="s">
        <v>711</v>
      </c>
      <c r="G29" s="34" t="s">
        <v>712</v>
      </c>
      <c r="H29" s="34" t="s">
        <v>749</v>
      </c>
      <c r="I29" s="35"/>
      <c r="K29" s="34" t="s">
        <v>711</v>
      </c>
      <c r="L29" s="34" t="s">
        <v>712</v>
      </c>
      <c r="M29" s="34" t="s">
        <v>749</v>
      </c>
      <c r="N29" s="35"/>
      <c r="P29" s="34" t="s">
        <v>711</v>
      </c>
      <c r="Q29" s="34" t="s">
        <v>712</v>
      </c>
      <c r="R29" s="34" t="s">
        <v>749</v>
      </c>
      <c r="S29" s="35"/>
      <c r="U29" s="34" t="s">
        <v>711</v>
      </c>
      <c r="V29" s="34" t="s">
        <v>712</v>
      </c>
      <c r="W29" s="34" t="s">
        <v>749</v>
      </c>
      <c r="X29" s="35"/>
    </row>
    <row r="30" ht="20.5" spans="1:24">
      <c r="A30" s="33" t="s">
        <v>713</v>
      </c>
      <c r="B30" s="33" t="s">
        <v>714</v>
      </c>
      <c r="C30" s="33" t="s">
        <v>195</v>
      </c>
      <c r="D30" s="33"/>
      <c r="F30" s="33" t="s">
        <v>713</v>
      </c>
      <c r="G30" s="33" t="s">
        <v>714</v>
      </c>
      <c r="H30" s="33" t="s">
        <v>195</v>
      </c>
      <c r="I30" s="33"/>
      <c r="K30" s="33" t="s">
        <v>713</v>
      </c>
      <c r="L30" s="33" t="s">
        <v>714</v>
      </c>
      <c r="M30" s="33" t="s">
        <v>195</v>
      </c>
      <c r="N30" s="33"/>
      <c r="P30" s="33" t="s">
        <v>713</v>
      </c>
      <c r="Q30" s="33" t="s">
        <v>714</v>
      </c>
      <c r="R30" s="33" t="s">
        <v>195</v>
      </c>
      <c r="S30" s="33"/>
      <c r="U30" s="33" t="s">
        <v>713</v>
      </c>
      <c r="V30" s="33" t="s">
        <v>714</v>
      </c>
      <c r="W30" s="33" t="s">
        <v>195</v>
      </c>
      <c r="X30" s="33"/>
    </row>
    <row r="31" ht="20.5" spans="1:24">
      <c r="A31" s="33" t="s">
        <v>715</v>
      </c>
      <c r="B31" s="33" t="s">
        <v>716</v>
      </c>
      <c r="C31" s="33" t="s">
        <v>668</v>
      </c>
      <c r="D31" s="33"/>
      <c r="F31" s="33" t="s">
        <v>715</v>
      </c>
      <c r="G31" s="33" t="s">
        <v>716</v>
      </c>
      <c r="H31" s="33" t="s">
        <v>668</v>
      </c>
      <c r="I31" s="33"/>
      <c r="K31" s="33" t="s">
        <v>715</v>
      </c>
      <c r="L31" s="33" t="s">
        <v>716</v>
      </c>
      <c r="M31" s="33" t="s">
        <v>668</v>
      </c>
      <c r="N31" s="33"/>
      <c r="P31" s="33" t="s">
        <v>715</v>
      </c>
      <c r="Q31" s="33" t="s">
        <v>716</v>
      </c>
      <c r="R31" s="33" t="s">
        <v>668</v>
      </c>
      <c r="S31" s="33"/>
      <c r="U31" s="33" t="s">
        <v>715</v>
      </c>
      <c r="V31" s="33" t="s">
        <v>716</v>
      </c>
      <c r="W31" s="33" t="s">
        <v>668</v>
      </c>
      <c r="X31" s="33"/>
    </row>
    <row r="32" ht="20.5" spans="1:24">
      <c r="A32" s="33" t="s">
        <v>717</v>
      </c>
      <c r="B32" s="33" t="s">
        <v>718</v>
      </c>
      <c r="C32" s="33" t="s">
        <v>671</v>
      </c>
      <c r="D32" s="33"/>
      <c r="F32" s="33" t="s">
        <v>717</v>
      </c>
      <c r="G32" s="33" t="s">
        <v>718</v>
      </c>
      <c r="H32" s="33" t="s">
        <v>671</v>
      </c>
      <c r="I32" s="33"/>
      <c r="K32" s="33" t="s">
        <v>717</v>
      </c>
      <c r="L32" s="33" t="s">
        <v>718</v>
      </c>
      <c r="M32" s="33" t="s">
        <v>671</v>
      </c>
      <c r="N32" s="33"/>
      <c r="P32" s="33" t="s">
        <v>717</v>
      </c>
      <c r="Q32" s="33" t="s">
        <v>718</v>
      </c>
      <c r="R32" s="33" t="s">
        <v>671</v>
      </c>
      <c r="S32" s="33"/>
      <c r="U32" s="33" t="s">
        <v>717</v>
      </c>
      <c r="V32" s="33" t="s">
        <v>718</v>
      </c>
      <c r="W32" s="33" t="s">
        <v>671</v>
      </c>
      <c r="X32" s="33"/>
    </row>
    <row r="33" ht="20.5" spans="1:24">
      <c r="A33" s="33" t="s">
        <v>719</v>
      </c>
      <c r="B33" s="33" t="s">
        <v>720</v>
      </c>
      <c r="C33" s="33" t="s">
        <v>674</v>
      </c>
      <c r="D33" s="33"/>
      <c r="F33" s="33" t="s">
        <v>719</v>
      </c>
      <c r="G33" s="33" t="s">
        <v>720</v>
      </c>
      <c r="H33" s="33" t="s">
        <v>674</v>
      </c>
      <c r="I33" s="33"/>
      <c r="K33" s="33" t="s">
        <v>719</v>
      </c>
      <c r="L33" s="33" t="s">
        <v>720</v>
      </c>
      <c r="M33" s="33" t="s">
        <v>674</v>
      </c>
      <c r="N33" s="33"/>
      <c r="P33" s="33" t="s">
        <v>719</v>
      </c>
      <c r="Q33" s="33" t="s">
        <v>720</v>
      </c>
      <c r="R33" s="33" t="s">
        <v>674</v>
      </c>
      <c r="S33" s="33"/>
      <c r="U33" s="33" t="s">
        <v>719</v>
      </c>
      <c r="V33" s="33" t="s">
        <v>720</v>
      </c>
      <c r="W33" s="33" t="s">
        <v>674</v>
      </c>
      <c r="X33" s="33"/>
    </row>
    <row r="34" ht="20.5" spans="1:24">
      <c r="A34" s="33" t="s">
        <v>721</v>
      </c>
      <c r="B34" s="33" t="s">
        <v>722</v>
      </c>
      <c r="C34" s="33" t="s">
        <v>668</v>
      </c>
      <c r="D34" s="33"/>
      <c r="F34" s="33" t="s">
        <v>721</v>
      </c>
      <c r="G34" s="33" t="s">
        <v>722</v>
      </c>
      <c r="H34" s="33" t="s">
        <v>668</v>
      </c>
      <c r="I34" s="33"/>
      <c r="K34" s="33" t="s">
        <v>721</v>
      </c>
      <c r="L34" s="33" t="s">
        <v>722</v>
      </c>
      <c r="M34" s="33" t="s">
        <v>668</v>
      </c>
      <c r="N34" s="33"/>
      <c r="P34" s="33" t="s">
        <v>721</v>
      </c>
      <c r="Q34" s="33" t="s">
        <v>722</v>
      </c>
      <c r="R34" s="33" t="s">
        <v>668</v>
      </c>
      <c r="S34" s="33"/>
      <c r="U34" s="33" t="s">
        <v>721</v>
      </c>
      <c r="V34" s="33" t="s">
        <v>722</v>
      </c>
      <c r="W34" s="33" t="s">
        <v>668</v>
      </c>
      <c r="X34" s="33"/>
    </row>
    <row r="35" ht="20.5" spans="1:24">
      <c r="A35" s="33" t="s">
        <v>723</v>
      </c>
      <c r="B35" s="33" t="s">
        <v>724</v>
      </c>
      <c r="C35" s="33" t="s">
        <v>679</v>
      </c>
      <c r="D35" s="33"/>
      <c r="F35" s="33" t="s">
        <v>723</v>
      </c>
      <c r="G35" s="33" t="s">
        <v>724</v>
      </c>
      <c r="H35" s="33" t="s">
        <v>679</v>
      </c>
      <c r="I35" s="33"/>
      <c r="K35" s="33" t="s">
        <v>723</v>
      </c>
      <c r="L35" s="33" t="s">
        <v>724</v>
      </c>
      <c r="M35" s="33" t="s">
        <v>679</v>
      </c>
      <c r="N35" s="33"/>
      <c r="P35" s="33" t="s">
        <v>723</v>
      </c>
      <c r="Q35" s="33" t="s">
        <v>724</v>
      </c>
      <c r="R35" s="33" t="s">
        <v>679</v>
      </c>
      <c r="S35" s="33"/>
      <c r="U35" s="33" t="s">
        <v>723</v>
      </c>
      <c r="V35" s="33" t="s">
        <v>724</v>
      </c>
      <c r="W35" s="33" t="s">
        <v>679</v>
      </c>
      <c r="X35" s="33"/>
    </row>
    <row r="36" ht="20.5" spans="1:24">
      <c r="A36" s="33" t="s">
        <v>725</v>
      </c>
      <c r="B36" s="33" t="s">
        <v>726</v>
      </c>
      <c r="C36" s="33" t="s">
        <v>129</v>
      </c>
      <c r="D36" s="33"/>
      <c r="F36" s="33" t="s">
        <v>725</v>
      </c>
      <c r="G36" s="33" t="s">
        <v>726</v>
      </c>
      <c r="H36" s="33" t="s">
        <v>129</v>
      </c>
      <c r="I36" s="33"/>
      <c r="K36" s="33" t="s">
        <v>725</v>
      </c>
      <c r="L36" s="33" t="s">
        <v>726</v>
      </c>
      <c r="M36" s="33" t="s">
        <v>129</v>
      </c>
      <c r="N36" s="33"/>
      <c r="P36" s="33" t="s">
        <v>725</v>
      </c>
      <c r="Q36" s="33" t="s">
        <v>726</v>
      </c>
      <c r="R36" s="33" t="s">
        <v>129</v>
      </c>
      <c r="S36" s="33"/>
      <c r="U36" s="33" t="s">
        <v>725</v>
      </c>
      <c r="V36" s="33" t="s">
        <v>726</v>
      </c>
      <c r="W36" s="33" t="s">
        <v>129</v>
      </c>
      <c r="X36" s="33"/>
    </row>
    <row r="37" ht="20.5" spans="1:24">
      <c r="A37" s="33" t="s">
        <v>727</v>
      </c>
      <c r="B37" s="33" t="s">
        <v>728</v>
      </c>
      <c r="C37" s="33" t="s">
        <v>129</v>
      </c>
      <c r="D37" s="33"/>
      <c r="F37" s="33" t="s">
        <v>727</v>
      </c>
      <c r="G37" s="33" t="s">
        <v>728</v>
      </c>
      <c r="H37" s="33" t="s">
        <v>129</v>
      </c>
      <c r="I37" s="33"/>
      <c r="K37" s="33" t="s">
        <v>727</v>
      </c>
      <c r="L37" s="33" t="s">
        <v>728</v>
      </c>
      <c r="M37" s="33" t="s">
        <v>129</v>
      </c>
      <c r="N37" s="33"/>
      <c r="P37" s="33" t="s">
        <v>727</v>
      </c>
      <c r="Q37" s="33" t="s">
        <v>728</v>
      </c>
      <c r="R37" s="33" t="s">
        <v>129</v>
      </c>
      <c r="S37" s="33"/>
      <c r="U37" s="33" t="s">
        <v>727</v>
      </c>
      <c r="V37" s="33" t="s">
        <v>728</v>
      </c>
      <c r="W37" s="33" t="s">
        <v>129</v>
      </c>
      <c r="X37" s="33"/>
    </row>
    <row r="38" ht="20.5" spans="1:24">
      <c r="A38" s="33" t="s">
        <v>729</v>
      </c>
      <c r="B38" s="33" t="s">
        <v>730</v>
      </c>
      <c r="C38" s="33" t="s">
        <v>668</v>
      </c>
      <c r="D38" s="33"/>
      <c r="F38" s="33" t="s">
        <v>729</v>
      </c>
      <c r="G38" s="33" t="s">
        <v>730</v>
      </c>
      <c r="H38" s="33" t="s">
        <v>668</v>
      </c>
      <c r="I38" s="33"/>
      <c r="K38" s="33" t="s">
        <v>729</v>
      </c>
      <c r="L38" s="33" t="s">
        <v>730</v>
      </c>
      <c r="M38" s="33" t="s">
        <v>668</v>
      </c>
      <c r="N38" s="33"/>
      <c r="P38" s="33" t="s">
        <v>729</v>
      </c>
      <c r="Q38" s="33" t="s">
        <v>730</v>
      </c>
      <c r="R38" s="33" t="s">
        <v>668</v>
      </c>
      <c r="S38" s="33"/>
      <c r="U38" s="33" t="s">
        <v>729</v>
      </c>
      <c r="V38" s="33" t="s">
        <v>730</v>
      </c>
      <c r="W38" s="33" t="s">
        <v>668</v>
      </c>
      <c r="X38" s="33"/>
    </row>
    <row r="39" ht="20.5" spans="1:24">
      <c r="A39" s="33" t="s">
        <v>731</v>
      </c>
      <c r="B39" s="33" t="s">
        <v>732</v>
      </c>
      <c r="C39" s="33" t="s">
        <v>688</v>
      </c>
      <c r="D39" s="33"/>
      <c r="F39" s="33" t="s">
        <v>731</v>
      </c>
      <c r="G39" s="33" t="s">
        <v>732</v>
      </c>
      <c r="H39" s="33" t="s">
        <v>688</v>
      </c>
      <c r="I39" s="33"/>
      <c r="K39" s="33" t="s">
        <v>731</v>
      </c>
      <c r="L39" s="33" t="s">
        <v>732</v>
      </c>
      <c r="M39" s="33" t="s">
        <v>688</v>
      </c>
      <c r="N39" s="33"/>
      <c r="P39" s="33" t="s">
        <v>731</v>
      </c>
      <c r="Q39" s="33" t="s">
        <v>732</v>
      </c>
      <c r="R39" s="33" t="s">
        <v>688</v>
      </c>
      <c r="S39" s="33"/>
      <c r="U39" s="33" t="s">
        <v>731</v>
      </c>
      <c r="V39" s="33" t="s">
        <v>732</v>
      </c>
      <c r="W39" s="33" t="s">
        <v>688</v>
      </c>
      <c r="X39" s="33"/>
    </row>
    <row r="40" ht="20.5" spans="1:24">
      <c r="A40" s="33" t="s">
        <v>733</v>
      </c>
      <c r="B40" s="33" t="s">
        <v>734</v>
      </c>
      <c r="C40" s="33" t="s">
        <v>671</v>
      </c>
      <c r="D40" s="33"/>
      <c r="F40" s="33" t="s">
        <v>733</v>
      </c>
      <c r="G40" s="33" t="s">
        <v>734</v>
      </c>
      <c r="H40" s="33" t="s">
        <v>671</v>
      </c>
      <c r="I40" s="33"/>
      <c r="K40" s="33" t="s">
        <v>733</v>
      </c>
      <c r="L40" s="33" t="s">
        <v>734</v>
      </c>
      <c r="M40" s="33" t="s">
        <v>671</v>
      </c>
      <c r="N40" s="33"/>
      <c r="P40" s="33" t="s">
        <v>733</v>
      </c>
      <c r="Q40" s="33" t="s">
        <v>734</v>
      </c>
      <c r="R40" s="33" t="s">
        <v>671</v>
      </c>
      <c r="S40" s="33"/>
      <c r="U40" s="33" t="s">
        <v>733</v>
      </c>
      <c r="V40" s="33" t="s">
        <v>734</v>
      </c>
      <c r="W40" s="33" t="s">
        <v>671</v>
      </c>
      <c r="X40" s="33"/>
    </row>
    <row r="41" ht="20.5" spans="1:24">
      <c r="A41" s="33" t="s">
        <v>735</v>
      </c>
      <c r="B41" s="33" t="s">
        <v>736</v>
      </c>
      <c r="C41" s="33" t="s">
        <v>671</v>
      </c>
      <c r="D41" s="33"/>
      <c r="F41" s="33" t="s">
        <v>735</v>
      </c>
      <c r="G41" s="33" t="s">
        <v>736</v>
      </c>
      <c r="H41" s="33" t="s">
        <v>671</v>
      </c>
      <c r="I41" s="33"/>
      <c r="K41" s="33" t="s">
        <v>735</v>
      </c>
      <c r="L41" s="33" t="s">
        <v>736</v>
      </c>
      <c r="M41" s="33" t="s">
        <v>671</v>
      </c>
      <c r="N41" s="33"/>
      <c r="P41" s="33" t="s">
        <v>735</v>
      </c>
      <c r="Q41" s="33" t="s">
        <v>736</v>
      </c>
      <c r="R41" s="33" t="s">
        <v>671</v>
      </c>
      <c r="S41" s="33"/>
      <c r="U41" s="33" t="s">
        <v>735</v>
      </c>
      <c r="V41" s="33" t="s">
        <v>736</v>
      </c>
      <c r="W41" s="33" t="s">
        <v>671</v>
      </c>
      <c r="X41" s="33"/>
    </row>
    <row r="42" ht="20.5" spans="1:24">
      <c r="A42" s="33" t="s">
        <v>737</v>
      </c>
      <c r="B42" s="33" t="s">
        <v>738</v>
      </c>
      <c r="C42" s="33" t="s">
        <v>679</v>
      </c>
      <c r="D42" s="33"/>
      <c r="F42" s="33" t="s">
        <v>737</v>
      </c>
      <c r="G42" s="33" t="s">
        <v>738</v>
      </c>
      <c r="H42" s="33" t="s">
        <v>679</v>
      </c>
      <c r="I42" s="33"/>
      <c r="K42" s="33" t="s">
        <v>737</v>
      </c>
      <c r="L42" s="33" t="s">
        <v>738</v>
      </c>
      <c r="M42" s="33" t="s">
        <v>679</v>
      </c>
      <c r="N42" s="33"/>
      <c r="P42" s="33" t="s">
        <v>737</v>
      </c>
      <c r="Q42" s="33" t="s">
        <v>738</v>
      </c>
      <c r="R42" s="33" t="s">
        <v>679</v>
      </c>
      <c r="S42" s="33"/>
      <c r="U42" s="33" t="s">
        <v>737</v>
      </c>
      <c r="V42" s="33" t="s">
        <v>738</v>
      </c>
      <c r="W42" s="33" t="s">
        <v>679</v>
      </c>
      <c r="X42" s="33"/>
    </row>
    <row r="43" ht="20.5" spans="1:24">
      <c r="A43" s="33" t="s">
        <v>739</v>
      </c>
      <c r="B43" s="33" t="s">
        <v>740</v>
      </c>
      <c r="C43" s="33" t="s">
        <v>679</v>
      </c>
      <c r="D43" s="33"/>
      <c r="F43" s="33" t="s">
        <v>739</v>
      </c>
      <c r="G43" s="33" t="s">
        <v>740</v>
      </c>
      <c r="H43" s="33" t="s">
        <v>679</v>
      </c>
      <c r="I43" s="33"/>
      <c r="K43" s="33" t="s">
        <v>739</v>
      </c>
      <c r="L43" s="33" t="s">
        <v>740</v>
      </c>
      <c r="M43" s="33" t="s">
        <v>679</v>
      </c>
      <c r="N43" s="33"/>
      <c r="P43" s="33" t="s">
        <v>739</v>
      </c>
      <c r="Q43" s="33" t="s">
        <v>740</v>
      </c>
      <c r="R43" s="33" t="s">
        <v>679</v>
      </c>
      <c r="S43" s="33"/>
      <c r="U43" s="33" t="s">
        <v>739</v>
      </c>
      <c r="V43" s="33" t="s">
        <v>740</v>
      </c>
      <c r="W43" s="33" t="s">
        <v>679</v>
      </c>
      <c r="X43" s="33"/>
    </row>
    <row r="44" ht="20.5" spans="1:24">
      <c r="A44" s="33" t="s">
        <v>741</v>
      </c>
      <c r="B44" s="33" t="s">
        <v>742</v>
      </c>
      <c r="C44" s="33" t="s">
        <v>668</v>
      </c>
      <c r="D44" s="33"/>
      <c r="F44" s="33" t="s">
        <v>741</v>
      </c>
      <c r="G44" s="33" t="s">
        <v>742</v>
      </c>
      <c r="H44" s="33" t="s">
        <v>668</v>
      </c>
      <c r="I44" s="33"/>
      <c r="K44" s="33" t="s">
        <v>741</v>
      </c>
      <c r="L44" s="33" t="s">
        <v>742</v>
      </c>
      <c r="M44" s="33" t="s">
        <v>668</v>
      </c>
      <c r="N44" s="33"/>
      <c r="P44" s="33" t="s">
        <v>741</v>
      </c>
      <c r="Q44" s="33" t="s">
        <v>742</v>
      </c>
      <c r="R44" s="33" t="s">
        <v>668</v>
      </c>
      <c r="S44" s="33"/>
      <c r="U44" s="33" t="s">
        <v>741</v>
      </c>
      <c r="V44" s="33" t="s">
        <v>742</v>
      </c>
      <c r="W44" s="33" t="s">
        <v>668</v>
      </c>
      <c r="X44" s="33"/>
    </row>
    <row r="45" ht="20.5" spans="1:24">
      <c r="A45" s="33" t="s">
        <v>743</v>
      </c>
      <c r="B45" s="33" t="s">
        <v>744</v>
      </c>
      <c r="C45" s="33" t="s">
        <v>340</v>
      </c>
      <c r="D45" s="33"/>
      <c r="F45" s="33" t="s">
        <v>743</v>
      </c>
      <c r="G45" s="33" t="s">
        <v>744</v>
      </c>
      <c r="H45" s="33" t="s">
        <v>340</v>
      </c>
      <c r="I45" s="33"/>
      <c r="K45" s="33" t="s">
        <v>743</v>
      </c>
      <c r="L45" s="33" t="s">
        <v>744</v>
      </c>
      <c r="M45" s="33" t="s">
        <v>340</v>
      </c>
      <c r="N45" s="33"/>
      <c r="P45" s="33" t="s">
        <v>743</v>
      </c>
      <c r="Q45" s="33" t="s">
        <v>744</v>
      </c>
      <c r="R45" s="33" t="s">
        <v>340</v>
      </c>
      <c r="S45" s="33"/>
      <c r="U45" s="33" t="s">
        <v>743</v>
      </c>
      <c r="V45" s="33" t="s">
        <v>744</v>
      </c>
      <c r="W45" s="33" t="s">
        <v>340</v>
      </c>
      <c r="X45" s="33"/>
    </row>
    <row r="46" ht="20.5" spans="1:24">
      <c r="A46" s="33" t="s">
        <v>745</v>
      </c>
      <c r="B46" s="33" t="s">
        <v>746</v>
      </c>
      <c r="C46" s="33" t="s">
        <v>703</v>
      </c>
      <c r="D46" s="33"/>
      <c r="F46" s="33" t="s">
        <v>745</v>
      </c>
      <c r="G46" s="33" t="s">
        <v>746</v>
      </c>
      <c r="H46" s="33" t="s">
        <v>703</v>
      </c>
      <c r="I46" s="33"/>
      <c r="K46" s="33" t="s">
        <v>745</v>
      </c>
      <c r="L46" s="33" t="s">
        <v>746</v>
      </c>
      <c r="M46" s="33" t="s">
        <v>703</v>
      </c>
      <c r="N46" s="33"/>
      <c r="P46" s="33" t="s">
        <v>745</v>
      </c>
      <c r="Q46" s="33" t="s">
        <v>746</v>
      </c>
      <c r="R46" s="33" t="s">
        <v>703</v>
      </c>
      <c r="S46" s="33"/>
      <c r="U46" s="33" t="s">
        <v>745</v>
      </c>
      <c r="V46" s="33" t="s">
        <v>746</v>
      </c>
      <c r="W46" s="33" t="s">
        <v>703</v>
      </c>
      <c r="X46" s="33"/>
    </row>
    <row r="47" ht="20.5" spans="1:24">
      <c r="A47" s="33" t="s">
        <v>747</v>
      </c>
      <c r="B47" s="33" t="s">
        <v>748</v>
      </c>
      <c r="C47" s="33" t="s">
        <v>749</v>
      </c>
      <c r="D47" s="33"/>
      <c r="F47" s="33" t="s">
        <v>747</v>
      </c>
      <c r="G47" s="33" t="s">
        <v>748</v>
      </c>
      <c r="H47" s="33" t="s">
        <v>749</v>
      </c>
      <c r="I47" s="33"/>
      <c r="K47" s="33" t="s">
        <v>747</v>
      </c>
      <c r="L47" s="33" t="s">
        <v>748</v>
      </c>
      <c r="M47" s="33" t="s">
        <v>749</v>
      </c>
      <c r="N47" s="33"/>
      <c r="P47" s="33" t="s">
        <v>747</v>
      </c>
      <c r="Q47" s="33" t="s">
        <v>748</v>
      </c>
      <c r="R47" s="33" t="s">
        <v>749</v>
      </c>
      <c r="S47" s="33"/>
      <c r="U47" s="33" t="s">
        <v>747</v>
      </c>
      <c r="V47" s="33" t="s">
        <v>748</v>
      </c>
      <c r="W47" s="33" t="s">
        <v>749</v>
      </c>
      <c r="X47" s="33"/>
    </row>
    <row r="48" ht="20.5" spans="1:24">
      <c r="A48" s="33" t="s">
        <v>750</v>
      </c>
      <c r="B48" s="33" t="s">
        <v>751</v>
      </c>
      <c r="C48" s="33" t="s">
        <v>708</v>
      </c>
      <c r="D48" s="33"/>
      <c r="F48" s="33" t="s">
        <v>750</v>
      </c>
      <c r="G48" s="33" t="s">
        <v>751</v>
      </c>
      <c r="H48" s="33" t="s">
        <v>708</v>
      </c>
      <c r="I48" s="33"/>
      <c r="K48" s="33" t="s">
        <v>750</v>
      </c>
      <c r="L48" s="33" t="s">
        <v>751</v>
      </c>
      <c r="M48" s="33" t="s">
        <v>708</v>
      </c>
      <c r="N48" s="33"/>
      <c r="P48" s="33" t="s">
        <v>750</v>
      </c>
      <c r="Q48" s="33" t="s">
        <v>751</v>
      </c>
      <c r="R48" s="33" t="s">
        <v>708</v>
      </c>
      <c r="S48" s="33"/>
      <c r="U48" s="33" t="s">
        <v>750</v>
      </c>
      <c r="V48" s="33" t="s">
        <v>751</v>
      </c>
      <c r="W48" s="33" t="s">
        <v>708</v>
      </c>
      <c r="X48" s="33"/>
    </row>
    <row r="49" ht="20.5" spans="1:24">
      <c r="A49" s="33" t="s">
        <v>752</v>
      </c>
      <c r="B49" s="33" t="s">
        <v>753</v>
      </c>
      <c r="C49" s="33" t="s">
        <v>671</v>
      </c>
      <c r="D49" s="33"/>
      <c r="F49" s="33" t="s">
        <v>752</v>
      </c>
      <c r="G49" s="33" t="s">
        <v>753</v>
      </c>
      <c r="H49" s="33" t="s">
        <v>671</v>
      </c>
      <c r="I49" s="33"/>
      <c r="K49" s="33" t="s">
        <v>752</v>
      </c>
      <c r="L49" s="33" t="s">
        <v>753</v>
      </c>
      <c r="M49" s="33" t="s">
        <v>671</v>
      </c>
      <c r="N49" s="33"/>
      <c r="P49" s="33" t="s">
        <v>752</v>
      </c>
      <c r="Q49" s="33" t="s">
        <v>753</v>
      </c>
      <c r="R49" s="33" t="s">
        <v>671</v>
      </c>
      <c r="S49" s="33"/>
      <c r="U49" s="33" t="s">
        <v>752</v>
      </c>
      <c r="V49" s="33" t="s">
        <v>753</v>
      </c>
      <c r="W49" s="33" t="s">
        <v>671</v>
      </c>
      <c r="X49" s="33"/>
    </row>
    <row r="50" ht="20.5" spans="1:24">
      <c r="A50" s="33" t="s">
        <v>754</v>
      </c>
      <c r="B50" s="33" t="s">
        <v>755</v>
      </c>
      <c r="C50" s="33" t="s">
        <v>756</v>
      </c>
      <c r="D50" s="33"/>
      <c r="F50" s="33" t="s">
        <v>754</v>
      </c>
      <c r="G50" s="33" t="s">
        <v>755</v>
      </c>
      <c r="H50" s="33" t="s">
        <v>756</v>
      </c>
      <c r="I50" s="33"/>
      <c r="K50" s="33" t="s">
        <v>754</v>
      </c>
      <c r="L50" s="33" t="s">
        <v>755</v>
      </c>
      <c r="M50" s="33" t="s">
        <v>756</v>
      </c>
      <c r="N50" s="33"/>
      <c r="P50" s="33" t="s">
        <v>754</v>
      </c>
      <c r="Q50" s="33" t="s">
        <v>755</v>
      </c>
      <c r="R50" s="33" t="s">
        <v>756</v>
      </c>
      <c r="S50" s="33"/>
      <c r="U50" s="33" t="s">
        <v>754</v>
      </c>
      <c r="V50" s="33" t="s">
        <v>755</v>
      </c>
      <c r="W50" s="33" t="s">
        <v>756</v>
      </c>
      <c r="X50" s="33"/>
    </row>
    <row r="51" ht="20.5" spans="1:24">
      <c r="A51" s="32"/>
      <c r="B51" s="32"/>
      <c r="C51" s="32"/>
      <c r="D51" s="32"/>
      <c r="F51" s="32"/>
      <c r="G51" s="32"/>
      <c r="H51" s="32"/>
      <c r="I51" s="32"/>
      <c r="K51" s="32"/>
      <c r="L51" s="32"/>
      <c r="M51" s="32"/>
      <c r="N51" s="32"/>
      <c r="P51" s="32"/>
      <c r="Q51" s="32"/>
      <c r="R51" s="32"/>
      <c r="S51" s="32"/>
      <c r="U51" s="32"/>
      <c r="V51" s="32"/>
      <c r="W51" s="32"/>
      <c r="X51" s="32"/>
    </row>
    <row r="52" ht="20.5" spans="1:24">
      <c r="A52" s="36" t="s">
        <v>757</v>
      </c>
      <c r="B52" s="36" t="s">
        <v>758</v>
      </c>
      <c r="C52" s="36" t="s">
        <v>261</v>
      </c>
      <c r="D52" s="36"/>
      <c r="F52" s="36" t="s">
        <v>757</v>
      </c>
      <c r="G52" s="36" t="s">
        <v>758</v>
      </c>
      <c r="H52" s="36" t="s">
        <v>261</v>
      </c>
      <c r="I52" s="36"/>
      <c r="K52" s="36" t="s">
        <v>757</v>
      </c>
      <c r="L52" s="36" t="s">
        <v>758</v>
      </c>
      <c r="M52" s="36" t="s">
        <v>261</v>
      </c>
      <c r="N52" s="36"/>
      <c r="P52" s="36" t="s">
        <v>757</v>
      </c>
      <c r="Q52" s="36" t="s">
        <v>758</v>
      </c>
      <c r="R52" s="36" t="s">
        <v>261</v>
      </c>
      <c r="S52" s="36"/>
      <c r="U52" s="36" t="s">
        <v>757</v>
      </c>
      <c r="V52" s="36" t="s">
        <v>758</v>
      </c>
      <c r="W52" s="36" t="s">
        <v>261</v>
      </c>
      <c r="X52" s="36"/>
    </row>
    <row r="53" ht="20.5" spans="1:24">
      <c r="A53" s="36" t="s">
        <v>759</v>
      </c>
      <c r="B53" s="36" t="s">
        <v>760</v>
      </c>
      <c r="C53" s="36" t="s">
        <v>761</v>
      </c>
      <c r="D53" s="36"/>
      <c r="F53" s="36" t="s">
        <v>759</v>
      </c>
      <c r="G53" s="36" t="s">
        <v>760</v>
      </c>
      <c r="H53" s="36" t="s">
        <v>761</v>
      </c>
      <c r="I53" s="36"/>
      <c r="K53" s="36" t="s">
        <v>759</v>
      </c>
      <c r="L53" s="36" t="s">
        <v>760</v>
      </c>
      <c r="M53" s="36" t="s">
        <v>761</v>
      </c>
      <c r="N53" s="36"/>
      <c r="P53" s="36" t="s">
        <v>759</v>
      </c>
      <c r="Q53" s="36" t="s">
        <v>760</v>
      </c>
      <c r="R53" s="36" t="s">
        <v>761</v>
      </c>
      <c r="S53" s="36"/>
      <c r="U53" s="36" t="s">
        <v>759</v>
      </c>
      <c r="V53" s="36" t="s">
        <v>760</v>
      </c>
      <c r="W53" s="36" t="s">
        <v>761</v>
      </c>
      <c r="X53" s="36"/>
    </row>
    <row r="54" ht="20.5" spans="1:24">
      <c r="A54" s="36" t="s">
        <v>762</v>
      </c>
      <c r="B54" s="36" t="s">
        <v>763</v>
      </c>
      <c r="C54" s="36" t="s">
        <v>764</v>
      </c>
      <c r="D54" s="36"/>
      <c r="F54" s="36" t="s">
        <v>762</v>
      </c>
      <c r="G54" s="36" t="s">
        <v>763</v>
      </c>
      <c r="H54" s="36" t="s">
        <v>764</v>
      </c>
      <c r="I54" s="36"/>
      <c r="K54" s="36" t="s">
        <v>762</v>
      </c>
      <c r="L54" s="36" t="s">
        <v>763</v>
      </c>
      <c r="M54" s="36" t="s">
        <v>764</v>
      </c>
      <c r="N54" s="36"/>
      <c r="P54" s="36" t="s">
        <v>762</v>
      </c>
      <c r="Q54" s="36" t="s">
        <v>763</v>
      </c>
      <c r="R54" s="36" t="s">
        <v>764</v>
      </c>
      <c r="S54" s="36"/>
      <c r="U54" s="36" t="s">
        <v>762</v>
      </c>
      <c r="V54" s="36" t="s">
        <v>763</v>
      </c>
      <c r="W54" s="36" t="s">
        <v>764</v>
      </c>
      <c r="X54" s="36"/>
    </row>
    <row r="55" ht="20.5" spans="1:24">
      <c r="A55" s="36" t="s">
        <v>765</v>
      </c>
      <c r="B55" s="36" t="s">
        <v>766</v>
      </c>
      <c r="C55" s="36" t="s">
        <v>129</v>
      </c>
      <c r="D55" s="36"/>
      <c r="F55" s="36" t="s">
        <v>765</v>
      </c>
      <c r="G55" s="36" t="s">
        <v>766</v>
      </c>
      <c r="H55" s="36" t="s">
        <v>129</v>
      </c>
      <c r="I55" s="36"/>
      <c r="K55" s="36" t="s">
        <v>765</v>
      </c>
      <c r="L55" s="36" t="s">
        <v>766</v>
      </c>
      <c r="M55" s="36" t="s">
        <v>129</v>
      </c>
      <c r="N55" s="36"/>
      <c r="P55" s="36" t="s">
        <v>765</v>
      </c>
      <c r="Q55" s="36" t="s">
        <v>766</v>
      </c>
      <c r="R55" s="36" t="s">
        <v>129</v>
      </c>
      <c r="S55" s="36"/>
      <c r="U55" s="36" t="s">
        <v>765</v>
      </c>
      <c r="V55" s="36" t="s">
        <v>766</v>
      </c>
      <c r="W55" s="36" t="s">
        <v>129</v>
      </c>
      <c r="X55" s="36"/>
    </row>
    <row r="56" ht="20.5" spans="1:24">
      <c r="A56" s="36" t="s">
        <v>767</v>
      </c>
      <c r="B56" s="36" t="s">
        <v>768</v>
      </c>
      <c r="C56" s="36" t="s">
        <v>769</v>
      </c>
      <c r="D56" s="36"/>
      <c r="F56" s="36" t="s">
        <v>767</v>
      </c>
      <c r="G56" s="36" t="s">
        <v>768</v>
      </c>
      <c r="H56" s="36" t="s">
        <v>769</v>
      </c>
      <c r="I56" s="36"/>
      <c r="K56" s="36" t="s">
        <v>767</v>
      </c>
      <c r="L56" s="36" t="s">
        <v>768</v>
      </c>
      <c r="M56" s="36" t="s">
        <v>769</v>
      </c>
      <c r="N56" s="36"/>
      <c r="P56" s="36" t="s">
        <v>767</v>
      </c>
      <c r="Q56" s="36" t="s">
        <v>768</v>
      </c>
      <c r="R56" s="36" t="s">
        <v>769</v>
      </c>
      <c r="S56" s="36"/>
      <c r="U56" s="36" t="s">
        <v>767</v>
      </c>
      <c r="V56" s="36" t="s">
        <v>768</v>
      </c>
      <c r="W56" s="36" t="s">
        <v>769</v>
      </c>
      <c r="X56" s="36"/>
    </row>
    <row r="57" ht="20.5" spans="1:24">
      <c r="A57" s="36" t="s">
        <v>770</v>
      </c>
      <c r="B57" s="36" t="s">
        <v>771</v>
      </c>
      <c r="C57" s="36" t="s">
        <v>668</v>
      </c>
      <c r="D57" s="36"/>
      <c r="F57" s="36" t="s">
        <v>770</v>
      </c>
      <c r="G57" s="36" t="s">
        <v>771</v>
      </c>
      <c r="H57" s="36" t="s">
        <v>668</v>
      </c>
      <c r="I57" s="36"/>
      <c r="K57" s="36" t="s">
        <v>770</v>
      </c>
      <c r="L57" s="36" t="s">
        <v>771</v>
      </c>
      <c r="M57" s="36" t="s">
        <v>668</v>
      </c>
      <c r="N57" s="36"/>
      <c r="P57" s="36" t="s">
        <v>770</v>
      </c>
      <c r="Q57" s="36" t="s">
        <v>771</v>
      </c>
      <c r="R57" s="36" t="s">
        <v>668</v>
      </c>
      <c r="S57" s="36"/>
      <c r="U57" s="36" t="s">
        <v>770</v>
      </c>
      <c r="V57" s="36" t="s">
        <v>771</v>
      </c>
      <c r="W57" s="36" t="s">
        <v>668</v>
      </c>
      <c r="X57" s="36"/>
    </row>
    <row r="58" ht="20.5" spans="1:24">
      <c r="A58" s="36" t="s">
        <v>772</v>
      </c>
      <c r="B58" s="36" t="s">
        <v>773</v>
      </c>
      <c r="C58" s="36" t="s">
        <v>668</v>
      </c>
      <c r="D58" s="36"/>
      <c r="F58" s="36" t="s">
        <v>772</v>
      </c>
      <c r="G58" s="36" t="s">
        <v>773</v>
      </c>
      <c r="H58" s="36" t="s">
        <v>668</v>
      </c>
      <c r="I58" s="36"/>
      <c r="K58" s="36" t="s">
        <v>772</v>
      </c>
      <c r="L58" s="36" t="s">
        <v>773</v>
      </c>
      <c r="M58" s="36" t="s">
        <v>668</v>
      </c>
      <c r="N58" s="36"/>
      <c r="P58" s="36" t="s">
        <v>772</v>
      </c>
      <c r="Q58" s="36" t="s">
        <v>773</v>
      </c>
      <c r="R58" s="36" t="s">
        <v>668</v>
      </c>
      <c r="S58" s="36"/>
      <c r="U58" s="36" t="s">
        <v>772</v>
      </c>
      <c r="V58" s="36" t="s">
        <v>773</v>
      </c>
      <c r="W58" s="36" t="s">
        <v>668</v>
      </c>
      <c r="X58" s="36"/>
    </row>
    <row r="59" ht="20.5" spans="1:24">
      <c r="A59" s="36" t="s">
        <v>774</v>
      </c>
      <c r="B59" s="36" t="s">
        <v>775</v>
      </c>
      <c r="C59" s="36" t="s">
        <v>668</v>
      </c>
      <c r="D59" s="36"/>
      <c r="F59" s="36" t="s">
        <v>774</v>
      </c>
      <c r="G59" s="36" t="s">
        <v>775</v>
      </c>
      <c r="H59" s="36" t="s">
        <v>668</v>
      </c>
      <c r="I59" s="36"/>
      <c r="K59" s="36" t="s">
        <v>774</v>
      </c>
      <c r="L59" s="36" t="s">
        <v>775</v>
      </c>
      <c r="M59" s="36" t="s">
        <v>668</v>
      </c>
      <c r="N59" s="36"/>
      <c r="P59" s="36" t="s">
        <v>774</v>
      </c>
      <c r="Q59" s="36" t="s">
        <v>775</v>
      </c>
      <c r="R59" s="36" t="s">
        <v>668</v>
      </c>
      <c r="S59" s="36"/>
      <c r="U59" s="36" t="s">
        <v>774</v>
      </c>
      <c r="V59" s="36" t="s">
        <v>775</v>
      </c>
      <c r="W59" s="36" t="s">
        <v>668</v>
      </c>
      <c r="X59" s="36"/>
    </row>
    <row r="60" ht="20.5" spans="1:24">
      <c r="A60" s="36" t="s">
        <v>776</v>
      </c>
      <c r="B60" s="36" t="s">
        <v>777</v>
      </c>
      <c r="C60" s="36" t="s">
        <v>668</v>
      </c>
      <c r="D60" s="36"/>
      <c r="F60" s="36" t="s">
        <v>776</v>
      </c>
      <c r="G60" s="36" t="s">
        <v>777</v>
      </c>
      <c r="H60" s="36" t="s">
        <v>668</v>
      </c>
      <c r="I60" s="36"/>
      <c r="K60" s="36" t="s">
        <v>776</v>
      </c>
      <c r="L60" s="36" t="s">
        <v>777</v>
      </c>
      <c r="M60" s="36" t="s">
        <v>668</v>
      </c>
      <c r="N60" s="36"/>
      <c r="P60" s="36" t="s">
        <v>776</v>
      </c>
      <c r="Q60" s="36" t="s">
        <v>777</v>
      </c>
      <c r="R60" s="36" t="s">
        <v>668</v>
      </c>
      <c r="S60" s="36"/>
      <c r="U60" s="36" t="s">
        <v>776</v>
      </c>
      <c r="V60" s="36" t="s">
        <v>777</v>
      </c>
      <c r="W60" s="36" t="s">
        <v>668</v>
      </c>
      <c r="X60" s="36"/>
    </row>
    <row r="61" ht="20.5" spans="1:24">
      <c r="A61" s="36" t="s">
        <v>778</v>
      </c>
      <c r="B61" s="36" t="s">
        <v>779</v>
      </c>
      <c r="C61" s="36" t="s">
        <v>668</v>
      </c>
      <c r="D61" s="36"/>
      <c r="F61" s="36" t="s">
        <v>778</v>
      </c>
      <c r="G61" s="36" t="s">
        <v>779</v>
      </c>
      <c r="H61" s="36" t="s">
        <v>668</v>
      </c>
      <c r="I61" s="36"/>
      <c r="K61" s="36" t="s">
        <v>778</v>
      </c>
      <c r="L61" s="36" t="s">
        <v>779</v>
      </c>
      <c r="M61" s="36" t="s">
        <v>668</v>
      </c>
      <c r="N61" s="36"/>
      <c r="P61" s="36" t="s">
        <v>778</v>
      </c>
      <c r="Q61" s="36" t="s">
        <v>779</v>
      </c>
      <c r="R61" s="36" t="s">
        <v>668</v>
      </c>
      <c r="S61" s="36"/>
      <c r="U61" s="36" t="s">
        <v>778</v>
      </c>
      <c r="V61" s="36" t="s">
        <v>779</v>
      </c>
      <c r="W61" s="36" t="s">
        <v>668</v>
      </c>
      <c r="X61" s="36"/>
    </row>
    <row r="62" ht="20.5" spans="1:24">
      <c r="A62" s="36" t="s">
        <v>780</v>
      </c>
      <c r="B62" s="36" t="s">
        <v>781</v>
      </c>
      <c r="C62" s="36" t="s">
        <v>668</v>
      </c>
      <c r="D62" s="36"/>
      <c r="F62" s="36" t="s">
        <v>780</v>
      </c>
      <c r="G62" s="36" t="s">
        <v>781</v>
      </c>
      <c r="H62" s="36" t="s">
        <v>668</v>
      </c>
      <c r="I62" s="36"/>
      <c r="K62" s="36" t="s">
        <v>780</v>
      </c>
      <c r="L62" s="36" t="s">
        <v>781</v>
      </c>
      <c r="M62" s="36" t="s">
        <v>668</v>
      </c>
      <c r="N62" s="36"/>
      <c r="P62" s="36" t="s">
        <v>780</v>
      </c>
      <c r="Q62" s="36" t="s">
        <v>781</v>
      </c>
      <c r="R62" s="36" t="s">
        <v>668</v>
      </c>
      <c r="S62" s="36"/>
      <c r="U62" s="36" t="s">
        <v>780</v>
      </c>
      <c r="V62" s="36" t="s">
        <v>781</v>
      </c>
      <c r="W62" s="36" t="s">
        <v>668</v>
      </c>
      <c r="X62" s="36"/>
    </row>
    <row r="63" ht="20.5" spans="1:24">
      <c r="A63" s="36" t="s">
        <v>782</v>
      </c>
      <c r="B63" s="36" t="s">
        <v>783</v>
      </c>
      <c r="C63" s="36" t="s">
        <v>668</v>
      </c>
      <c r="D63" s="36"/>
      <c r="F63" s="36" t="s">
        <v>782</v>
      </c>
      <c r="G63" s="36" t="s">
        <v>783</v>
      </c>
      <c r="H63" s="36" t="s">
        <v>668</v>
      </c>
      <c r="I63" s="36"/>
      <c r="K63" s="36" t="s">
        <v>782</v>
      </c>
      <c r="L63" s="36" t="s">
        <v>783</v>
      </c>
      <c r="M63" s="36" t="s">
        <v>668</v>
      </c>
      <c r="N63" s="36"/>
      <c r="P63" s="36" t="s">
        <v>782</v>
      </c>
      <c r="Q63" s="36" t="s">
        <v>783</v>
      </c>
      <c r="R63" s="36" t="s">
        <v>668</v>
      </c>
      <c r="S63" s="36"/>
      <c r="U63" s="36" t="s">
        <v>782</v>
      </c>
      <c r="V63" s="36" t="s">
        <v>783</v>
      </c>
      <c r="W63" s="36" t="s">
        <v>668</v>
      </c>
      <c r="X63" s="36"/>
    </row>
    <row r="64" ht="20.5" spans="1:24">
      <c r="A64" s="36" t="s">
        <v>784</v>
      </c>
      <c r="B64" s="36" t="s">
        <v>785</v>
      </c>
      <c r="C64" s="36" t="s">
        <v>668</v>
      </c>
      <c r="D64" s="36"/>
      <c r="F64" s="36" t="s">
        <v>784</v>
      </c>
      <c r="G64" s="36" t="s">
        <v>785</v>
      </c>
      <c r="H64" s="36" t="s">
        <v>668</v>
      </c>
      <c r="I64" s="36"/>
      <c r="K64" s="36" t="s">
        <v>784</v>
      </c>
      <c r="L64" s="36" t="s">
        <v>785</v>
      </c>
      <c r="M64" s="36" t="s">
        <v>668</v>
      </c>
      <c r="N64" s="36"/>
      <c r="P64" s="36" t="s">
        <v>784</v>
      </c>
      <c r="Q64" s="36" t="s">
        <v>785</v>
      </c>
      <c r="R64" s="36" t="s">
        <v>668</v>
      </c>
      <c r="S64" s="36"/>
      <c r="U64" s="36" t="s">
        <v>784</v>
      </c>
      <c r="V64" s="36" t="s">
        <v>785</v>
      </c>
      <c r="W64" s="36" t="s">
        <v>668</v>
      </c>
      <c r="X64" s="36"/>
    </row>
    <row r="65" ht="20.5" spans="1:24">
      <c r="A65" s="36" t="s">
        <v>786</v>
      </c>
      <c r="B65" s="36" t="s">
        <v>787</v>
      </c>
      <c r="C65" s="36" t="s">
        <v>668</v>
      </c>
      <c r="D65" s="36"/>
      <c r="F65" s="36" t="s">
        <v>786</v>
      </c>
      <c r="G65" s="36" t="s">
        <v>787</v>
      </c>
      <c r="H65" s="36" t="s">
        <v>668</v>
      </c>
      <c r="I65" s="36"/>
      <c r="K65" s="36" t="s">
        <v>786</v>
      </c>
      <c r="L65" s="36" t="s">
        <v>787</v>
      </c>
      <c r="M65" s="36" t="s">
        <v>668</v>
      </c>
      <c r="N65" s="36"/>
      <c r="P65" s="36" t="s">
        <v>786</v>
      </c>
      <c r="Q65" s="36" t="s">
        <v>787</v>
      </c>
      <c r="R65" s="36" t="s">
        <v>668</v>
      </c>
      <c r="S65" s="36"/>
      <c r="U65" s="36" t="s">
        <v>786</v>
      </c>
      <c r="V65" s="36" t="s">
        <v>787</v>
      </c>
      <c r="W65" s="36" t="s">
        <v>668</v>
      </c>
      <c r="X65" s="36"/>
    </row>
    <row r="66" ht="20.5" spans="1:24">
      <c r="A66" s="36" t="s">
        <v>788</v>
      </c>
      <c r="B66" s="36" t="s">
        <v>789</v>
      </c>
      <c r="C66" s="36" t="s">
        <v>668</v>
      </c>
      <c r="D66" s="36"/>
      <c r="F66" s="36" t="s">
        <v>788</v>
      </c>
      <c r="G66" s="36" t="s">
        <v>789</v>
      </c>
      <c r="H66" s="36" t="s">
        <v>668</v>
      </c>
      <c r="I66" s="36"/>
      <c r="K66" s="36" t="s">
        <v>788</v>
      </c>
      <c r="L66" s="36" t="s">
        <v>789</v>
      </c>
      <c r="M66" s="36" t="s">
        <v>668</v>
      </c>
      <c r="N66" s="36"/>
      <c r="P66" s="36" t="s">
        <v>788</v>
      </c>
      <c r="Q66" s="36" t="s">
        <v>789</v>
      </c>
      <c r="R66" s="36" t="s">
        <v>668</v>
      </c>
      <c r="S66" s="36"/>
      <c r="U66" s="36" t="s">
        <v>788</v>
      </c>
      <c r="V66" s="36" t="s">
        <v>789</v>
      </c>
      <c r="W66" s="36" t="s">
        <v>668</v>
      </c>
      <c r="X66" s="36"/>
    </row>
    <row r="67" ht="20.5" spans="1:24">
      <c r="A67" s="36" t="s">
        <v>790</v>
      </c>
      <c r="B67" s="36" t="s">
        <v>791</v>
      </c>
      <c r="C67" s="36" t="s">
        <v>668</v>
      </c>
      <c r="D67" s="36"/>
      <c r="F67" s="36" t="s">
        <v>790</v>
      </c>
      <c r="G67" s="36" t="s">
        <v>791</v>
      </c>
      <c r="H67" s="36" t="s">
        <v>668</v>
      </c>
      <c r="I67" s="36"/>
      <c r="K67" s="36" t="s">
        <v>790</v>
      </c>
      <c r="L67" s="36" t="s">
        <v>791</v>
      </c>
      <c r="M67" s="36" t="s">
        <v>668</v>
      </c>
      <c r="N67" s="36"/>
      <c r="P67" s="36" t="s">
        <v>790</v>
      </c>
      <c r="Q67" s="36" t="s">
        <v>791</v>
      </c>
      <c r="R67" s="36" t="s">
        <v>668</v>
      </c>
      <c r="S67" s="36"/>
      <c r="U67" s="36" t="s">
        <v>790</v>
      </c>
      <c r="V67" s="36" t="s">
        <v>791</v>
      </c>
      <c r="W67" s="36" t="s">
        <v>668</v>
      </c>
      <c r="X67" s="36"/>
    </row>
    <row r="68" ht="20.5" spans="1:24">
      <c r="A68" s="36" t="s">
        <v>792</v>
      </c>
      <c r="B68" s="36" t="s">
        <v>793</v>
      </c>
      <c r="C68" s="36" t="s">
        <v>668</v>
      </c>
      <c r="D68" s="36"/>
      <c r="F68" s="36" t="s">
        <v>792</v>
      </c>
      <c r="G68" s="36" t="s">
        <v>793</v>
      </c>
      <c r="H68" s="36" t="s">
        <v>668</v>
      </c>
      <c r="I68" s="36"/>
      <c r="K68" s="36" t="s">
        <v>792</v>
      </c>
      <c r="L68" s="36" t="s">
        <v>793</v>
      </c>
      <c r="M68" s="36" t="s">
        <v>668</v>
      </c>
      <c r="N68" s="36"/>
      <c r="P68" s="36" t="s">
        <v>792</v>
      </c>
      <c r="Q68" s="36" t="s">
        <v>793</v>
      </c>
      <c r="R68" s="36" t="s">
        <v>668</v>
      </c>
      <c r="S68" s="36"/>
      <c r="U68" s="36" t="s">
        <v>792</v>
      </c>
      <c r="V68" s="36" t="s">
        <v>793</v>
      </c>
      <c r="W68" s="36" t="s">
        <v>668</v>
      </c>
      <c r="X68" s="36"/>
    </row>
    <row r="69" ht="20.5" spans="1:24">
      <c r="A69" s="36" t="s">
        <v>794</v>
      </c>
      <c r="B69" s="36" t="s">
        <v>795</v>
      </c>
      <c r="C69" s="36" t="s">
        <v>668</v>
      </c>
      <c r="D69" s="36"/>
      <c r="F69" s="36" t="s">
        <v>794</v>
      </c>
      <c r="G69" s="36" t="s">
        <v>795</v>
      </c>
      <c r="H69" s="36" t="s">
        <v>668</v>
      </c>
      <c r="I69" s="36"/>
      <c r="K69" s="36" t="s">
        <v>794</v>
      </c>
      <c r="L69" s="36" t="s">
        <v>795</v>
      </c>
      <c r="M69" s="36" t="s">
        <v>668</v>
      </c>
      <c r="N69" s="36"/>
      <c r="P69" s="36" t="s">
        <v>794</v>
      </c>
      <c r="Q69" s="36" t="s">
        <v>795</v>
      </c>
      <c r="R69" s="36" t="s">
        <v>668</v>
      </c>
      <c r="S69" s="36"/>
      <c r="U69" s="36" t="s">
        <v>794</v>
      </c>
      <c r="V69" s="36" t="s">
        <v>795</v>
      </c>
      <c r="W69" s="36" t="s">
        <v>668</v>
      </c>
      <c r="X69" s="36"/>
    </row>
    <row r="70" ht="20.5" spans="1:24">
      <c r="A70" s="36" t="s">
        <v>796</v>
      </c>
      <c r="B70" s="36" t="s">
        <v>797</v>
      </c>
      <c r="C70" s="36" t="s">
        <v>668</v>
      </c>
      <c r="D70" s="36"/>
      <c r="F70" s="36" t="s">
        <v>796</v>
      </c>
      <c r="G70" s="36" t="s">
        <v>797</v>
      </c>
      <c r="H70" s="36" t="s">
        <v>668</v>
      </c>
      <c r="I70" s="36"/>
      <c r="K70" s="36" t="s">
        <v>796</v>
      </c>
      <c r="L70" s="36" t="s">
        <v>797</v>
      </c>
      <c r="M70" s="36" t="s">
        <v>668</v>
      </c>
      <c r="N70" s="36"/>
      <c r="P70" s="36" t="s">
        <v>796</v>
      </c>
      <c r="Q70" s="36" t="s">
        <v>797</v>
      </c>
      <c r="R70" s="36" t="s">
        <v>668</v>
      </c>
      <c r="S70" s="36"/>
      <c r="U70" s="36" t="s">
        <v>796</v>
      </c>
      <c r="V70" s="36" t="s">
        <v>797</v>
      </c>
      <c r="W70" s="36" t="s">
        <v>668</v>
      </c>
      <c r="X70" s="36"/>
    </row>
    <row r="71" ht="20.5" spans="1:24">
      <c r="A71" s="36" t="s">
        <v>798</v>
      </c>
      <c r="B71" s="36" t="s">
        <v>799</v>
      </c>
      <c r="C71" s="36" t="s">
        <v>668</v>
      </c>
      <c r="D71" s="36"/>
      <c r="F71" s="36" t="s">
        <v>798</v>
      </c>
      <c r="G71" s="36" t="s">
        <v>799</v>
      </c>
      <c r="H71" s="36" t="s">
        <v>668</v>
      </c>
      <c r="I71" s="36"/>
      <c r="K71" s="36" t="s">
        <v>798</v>
      </c>
      <c r="L71" s="36" t="s">
        <v>799</v>
      </c>
      <c r="M71" s="36" t="s">
        <v>668</v>
      </c>
      <c r="N71" s="36"/>
      <c r="P71" s="36" t="s">
        <v>798</v>
      </c>
      <c r="Q71" s="36" t="s">
        <v>799</v>
      </c>
      <c r="R71" s="36" t="s">
        <v>668</v>
      </c>
      <c r="S71" s="36"/>
      <c r="U71" s="36" t="s">
        <v>798</v>
      </c>
      <c r="V71" s="36" t="s">
        <v>799</v>
      </c>
      <c r="W71" s="36" t="s">
        <v>668</v>
      </c>
      <c r="X71" s="36"/>
    </row>
    <row r="72" ht="20.5" spans="1:24">
      <c r="A72" s="36" t="s">
        <v>800</v>
      </c>
      <c r="B72" s="36" t="s">
        <v>801</v>
      </c>
      <c r="C72" s="36" t="s">
        <v>668</v>
      </c>
      <c r="D72" s="36"/>
      <c r="F72" s="36" t="s">
        <v>800</v>
      </c>
      <c r="G72" s="36" t="s">
        <v>801</v>
      </c>
      <c r="H72" s="36" t="s">
        <v>668</v>
      </c>
      <c r="I72" s="36"/>
      <c r="K72" s="36" t="s">
        <v>800</v>
      </c>
      <c r="L72" s="36" t="s">
        <v>801</v>
      </c>
      <c r="M72" s="36" t="s">
        <v>668</v>
      </c>
      <c r="N72" s="36"/>
      <c r="P72" s="36" t="s">
        <v>800</v>
      </c>
      <c r="Q72" s="36" t="s">
        <v>801</v>
      </c>
      <c r="R72" s="36" t="s">
        <v>668</v>
      </c>
      <c r="S72" s="36"/>
      <c r="U72" s="36" t="s">
        <v>800</v>
      </c>
      <c r="V72" s="36" t="s">
        <v>801</v>
      </c>
      <c r="W72" s="36" t="s">
        <v>668</v>
      </c>
      <c r="X72" s="36"/>
    </row>
    <row r="73" ht="20.5" spans="1:24">
      <c r="A73" s="36" t="s">
        <v>802</v>
      </c>
      <c r="B73" s="36" t="s">
        <v>803</v>
      </c>
      <c r="C73" s="36" t="s">
        <v>668</v>
      </c>
      <c r="D73" s="36"/>
      <c r="F73" s="36" t="s">
        <v>802</v>
      </c>
      <c r="G73" s="36" t="s">
        <v>803</v>
      </c>
      <c r="H73" s="36" t="s">
        <v>668</v>
      </c>
      <c r="I73" s="36"/>
      <c r="K73" s="36" t="s">
        <v>802</v>
      </c>
      <c r="L73" s="36" t="s">
        <v>803</v>
      </c>
      <c r="M73" s="36" t="s">
        <v>668</v>
      </c>
      <c r="N73" s="36"/>
      <c r="P73" s="36" t="s">
        <v>802</v>
      </c>
      <c r="Q73" s="36" t="s">
        <v>803</v>
      </c>
      <c r="R73" s="36" t="s">
        <v>668</v>
      </c>
      <c r="S73" s="36"/>
      <c r="U73" s="36" t="s">
        <v>802</v>
      </c>
      <c r="V73" s="36" t="s">
        <v>803</v>
      </c>
      <c r="W73" s="36" t="s">
        <v>668</v>
      </c>
      <c r="X73" s="36"/>
    </row>
    <row r="74" ht="20.5" spans="1:24">
      <c r="A74" s="36" t="s">
        <v>804</v>
      </c>
      <c r="B74" s="36" t="s">
        <v>805</v>
      </c>
      <c r="C74" s="36" t="s">
        <v>668</v>
      </c>
      <c r="D74" s="36"/>
      <c r="F74" s="36" t="s">
        <v>804</v>
      </c>
      <c r="G74" s="36" t="s">
        <v>805</v>
      </c>
      <c r="H74" s="36" t="s">
        <v>668</v>
      </c>
      <c r="I74" s="36"/>
      <c r="K74" s="36" t="s">
        <v>804</v>
      </c>
      <c r="L74" s="36" t="s">
        <v>805</v>
      </c>
      <c r="M74" s="36" t="s">
        <v>668</v>
      </c>
      <c r="N74" s="36"/>
      <c r="P74" s="36" t="s">
        <v>804</v>
      </c>
      <c r="Q74" s="36" t="s">
        <v>805</v>
      </c>
      <c r="R74" s="36" t="s">
        <v>668</v>
      </c>
      <c r="S74" s="36"/>
      <c r="U74" s="36" t="s">
        <v>804</v>
      </c>
      <c r="V74" s="36" t="s">
        <v>805</v>
      </c>
      <c r="W74" s="36" t="s">
        <v>668</v>
      </c>
      <c r="X74" s="36"/>
    </row>
    <row r="75" ht="20.5" spans="1:24">
      <c r="A75" s="36" t="s">
        <v>806</v>
      </c>
      <c r="B75" s="36" t="s">
        <v>807</v>
      </c>
      <c r="C75" s="36" t="s">
        <v>668</v>
      </c>
      <c r="D75" s="36"/>
      <c r="F75" s="36" t="s">
        <v>806</v>
      </c>
      <c r="G75" s="36" t="s">
        <v>807</v>
      </c>
      <c r="H75" s="36" t="s">
        <v>668</v>
      </c>
      <c r="I75" s="36"/>
      <c r="K75" s="36" t="s">
        <v>806</v>
      </c>
      <c r="L75" s="36" t="s">
        <v>807</v>
      </c>
      <c r="M75" s="36" t="s">
        <v>668</v>
      </c>
      <c r="N75" s="36"/>
      <c r="P75" s="36" t="s">
        <v>806</v>
      </c>
      <c r="Q75" s="36" t="s">
        <v>807</v>
      </c>
      <c r="R75" s="36" t="s">
        <v>668</v>
      </c>
      <c r="S75" s="36"/>
      <c r="U75" s="36" t="s">
        <v>806</v>
      </c>
      <c r="V75" s="36" t="s">
        <v>807</v>
      </c>
      <c r="W75" s="36" t="s">
        <v>668</v>
      </c>
      <c r="X75" s="36"/>
    </row>
    <row r="76" ht="20.5" spans="1:24">
      <c r="A76" s="36" t="s">
        <v>808</v>
      </c>
      <c r="B76" s="36" t="s">
        <v>809</v>
      </c>
      <c r="C76" s="36" t="s">
        <v>668</v>
      </c>
      <c r="D76" s="36"/>
      <c r="F76" s="36" t="s">
        <v>808</v>
      </c>
      <c r="G76" s="36" t="s">
        <v>809</v>
      </c>
      <c r="H76" s="36" t="s">
        <v>668</v>
      </c>
      <c r="I76" s="36"/>
      <c r="K76" s="36" t="s">
        <v>808</v>
      </c>
      <c r="L76" s="36" t="s">
        <v>809</v>
      </c>
      <c r="M76" s="36" t="s">
        <v>668</v>
      </c>
      <c r="N76" s="36"/>
      <c r="P76" s="36" t="s">
        <v>808</v>
      </c>
      <c r="Q76" s="36" t="s">
        <v>809</v>
      </c>
      <c r="R76" s="36" t="s">
        <v>668</v>
      </c>
      <c r="S76" s="36"/>
      <c r="U76" s="36" t="s">
        <v>808</v>
      </c>
      <c r="V76" s="36" t="s">
        <v>809</v>
      </c>
      <c r="W76" s="36" t="s">
        <v>668</v>
      </c>
      <c r="X76" s="36"/>
    </row>
    <row r="77" ht="20.5" spans="1:24">
      <c r="A77" s="36" t="s">
        <v>810</v>
      </c>
      <c r="B77" s="36" t="s">
        <v>811</v>
      </c>
      <c r="C77" s="36" t="s">
        <v>668</v>
      </c>
      <c r="D77" s="36"/>
      <c r="F77" s="36" t="s">
        <v>810</v>
      </c>
      <c r="G77" s="36" t="s">
        <v>811</v>
      </c>
      <c r="H77" s="36" t="s">
        <v>668</v>
      </c>
      <c r="I77" s="36"/>
      <c r="K77" s="36" t="s">
        <v>810</v>
      </c>
      <c r="L77" s="36" t="s">
        <v>811</v>
      </c>
      <c r="M77" s="36" t="s">
        <v>668</v>
      </c>
      <c r="N77" s="36"/>
      <c r="P77" s="36" t="s">
        <v>810</v>
      </c>
      <c r="Q77" s="36" t="s">
        <v>811</v>
      </c>
      <c r="R77" s="36" t="s">
        <v>668</v>
      </c>
      <c r="S77" s="36"/>
      <c r="U77" s="36" t="s">
        <v>810</v>
      </c>
      <c r="V77" s="36" t="s">
        <v>811</v>
      </c>
      <c r="W77" s="36" t="s">
        <v>668</v>
      </c>
      <c r="X77" s="36"/>
    </row>
    <row r="78" ht="20.5" spans="1:24">
      <c r="A78" s="36" t="s">
        <v>812</v>
      </c>
      <c r="B78" s="36" t="s">
        <v>813</v>
      </c>
      <c r="C78" s="36" t="s">
        <v>668</v>
      </c>
      <c r="D78" s="36"/>
      <c r="F78" s="36" t="s">
        <v>812</v>
      </c>
      <c r="G78" s="36" t="s">
        <v>813</v>
      </c>
      <c r="H78" s="36" t="s">
        <v>668</v>
      </c>
      <c r="I78" s="36"/>
      <c r="K78" s="36" t="s">
        <v>812</v>
      </c>
      <c r="L78" s="36" t="s">
        <v>813</v>
      </c>
      <c r="M78" s="36" t="s">
        <v>668</v>
      </c>
      <c r="N78" s="36"/>
      <c r="P78" s="36" t="s">
        <v>812</v>
      </c>
      <c r="Q78" s="36" t="s">
        <v>813</v>
      </c>
      <c r="R78" s="36" t="s">
        <v>668</v>
      </c>
      <c r="S78" s="36"/>
      <c r="U78" s="36" t="s">
        <v>812</v>
      </c>
      <c r="V78" s="36" t="s">
        <v>813</v>
      </c>
      <c r="W78" s="36" t="s">
        <v>668</v>
      </c>
      <c r="X78" s="36"/>
    </row>
    <row r="79" ht="20.5" spans="1:24">
      <c r="A79" s="36" t="s">
        <v>814</v>
      </c>
      <c r="B79" s="36" t="s">
        <v>815</v>
      </c>
      <c r="C79" s="36" t="s">
        <v>129</v>
      </c>
      <c r="D79" s="36"/>
      <c r="F79" s="36" t="s">
        <v>814</v>
      </c>
      <c r="G79" s="36" t="s">
        <v>815</v>
      </c>
      <c r="H79" s="36" t="s">
        <v>129</v>
      </c>
      <c r="I79" s="36"/>
      <c r="K79" s="36" t="s">
        <v>814</v>
      </c>
      <c r="L79" s="36" t="s">
        <v>815</v>
      </c>
      <c r="M79" s="36" t="s">
        <v>129</v>
      </c>
      <c r="N79" s="36"/>
      <c r="P79" s="36" t="s">
        <v>814</v>
      </c>
      <c r="Q79" s="36" t="s">
        <v>815</v>
      </c>
      <c r="R79" s="36" t="s">
        <v>129</v>
      </c>
      <c r="S79" s="36"/>
      <c r="U79" s="36" t="s">
        <v>814</v>
      </c>
      <c r="V79" s="36" t="s">
        <v>815</v>
      </c>
      <c r="W79" s="36" t="s">
        <v>129</v>
      </c>
      <c r="X79" s="36"/>
    </row>
    <row r="80" ht="20.5" spans="1:24">
      <c r="A80" s="36" t="s">
        <v>816</v>
      </c>
      <c r="B80" s="36" t="s">
        <v>817</v>
      </c>
      <c r="C80" s="36" t="s">
        <v>769</v>
      </c>
      <c r="D80" s="36"/>
      <c r="F80" s="36" t="s">
        <v>816</v>
      </c>
      <c r="G80" s="36" t="s">
        <v>817</v>
      </c>
      <c r="H80" s="36" t="s">
        <v>769</v>
      </c>
      <c r="I80" s="36"/>
      <c r="K80" s="36" t="s">
        <v>816</v>
      </c>
      <c r="L80" s="36" t="s">
        <v>817</v>
      </c>
      <c r="M80" s="36" t="s">
        <v>769</v>
      </c>
      <c r="N80" s="36"/>
      <c r="P80" s="36" t="s">
        <v>816</v>
      </c>
      <c r="Q80" s="36" t="s">
        <v>817</v>
      </c>
      <c r="R80" s="36" t="s">
        <v>769</v>
      </c>
      <c r="S80" s="36"/>
      <c r="U80" s="36" t="s">
        <v>816</v>
      </c>
      <c r="V80" s="36" t="s">
        <v>817</v>
      </c>
      <c r="W80" s="36" t="s">
        <v>769</v>
      </c>
      <c r="X80" s="36"/>
    </row>
    <row r="81" ht="20.5" spans="1:24">
      <c r="A81" s="36" t="s">
        <v>818</v>
      </c>
      <c r="B81" s="36" t="s">
        <v>819</v>
      </c>
      <c r="C81" s="36" t="s">
        <v>668</v>
      </c>
      <c r="D81" s="36"/>
      <c r="F81" s="36" t="s">
        <v>818</v>
      </c>
      <c r="G81" s="36" t="s">
        <v>819</v>
      </c>
      <c r="H81" s="36" t="s">
        <v>668</v>
      </c>
      <c r="I81" s="36"/>
      <c r="K81" s="36" t="s">
        <v>818</v>
      </c>
      <c r="L81" s="36" t="s">
        <v>819</v>
      </c>
      <c r="M81" s="36" t="s">
        <v>668</v>
      </c>
      <c r="N81" s="36"/>
      <c r="P81" s="36" t="s">
        <v>818</v>
      </c>
      <c r="Q81" s="36" t="s">
        <v>819</v>
      </c>
      <c r="R81" s="36" t="s">
        <v>668</v>
      </c>
      <c r="S81" s="36"/>
      <c r="U81" s="36" t="s">
        <v>818</v>
      </c>
      <c r="V81" s="36" t="s">
        <v>819</v>
      </c>
      <c r="W81" s="36" t="s">
        <v>668</v>
      </c>
      <c r="X81" s="36"/>
    </row>
    <row r="82" ht="20.5" spans="1:24">
      <c r="A82" s="36" t="s">
        <v>820</v>
      </c>
      <c r="B82" s="36" t="s">
        <v>821</v>
      </c>
      <c r="C82" s="36" t="s">
        <v>668</v>
      </c>
      <c r="D82" s="36"/>
      <c r="F82" s="36" t="s">
        <v>820</v>
      </c>
      <c r="G82" s="36" t="s">
        <v>821</v>
      </c>
      <c r="H82" s="36" t="s">
        <v>668</v>
      </c>
      <c r="I82" s="36"/>
      <c r="K82" s="36" t="s">
        <v>820</v>
      </c>
      <c r="L82" s="36" t="s">
        <v>821</v>
      </c>
      <c r="M82" s="36" t="s">
        <v>668</v>
      </c>
      <c r="N82" s="36"/>
      <c r="P82" s="36" t="s">
        <v>820</v>
      </c>
      <c r="Q82" s="36" t="s">
        <v>821</v>
      </c>
      <c r="R82" s="36" t="s">
        <v>668</v>
      </c>
      <c r="S82" s="36"/>
      <c r="U82" s="36" t="s">
        <v>820</v>
      </c>
      <c r="V82" s="36" t="s">
        <v>821</v>
      </c>
      <c r="W82" s="36" t="s">
        <v>668</v>
      </c>
      <c r="X82" s="36"/>
    </row>
    <row r="83" ht="20.5" spans="1:24">
      <c r="A83" s="36" t="s">
        <v>822</v>
      </c>
      <c r="B83" s="36" t="s">
        <v>823</v>
      </c>
      <c r="C83" s="36" t="s">
        <v>668</v>
      </c>
      <c r="D83" s="36"/>
      <c r="F83" s="36" t="s">
        <v>822</v>
      </c>
      <c r="G83" s="36" t="s">
        <v>823</v>
      </c>
      <c r="H83" s="36" t="s">
        <v>668</v>
      </c>
      <c r="I83" s="36"/>
      <c r="K83" s="36" t="s">
        <v>822</v>
      </c>
      <c r="L83" s="36" t="s">
        <v>823</v>
      </c>
      <c r="M83" s="36" t="s">
        <v>668</v>
      </c>
      <c r="N83" s="36"/>
      <c r="P83" s="36" t="s">
        <v>822</v>
      </c>
      <c r="Q83" s="36" t="s">
        <v>823</v>
      </c>
      <c r="R83" s="36" t="s">
        <v>668</v>
      </c>
      <c r="S83" s="36"/>
      <c r="U83" s="36" t="s">
        <v>822</v>
      </c>
      <c r="V83" s="36" t="s">
        <v>823</v>
      </c>
      <c r="W83" s="36" t="s">
        <v>668</v>
      </c>
      <c r="X83" s="36"/>
    </row>
    <row r="84" ht="20.5" spans="1:24">
      <c r="A84" s="36" t="s">
        <v>824</v>
      </c>
      <c r="B84" s="36" t="s">
        <v>825</v>
      </c>
      <c r="C84" s="36" t="s">
        <v>668</v>
      </c>
      <c r="D84" s="36"/>
      <c r="F84" s="36" t="s">
        <v>824</v>
      </c>
      <c r="G84" s="36" t="s">
        <v>825</v>
      </c>
      <c r="H84" s="36" t="s">
        <v>668</v>
      </c>
      <c r="I84" s="36"/>
      <c r="K84" s="36" t="s">
        <v>824</v>
      </c>
      <c r="L84" s="36" t="s">
        <v>825</v>
      </c>
      <c r="M84" s="36" t="s">
        <v>668</v>
      </c>
      <c r="N84" s="36"/>
      <c r="P84" s="36" t="s">
        <v>824</v>
      </c>
      <c r="Q84" s="36" t="s">
        <v>825</v>
      </c>
      <c r="R84" s="36" t="s">
        <v>668</v>
      </c>
      <c r="S84" s="36"/>
      <c r="U84" s="36" t="s">
        <v>824</v>
      </c>
      <c r="V84" s="36" t="s">
        <v>825</v>
      </c>
      <c r="W84" s="36" t="s">
        <v>668</v>
      </c>
      <c r="X84" s="36"/>
    </row>
    <row r="85" ht="20.5" spans="1:24">
      <c r="A85" s="36" t="s">
        <v>826</v>
      </c>
      <c r="B85" s="36" t="s">
        <v>827</v>
      </c>
      <c r="C85" s="36" t="s">
        <v>668</v>
      </c>
      <c r="D85" s="36"/>
      <c r="F85" s="36" t="s">
        <v>826</v>
      </c>
      <c r="G85" s="36" t="s">
        <v>827</v>
      </c>
      <c r="H85" s="36" t="s">
        <v>668</v>
      </c>
      <c r="I85" s="36"/>
      <c r="K85" s="36" t="s">
        <v>826</v>
      </c>
      <c r="L85" s="36" t="s">
        <v>827</v>
      </c>
      <c r="M85" s="36" t="s">
        <v>668</v>
      </c>
      <c r="N85" s="36"/>
      <c r="P85" s="36" t="s">
        <v>826</v>
      </c>
      <c r="Q85" s="36" t="s">
        <v>827</v>
      </c>
      <c r="R85" s="36" t="s">
        <v>668</v>
      </c>
      <c r="S85" s="36"/>
      <c r="U85" s="36" t="s">
        <v>826</v>
      </c>
      <c r="V85" s="36" t="s">
        <v>827</v>
      </c>
      <c r="W85" s="36" t="s">
        <v>668</v>
      </c>
      <c r="X85" s="36"/>
    </row>
    <row r="86" ht="20.5" spans="1:24">
      <c r="A86" s="36" t="s">
        <v>828</v>
      </c>
      <c r="B86" s="36" t="s">
        <v>829</v>
      </c>
      <c r="C86" s="36" t="s">
        <v>668</v>
      </c>
      <c r="D86" s="36"/>
      <c r="F86" s="36" t="s">
        <v>828</v>
      </c>
      <c r="G86" s="36" t="s">
        <v>829</v>
      </c>
      <c r="H86" s="36" t="s">
        <v>668</v>
      </c>
      <c r="I86" s="36"/>
      <c r="K86" s="36" t="s">
        <v>828</v>
      </c>
      <c r="L86" s="36" t="s">
        <v>829</v>
      </c>
      <c r="M86" s="36" t="s">
        <v>668</v>
      </c>
      <c r="N86" s="36"/>
      <c r="P86" s="36" t="s">
        <v>828</v>
      </c>
      <c r="Q86" s="36" t="s">
        <v>829</v>
      </c>
      <c r="R86" s="36" t="s">
        <v>668</v>
      </c>
      <c r="S86" s="36"/>
      <c r="U86" s="36" t="s">
        <v>828</v>
      </c>
      <c r="V86" s="36" t="s">
        <v>829</v>
      </c>
      <c r="W86" s="36" t="s">
        <v>668</v>
      </c>
      <c r="X86" s="36"/>
    </row>
    <row r="87" ht="20.5" spans="1:24">
      <c r="A87" s="36" t="s">
        <v>830</v>
      </c>
      <c r="B87" s="36" t="s">
        <v>831</v>
      </c>
      <c r="C87" s="36" t="s">
        <v>668</v>
      </c>
      <c r="D87" s="36"/>
      <c r="F87" s="36" t="s">
        <v>830</v>
      </c>
      <c r="G87" s="36" t="s">
        <v>831</v>
      </c>
      <c r="H87" s="36" t="s">
        <v>668</v>
      </c>
      <c r="I87" s="36"/>
      <c r="K87" s="36" t="s">
        <v>830</v>
      </c>
      <c r="L87" s="36" t="s">
        <v>831</v>
      </c>
      <c r="M87" s="36" t="s">
        <v>668</v>
      </c>
      <c r="N87" s="36"/>
      <c r="P87" s="36" t="s">
        <v>830</v>
      </c>
      <c r="Q87" s="36" t="s">
        <v>831</v>
      </c>
      <c r="R87" s="36" t="s">
        <v>668</v>
      </c>
      <c r="S87" s="36"/>
      <c r="U87" s="36" t="s">
        <v>830</v>
      </c>
      <c r="V87" s="36" t="s">
        <v>831</v>
      </c>
      <c r="W87" s="36" t="s">
        <v>668</v>
      </c>
      <c r="X87" s="36"/>
    </row>
    <row r="88" ht="20.5" spans="1:24">
      <c r="A88" s="36" t="s">
        <v>832</v>
      </c>
      <c r="B88" s="36" t="s">
        <v>833</v>
      </c>
      <c r="C88" s="36" t="s">
        <v>668</v>
      </c>
      <c r="D88" s="36"/>
      <c r="F88" s="36" t="s">
        <v>832</v>
      </c>
      <c r="G88" s="36" t="s">
        <v>833</v>
      </c>
      <c r="H88" s="36" t="s">
        <v>668</v>
      </c>
      <c r="I88" s="36"/>
      <c r="K88" s="36" t="s">
        <v>832</v>
      </c>
      <c r="L88" s="36" t="s">
        <v>833</v>
      </c>
      <c r="M88" s="36" t="s">
        <v>668</v>
      </c>
      <c r="N88" s="36"/>
      <c r="P88" s="36" t="s">
        <v>832</v>
      </c>
      <c r="Q88" s="36" t="s">
        <v>833</v>
      </c>
      <c r="R88" s="36" t="s">
        <v>668</v>
      </c>
      <c r="S88" s="36"/>
      <c r="U88" s="36" t="s">
        <v>832</v>
      </c>
      <c r="V88" s="36" t="s">
        <v>833</v>
      </c>
      <c r="W88" s="36" t="s">
        <v>668</v>
      </c>
      <c r="X88" s="36"/>
    </row>
    <row r="89" ht="20.5" spans="1:24">
      <c r="A89" s="36" t="s">
        <v>834</v>
      </c>
      <c r="B89" s="36" t="s">
        <v>835</v>
      </c>
      <c r="C89" s="36" t="s">
        <v>668</v>
      </c>
      <c r="D89" s="36"/>
      <c r="F89" s="36" t="s">
        <v>834</v>
      </c>
      <c r="G89" s="36" t="s">
        <v>835</v>
      </c>
      <c r="H89" s="36" t="s">
        <v>668</v>
      </c>
      <c r="I89" s="36"/>
      <c r="K89" s="36" t="s">
        <v>834</v>
      </c>
      <c r="L89" s="36" t="s">
        <v>835</v>
      </c>
      <c r="M89" s="36" t="s">
        <v>668</v>
      </c>
      <c r="N89" s="36"/>
      <c r="P89" s="36" t="s">
        <v>834</v>
      </c>
      <c r="Q89" s="36" t="s">
        <v>835</v>
      </c>
      <c r="R89" s="36" t="s">
        <v>668</v>
      </c>
      <c r="S89" s="36"/>
      <c r="U89" s="36" t="s">
        <v>834</v>
      </c>
      <c r="V89" s="36" t="s">
        <v>835</v>
      </c>
      <c r="W89" s="36" t="s">
        <v>668</v>
      </c>
      <c r="X89" s="36"/>
    </row>
    <row r="90" ht="20.5" spans="1:24">
      <c r="A90" s="36" t="s">
        <v>836</v>
      </c>
      <c r="B90" s="36" t="s">
        <v>837</v>
      </c>
      <c r="C90" s="36" t="s">
        <v>668</v>
      </c>
      <c r="D90" s="36"/>
      <c r="F90" s="36" t="s">
        <v>836</v>
      </c>
      <c r="G90" s="36" t="s">
        <v>837</v>
      </c>
      <c r="H90" s="36" t="s">
        <v>668</v>
      </c>
      <c r="I90" s="36"/>
      <c r="K90" s="36" t="s">
        <v>836</v>
      </c>
      <c r="L90" s="36" t="s">
        <v>837</v>
      </c>
      <c r="M90" s="36" t="s">
        <v>668</v>
      </c>
      <c r="N90" s="36"/>
      <c r="P90" s="36" t="s">
        <v>836</v>
      </c>
      <c r="Q90" s="36" t="s">
        <v>837</v>
      </c>
      <c r="R90" s="36" t="s">
        <v>668</v>
      </c>
      <c r="S90" s="36"/>
      <c r="U90" s="36" t="s">
        <v>836</v>
      </c>
      <c r="V90" s="36" t="s">
        <v>837</v>
      </c>
      <c r="W90" s="36" t="s">
        <v>668</v>
      </c>
      <c r="X90" s="36"/>
    </row>
    <row r="91" ht="20.5" spans="1:24">
      <c r="A91" s="36" t="s">
        <v>838</v>
      </c>
      <c r="B91" s="36" t="s">
        <v>839</v>
      </c>
      <c r="C91" s="36" t="s">
        <v>749</v>
      </c>
      <c r="D91" s="36"/>
      <c r="F91" s="36" t="s">
        <v>838</v>
      </c>
      <c r="G91" s="36" t="s">
        <v>839</v>
      </c>
      <c r="H91" s="36" t="s">
        <v>749</v>
      </c>
      <c r="I91" s="36"/>
      <c r="K91" s="36" t="s">
        <v>838</v>
      </c>
      <c r="L91" s="36" t="s">
        <v>839</v>
      </c>
      <c r="M91" s="36" t="s">
        <v>749</v>
      </c>
      <c r="N91" s="36"/>
      <c r="P91" s="36" t="s">
        <v>838</v>
      </c>
      <c r="Q91" s="36" t="s">
        <v>839</v>
      </c>
      <c r="R91" s="36" t="s">
        <v>749</v>
      </c>
      <c r="S91" s="36"/>
      <c r="U91" s="36" t="s">
        <v>838</v>
      </c>
      <c r="V91" s="36" t="s">
        <v>839</v>
      </c>
      <c r="W91" s="36" t="s">
        <v>749</v>
      </c>
      <c r="X91" s="36"/>
    </row>
    <row r="92" ht="20.5" spans="1:24">
      <c r="A92" s="32"/>
      <c r="B92" s="32"/>
      <c r="C92" s="32"/>
      <c r="D92" s="32"/>
      <c r="F92" s="32"/>
      <c r="G92" s="32"/>
      <c r="H92" s="32"/>
      <c r="I92" s="32"/>
      <c r="K92" s="32"/>
      <c r="L92" s="32"/>
      <c r="M92" s="32"/>
      <c r="N92" s="32"/>
      <c r="P92" s="32"/>
      <c r="Q92" s="32"/>
      <c r="R92" s="32"/>
      <c r="S92" s="32"/>
      <c r="U92" s="32"/>
      <c r="V92" s="32"/>
      <c r="W92" s="32"/>
      <c r="X92" s="32"/>
    </row>
    <row r="93" ht="20.5" spans="1:24">
      <c r="A93" s="37" t="s">
        <v>840</v>
      </c>
      <c r="B93" s="37" t="s">
        <v>841</v>
      </c>
      <c r="C93" s="37" t="s">
        <v>340</v>
      </c>
      <c r="D93" s="37"/>
      <c r="F93" s="37" t="s">
        <v>840</v>
      </c>
      <c r="G93" s="37" t="s">
        <v>841</v>
      </c>
      <c r="H93" s="37" t="s">
        <v>340</v>
      </c>
      <c r="I93" s="37"/>
      <c r="K93" s="37" t="s">
        <v>840</v>
      </c>
      <c r="L93" s="37" t="s">
        <v>841</v>
      </c>
      <c r="M93" s="37" t="s">
        <v>340</v>
      </c>
      <c r="N93" s="37"/>
      <c r="P93" s="37" t="s">
        <v>840</v>
      </c>
      <c r="Q93" s="37" t="s">
        <v>841</v>
      </c>
      <c r="R93" s="37" t="s">
        <v>340</v>
      </c>
      <c r="S93" s="37"/>
      <c r="U93" s="37" t="s">
        <v>840</v>
      </c>
      <c r="V93" s="37" t="s">
        <v>841</v>
      </c>
      <c r="W93" s="37" t="s">
        <v>340</v>
      </c>
      <c r="X93" s="37"/>
    </row>
    <row r="94" ht="20.5" spans="1:24">
      <c r="A94" s="37" t="s">
        <v>842</v>
      </c>
      <c r="B94" s="37" t="s">
        <v>843</v>
      </c>
      <c r="C94" s="37" t="s">
        <v>671</v>
      </c>
      <c r="D94" s="37"/>
      <c r="F94" s="37" t="s">
        <v>842</v>
      </c>
      <c r="G94" s="37" t="s">
        <v>843</v>
      </c>
      <c r="H94" s="37" t="s">
        <v>671</v>
      </c>
      <c r="I94" s="37"/>
      <c r="K94" s="37" t="s">
        <v>842</v>
      </c>
      <c r="L94" s="37" t="s">
        <v>843</v>
      </c>
      <c r="M94" s="37" t="s">
        <v>671</v>
      </c>
      <c r="N94" s="37"/>
      <c r="P94" s="37" t="s">
        <v>842</v>
      </c>
      <c r="Q94" s="37" t="s">
        <v>843</v>
      </c>
      <c r="R94" s="37" t="s">
        <v>671</v>
      </c>
      <c r="S94" s="37"/>
      <c r="U94" s="37" t="s">
        <v>842</v>
      </c>
      <c r="V94" s="37" t="s">
        <v>843</v>
      </c>
      <c r="W94" s="37" t="s">
        <v>671</v>
      </c>
      <c r="X94" s="37"/>
    </row>
    <row r="95" ht="20.5" spans="1:24">
      <c r="A95" s="37" t="s">
        <v>844</v>
      </c>
      <c r="B95" s="37" t="s">
        <v>845</v>
      </c>
      <c r="C95" s="37" t="s">
        <v>846</v>
      </c>
      <c r="D95" s="37"/>
      <c r="F95" s="37" t="s">
        <v>844</v>
      </c>
      <c r="G95" s="37" t="s">
        <v>845</v>
      </c>
      <c r="H95" s="37" t="s">
        <v>846</v>
      </c>
      <c r="I95" s="37"/>
      <c r="K95" s="37" t="s">
        <v>844</v>
      </c>
      <c r="L95" s="37" t="s">
        <v>845</v>
      </c>
      <c r="M95" s="37" t="s">
        <v>846</v>
      </c>
      <c r="N95" s="37"/>
      <c r="P95" s="37" t="s">
        <v>844</v>
      </c>
      <c r="Q95" s="37" t="s">
        <v>845</v>
      </c>
      <c r="R95" s="37" t="s">
        <v>846</v>
      </c>
      <c r="S95" s="37"/>
      <c r="U95" s="37" t="s">
        <v>844</v>
      </c>
      <c r="V95" s="37" t="s">
        <v>845</v>
      </c>
      <c r="W95" s="37" t="s">
        <v>846</v>
      </c>
      <c r="X95" s="37"/>
    </row>
    <row r="96" ht="20.5" spans="1:24">
      <c r="A96" s="37" t="s">
        <v>847</v>
      </c>
      <c r="B96" s="37" t="s">
        <v>848</v>
      </c>
      <c r="C96" s="37" t="s">
        <v>371</v>
      </c>
      <c r="D96" s="37"/>
      <c r="F96" s="37" t="s">
        <v>847</v>
      </c>
      <c r="G96" s="37" t="s">
        <v>848</v>
      </c>
      <c r="H96" s="37" t="s">
        <v>371</v>
      </c>
      <c r="I96" s="37"/>
      <c r="K96" s="37" t="s">
        <v>847</v>
      </c>
      <c r="L96" s="37" t="s">
        <v>848</v>
      </c>
      <c r="M96" s="37" t="s">
        <v>371</v>
      </c>
      <c r="N96" s="37"/>
      <c r="P96" s="37" t="s">
        <v>847</v>
      </c>
      <c r="Q96" s="37" t="s">
        <v>848</v>
      </c>
      <c r="R96" s="37" t="s">
        <v>371</v>
      </c>
      <c r="S96" s="37"/>
      <c r="U96" s="37" t="s">
        <v>847</v>
      </c>
      <c r="V96" s="37" t="s">
        <v>848</v>
      </c>
      <c r="W96" s="37" t="s">
        <v>371</v>
      </c>
      <c r="X96" s="37"/>
    </row>
    <row r="97" ht="20.5" spans="1:24">
      <c r="A97" s="37" t="s">
        <v>849</v>
      </c>
      <c r="B97" s="37" t="s">
        <v>850</v>
      </c>
      <c r="C97" s="37" t="s">
        <v>671</v>
      </c>
      <c r="D97" s="37"/>
      <c r="F97" s="37" t="s">
        <v>849</v>
      </c>
      <c r="G97" s="37" t="s">
        <v>850</v>
      </c>
      <c r="H97" s="37" t="s">
        <v>671</v>
      </c>
      <c r="I97" s="37"/>
      <c r="K97" s="37" t="s">
        <v>849</v>
      </c>
      <c r="L97" s="37" t="s">
        <v>850</v>
      </c>
      <c r="M97" s="37" t="s">
        <v>671</v>
      </c>
      <c r="N97" s="37"/>
      <c r="P97" s="37" t="s">
        <v>849</v>
      </c>
      <c r="Q97" s="37" t="s">
        <v>850</v>
      </c>
      <c r="R97" s="37" t="s">
        <v>671</v>
      </c>
      <c r="S97" s="37"/>
      <c r="U97" s="37" t="s">
        <v>849</v>
      </c>
      <c r="V97" s="37" t="s">
        <v>850</v>
      </c>
      <c r="W97" s="37" t="s">
        <v>671</v>
      </c>
      <c r="X97" s="37"/>
    </row>
    <row r="98" ht="20.5" spans="1:24">
      <c r="A98" s="37" t="s">
        <v>851</v>
      </c>
      <c r="B98" s="37" t="s">
        <v>852</v>
      </c>
      <c r="C98" s="37" t="s">
        <v>853</v>
      </c>
      <c r="D98" s="37"/>
      <c r="F98" s="37" t="s">
        <v>851</v>
      </c>
      <c r="G98" s="37" t="s">
        <v>852</v>
      </c>
      <c r="H98" s="37" t="s">
        <v>853</v>
      </c>
      <c r="I98" s="37"/>
      <c r="K98" s="37" t="s">
        <v>851</v>
      </c>
      <c r="L98" s="37" t="s">
        <v>852</v>
      </c>
      <c r="M98" s="37" t="s">
        <v>853</v>
      </c>
      <c r="N98" s="37"/>
      <c r="P98" s="37" t="s">
        <v>851</v>
      </c>
      <c r="Q98" s="37" t="s">
        <v>852</v>
      </c>
      <c r="R98" s="37" t="s">
        <v>853</v>
      </c>
      <c r="S98" s="37"/>
      <c r="U98" s="37" t="s">
        <v>851</v>
      </c>
      <c r="V98" s="37" t="s">
        <v>852</v>
      </c>
      <c r="W98" s="37" t="s">
        <v>853</v>
      </c>
      <c r="X98" s="37"/>
    </row>
    <row r="99" ht="20.5" spans="1:24">
      <c r="A99" s="32"/>
      <c r="B99" s="32"/>
      <c r="C99" s="32"/>
      <c r="D99" s="32"/>
      <c r="F99" s="32"/>
      <c r="G99" s="32"/>
      <c r="H99" s="32"/>
      <c r="I99" s="32"/>
      <c r="K99" s="32"/>
      <c r="L99" s="32"/>
      <c r="M99" s="32"/>
      <c r="N99" s="32"/>
      <c r="P99" s="32"/>
      <c r="Q99" s="32"/>
      <c r="R99" s="32"/>
      <c r="S99" s="32"/>
      <c r="U99" s="32"/>
      <c r="V99" s="32"/>
      <c r="W99" s="32"/>
      <c r="X99" s="32"/>
    </row>
    <row r="100" ht="20.5" spans="1:24">
      <c r="A100" s="38" t="s">
        <v>854</v>
      </c>
      <c r="B100" s="38" t="s">
        <v>855</v>
      </c>
      <c r="C100" s="38" t="s">
        <v>362</v>
      </c>
      <c r="D100" s="38"/>
      <c r="F100" s="38" t="s">
        <v>854</v>
      </c>
      <c r="G100" s="38" t="s">
        <v>855</v>
      </c>
      <c r="H100" s="38" t="s">
        <v>362</v>
      </c>
      <c r="I100" s="38"/>
      <c r="K100" s="38" t="s">
        <v>854</v>
      </c>
      <c r="L100" s="38" t="s">
        <v>855</v>
      </c>
      <c r="M100" s="38" t="s">
        <v>362</v>
      </c>
      <c r="N100" s="38"/>
      <c r="P100" s="38" t="s">
        <v>854</v>
      </c>
      <c r="Q100" s="38" t="s">
        <v>855</v>
      </c>
      <c r="R100" s="38" t="s">
        <v>362</v>
      </c>
      <c r="S100" s="38"/>
      <c r="U100" s="38" t="s">
        <v>854</v>
      </c>
      <c r="V100" s="38" t="s">
        <v>855</v>
      </c>
      <c r="W100" s="38" t="s">
        <v>362</v>
      </c>
      <c r="X100" s="38"/>
    </row>
    <row r="101" ht="20.5" spans="1:24">
      <c r="A101" s="38" t="s">
        <v>856</v>
      </c>
      <c r="B101" s="38" t="s">
        <v>857</v>
      </c>
      <c r="C101" s="38" t="s">
        <v>365</v>
      </c>
      <c r="D101" s="38"/>
      <c r="F101" s="38" t="s">
        <v>856</v>
      </c>
      <c r="G101" s="38" t="s">
        <v>857</v>
      </c>
      <c r="H101" s="38" t="s">
        <v>365</v>
      </c>
      <c r="I101" s="38"/>
      <c r="K101" s="38" t="s">
        <v>856</v>
      </c>
      <c r="L101" s="38" t="s">
        <v>857</v>
      </c>
      <c r="M101" s="38" t="s">
        <v>365</v>
      </c>
      <c r="N101" s="38"/>
      <c r="P101" s="38" t="s">
        <v>856</v>
      </c>
      <c r="Q101" s="38" t="s">
        <v>857</v>
      </c>
      <c r="R101" s="38" t="s">
        <v>365</v>
      </c>
      <c r="S101" s="38"/>
      <c r="U101" s="38" t="s">
        <v>856</v>
      </c>
      <c r="V101" s="38" t="s">
        <v>857</v>
      </c>
      <c r="W101" s="38" t="s">
        <v>365</v>
      </c>
      <c r="X101" s="38"/>
    </row>
    <row r="102" ht="20.5" spans="1:24">
      <c r="A102" s="38" t="s">
        <v>858</v>
      </c>
      <c r="B102" s="38" t="s">
        <v>859</v>
      </c>
      <c r="C102" s="38" t="s">
        <v>368</v>
      </c>
      <c r="D102" s="38"/>
      <c r="F102" s="38" t="s">
        <v>858</v>
      </c>
      <c r="G102" s="38" t="s">
        <v>859</v>
      </c>
      <c r="H102" s="38" t="s">
        <v>368</v>
      </c>
      <c r="I102" s="38"/>
      <c r="K102" s="38" t="s">
        <v>858</v>
      </c>
      <c r="L102" s="38" t="s">
        <v>859</v>
      </c>
      <c r="M102" s="38" t="s">
        <v>368</v>
      </c>
      <c r="N102" s="38"/>
      <c r="P102" s="38" t="s">
        <v>858</v>
      </c>
      <c r="Q102" s="38" t="s">
        <v>859</v>
      </c>
      <c r="R102" s="38" t="s">
        <v>368</v>
      </c>
      <c r="S102" s="38"/>
      <c r="U102" s="38" t="s">
        <v>858</v>
      </c>
      <c r="V102" s="38" t="s">
        <v>859</v>
      </c>
      <c r="W102" s="38" t="s">
        <v>368</v>
      </c>
      <c r="X102" s="38"/>
    </row>
    <row r="103" ht="20.5" spans="1:24">
      <c r="A103" s="38" t="s">
        <v>860</v>
      </c>
      <c r="B103" s="38" t="s">
        <v>861</v>
      </c>
      <c r="C103" s="38" t="s">
        <v>371</v>
      </c>
      <c r="D103" s="38"/>
      <c r="F103" s="38" t="s">
        <v>860</v>
      </c>
      <c r="G103" s="38" t="s">
        <v>861</v>
      </c>
      <c r="H103" s="38" t="s">
        <v>371</v>
      </c>
      <c r="I103" s="38"/>
      <c r="K103" s="38" t="s">
        <v>860</v>
      </c>
      <c r="L103" s="38" t="s">
        <v>861</v>
      </c>
      <c r="M103" s="38" t="s">
        <v>371</v>
      </c>
      <c r="N103" s="38"/>
      <c r="P103" s="38" t="s">
        <v>860</v>
      </c>
      <c r="Q103" s="38" t="s">
        <v>861</v>
      </c>
      <c r="R103" s="38" t="s">
        <v>371</v>
      </c>
      <c r="S103" s="38"/>
      <c r="U103" s="38" t="s">
        <v>860</v>
      </c>
      <c r="V103" s="38" t="s">
        <v>861</v>
      </c>
      <c r="W103" s="38" t="s">
        <v>371</v>
      </c>
      <c r="X103" s="38"/>
    </row>
    <row r="104" ht="20.5" spans="1:24">
      <c r="A104" s="38" t="s">
        <v>862</v>
      </c>
      <c r="B104" s="38" t="s">
        <v>863</v>
      </c>
      <c r="C104" s="38" t="s">
        <v>853</v>
      </c>
      <c r="D104" s="38"/>
      <c r="F104" s="38" t="s">
        <v>862</v>
      </c>
      <c r="G104" s="38" t="s">
        <v>863</v>
      </c>
      <c r="H104" s="38" t="s">
        <v>853</v>
      </c>
      <c r="I104" s="38"/>
      <c r="K104" s="38" t="s">
        <v>862</v>
      </c>
      <c r="L104" s="38" t="s">
        <v>863</v>
      </c>
      <c r="M104" s="38" t="s">
        <v>853</v>
      </c>
      <c r="N104" s="38"/>
      <c r="P104" s="38" t="s">
        <v>862</v>
      </c>
      <c r="Q104" s="38" t="s">
        <v>863</v>
      </c>
      <c r="R104" s="38" t="s">
        <v>853</v>
      </c>
      <c r="S104" s="38"/>
      <c r="U104" s="38" t="s">
        <v>862</v>
      </c>
      <c r="V104" s="38" t="s">
        <v>863</v>
      </c>
      <c r="W104" s="38" t="s">
        <v>853</v>
      </c>
      <c r="X104" s="38"/>
    </row>
    <row r="105" ht="20.5" spans="1:24">
      <c r="A105" s="38" t="s">
        <v>864</v>
      </c>
      <c r="B105" s="38" t="s">
        <v>865</v>
      </c>
      <c r="C105" s="38" t="s">
        <v>340</v>
      </c>
      <c r="D105" s="38"/>
      <c r="F105" s="38" t="s">
        <v>864</v>
      </c>
      <c r="G105" s="38" t="s">
        <v>865</v>
      </c>
      <c r="H105" s="38" t="s">
        <v>340</v>
      </c>
      <c r="I105" s="38"/>
      <c r="K105" s="38" t="s">
        <v>864</v>
      </c>
      <c r="L105" s="38" t="s">
        <v>865</v>
      </c>
      <c r="M105" s="38" t="s">
        <v>340</v>
      </c>
      <c r="N105" s="38"/>
      <c r="P105" s="38" t="s">
        <v>864</v>
      </c>
      <c r="Q105" s="38" t="s">
        <v>865</v>
      </c>
      <c r="R105" s="38" t="s">
        <v>340</v>
      </c>
      <c r="S105" s="38"/>
      <c r="U105" s="38" t="s">
        <v>864</v>
      </c>
      <c r="V105" s="38" t="s">
        <v>865</v>
      </c>
      <c r="W105" s="38" t="s">
        <v>340</v>
      </c>
      <c r="X105" s="38"/>
    </row>
    <row r="106" ht="20.5" spans="1:24">
      <c r="A106" s="38" t="s">
        <v>866</v>
      </c>
      <c r="B106" s="38" t="s">
        <v>867</v>
      </c>
      <c r="C106" s="38" t="s">
        <v>340</v>
      </c>
      <c r="D106" s="38"/>
      <c r="F106" s="38" t="s">
        <v>866</v>
      </c>
      <c r="G106" s="38" t="s">
        <v>867</v>
      </c>
      <c r="H106" s="38" t="s">
        <v>340</v>
      </c>
      <c r="I106" s="38"/>
      <c r="K106" s="38" t="s">
        <v>866</v>
      </c>
      <c r="L106" s="38" t="s">
        <v>867</v>
      </c>
      <c r="M106" s="38" t="s">
        <v>340</v>
      </c>
      <c r="N106" s="38"/>
      <c r="P106" s="38" t="s">
        <v>866</v>
      </c>
      <c r="Q106" s="38" t="s">
        <v>867</v>
      </c>
      <c r="R106" s="38" t="s">
        <v>340</v>
      </c>
      <c r="S106" s="38"/>
      <c r="U106" s="38" t="s">
        <v>866</v>
      </c>
      <c r="V106" s="38" t="s">
        <v>867</v>
      </c>
      <c r="W106" s="38" t="s">
        <v>340</v>
      </c>
      <c r="X106" s="38"/>
    </row>
    <row r="107" ht="20.5" spans="1:24">
      <c r="A107" s="38" t="s">
        <v>868</v>
      </c>
      <c r="B107" s="38" t="s">
        <v>869</v>
      </c>
      <c r="C107" s="38" t="s">
        <v>382</v>
      </c>
      <c r="D107" s="38"/>
      <c r="F107" s="38" t="s">
        <v>868</v>
      </c>
      <c r="G107" s="38" t="s">
        <v>869</v>
      </c>
      <c r="H107" s="38" t="s">
        <v>382</v>
      </c>
      <c r="I107" s="38"/>
      <c r="K107" s="38" t="s">
        <v>868</v>
      </c>
      <c r="L107" s="38" t="s">
        <v>869</v>
      </c>
      <c r="M107" s="38" t="s">
        <v>382</v>
      </c>
      <c r="N107" s="38"/>
      <c r="P107" s="38" t="s">
        <v>868</v>
      </c>
      <c r="Q107" s="38" t="s">
        <v>869</v>
      </c>
      <c r="R107" s="38" t="s">
        <v>382</v>
      </c>
      <c r="S107" s="38"/>
      <c r="U107" s="38" t="s">
        <v>868</v>
      </c>
      <c r="V107" s="38" t="s">
        <v>869</v>
      </c>
      <c r="W107" s="38" t="s">
        <v>382</v>
      </c>
      <c r="X107" s="38"/>
    </row>
    <row r="108" ht="20.5" spans="1:24">
      <c r="A108" s="38" t="s">
        <v>870</v>
      </c>
      <c r="B108" s="38" t="s">
        <v>871</v>
      </c>
      <c r="C108" s="38" t="s">
        <v>340</v>
      </c>
      <c r="D108" s="38"/>
      <c r="F108" s="38" t="s">
        <v>870</v>
      </c>
      <c r="G108" s="38" t="s">
        <v>871</v>
      </c>
      <c r="H108" s="38" t="s">
        <v>340</v>
      </c>
      <c r="I108" s="38"/>
      <c r="K108" s="38" t="s">
        <v>870</v>
      </c>
      <c r="L108" s="38" t="s">
        <v>871</v>
      </c>
      <c r="M108" s="38" t="s">
        <v>340</v>
      </c>
      <c r="N108" s="38"/>
      <c r="P108" s="38" t="s">
        <v>870</v>
      </c>
      <c r="Q108" s="38" t="s">
        <v>871</v>
      </c>
      <c r="R108" s="38" t="s">
        <v>340</v>
      </c>
      <c r="S108" s="38"/>
      <c r="U108" s="38" t="s">
        <v>870</v>
      </c>
      <c r="V108" s="38" t="s">
        <v>871</v>
      </c>
      <c r="W108" s="38" t="s">
        <v>340</v>
      </c>
      <c r="X108" s="38"/>
    </row>
    <row r="109" ht="20.5" spans="1:24">
      <c r="A109" s="38" t="s">
        <v>872</v>
      </c>
      <c r="B109" s="38" t="s">
        <v>873</v>
      </c>
      <c r="C109" s="38" t="s">
        <v>387</v>
      </c>
      <c r="D109" s="38"/>
      <c r="F109" s="38" t="s">
        <v>872</v>
      </c>
      <c r="G109" s="38" t="s">
        <v>873</v>
      </c>
      <c r="H109" s="38" t="s">
        <v>387</v>
      </c>
      <c r="I109" s="38"/>
      <c r="K109" s="38" t="s">
        <v>872</v>
      </c>
      <c r="L109" s="38" t="s">
        <v>873</v>
      </c>
      <c r="M109" s="38" t="s">
        <v>387</v>
      </c>
      <c r="N109" s="38"/>
      <c r="P109" s="38" t="s">
        <v>872</v>
      </c>
      <c r="Q109" s="38" t="s">
        <v>873</v>
      </c>
      <c r="R109" s="38" t="s">
        <v>387</v>
      </c>
      <c r="S109" s="38"/>
      <c r="U109" s="38" t="s">
        <v>872</v>
      </c>
      <c r="V109" s="38" t="s">
        <v>873</v>
      </c>
      <c r="W109" s="38" t="s">
        <v>387</v>
      </c>
      <c r="X109" s="38"/>
    </row>
    <row r="110" ht="20.5" spans="1:24">
      <c r="A110" s="38" t="s">
        <v>874</v>
      </c>
      <c r="B110" s="38" t="s">
        <v>875</v>
      </c>
      <c r="C110" s="38" t="s">
        <v>671</v>
      </c>
      <c r="D110" s="38"/>
      <c r="F110" s="38" t="s">
        <v>874</v>
      </c>
      <c r="G110" s="38" t="s">
        <v>875</v>
      </c>
      <c r="H110" s="38" t="s">
        <v>671</v>
      </c>
      <c r="I110" s="38"/>
      <c r="K110" s="38" t="s">
        <v>874</v>
      </c>
      <c r="L110" s="38" t="s">
        <v>875</v>
      </c>
      <c r="M110" s="38" t="s">
        <v>671</v>
      </c>
      <c r="N110" s="38"/>
      <c r="P110" s="38" t="s">
        <v>874</v>
      </c>
      <c r="Q110" s="38" t="s">
        <v>875</v>
      </c>
      <c r="R110" s="38" t="s">
        <v>671</v>
      </c>
      <c r="S110" s="38"/>
      <c r="U110" s="38" t="s">
        <v>874</v>
      </c>
      <c r="V110" s="38" t="s">
        <v>875</v>
      </c>
      <c r="W110" s="38" t="s">
        <v>671</v>
      </c>
      <c r="X110" s="38"/>
    </row>
    <row r="111" ht="20.5" spans="1:24">
      <c r="A111" s="38" t="s">
        <v>876</v>
      </c>
      <c r="B111" s="38" t="s">
        <v>877</v>
      </c>
      <c r="C111" s="38" t="s">
        <v>671</v>
      </c>
      <c r="D111" s="38"/>
      <c r="F111" s="38" t="s">
        <v>876</v>
      </c>
      <c r="G111" s="38" t="s">
        <v>877</v>
      </c>
      <c r="H111" s="38" t="s">
        <v>671</v>
      </c>
      <c r="I111" s="38"/>
      <c r="K111" s="38" t="s">
        <v>876</v>
      </c>
      <c r="L111" s="38" t="s">
        <v>877</v>
      </c>
      <c r="M111" s="38" t="s">
        <v>671</v>
      </c>
      <c r="N111" s="38"/>
      <c r="P111" s="38" t="s">
        <v>876</v>
      </c>
      <c r="Q111" s="38" t="s">
        <v>877</v>
      </c>
      <c r="R111" s="38" t="s">
        <v>671</v>
      </c>
      <c r="S111" s="38"/>
      <c r="U111" s="38" t="s">
        <v>876</v>
      </c>
      <c r="V111" s="38" t="s">
        <v>877</v>
      </c>
      <c r="W111" s="38" t="s">
        <v>671</v>
      </c>
      <c r="X111" s="38"/>
    </row>
    <row r="112" ht="20.5" spans="1:24">
      <c r="A112" s="38" t="s">
        <v>878</v>
      </c>
      <c r="B112" s="38" t="s">
        <v>879</v>
      </c>
      <c r="C112" s="38" t="s">
        <v>395</v>
      </c>
      <c r="D112" s="38"/>
      <c r="F112" s="38" t="s">
        <v>878</v>
      </c>
      <c r="G112" s="38" t="s">
        <v>879</v>
      </c>
      <c r="H112" s="38" t="s">
        <v>395</v>
      </c>
      <c r="I112" s="38"/>
      <c r="K112" s="38" t="s">
        <v>878</v>
      </c>
      <c r="L112" s="38" t="s">
        <v>879</v>
      </c>
      <c r="M112" s="38" t="s">
        <v>395</v>
      </c>
      <c r="N112" s="38"/>
      <c r="P112" s="38" t="s">
        <v>878</v>
      </c>
      <c r="Q112" s="38" t="s">
        <v>879</v>
      </c>
      <c r="R112" s="38" t="s">
        <v>395</v>
      </c>
      <c r="S112" s="38"/>
      <c r="U112" s="38" t="s">
        <v>878</v>
      </c>
      <c r="V112" s="38" t="s">
        <v>879</v>
      </c>
      <c r="W112" s="38" t="s">
        <v>395</v>
      </c>
      <c r="X112" s="38"/>
    </row>
    <row r="113" ht="20.5" spans="1:24">
      <c r="A113" s="38" t="s">
        <v>880</v>
      </c>
      <c r="B113" s="38" t="s">
        <v>881</v>
      </c>
      <c r="C113" s="38" t="s">
        <v>882</v>
      </c>
      <c r="D113" s="38" t="s">
        <v>398</v>
      </c>
      <c r="F113" s="38" t="s">
        <v>880</v>
      </c>
      <c r="G113" s="38" t="s">
        <v>881</v>
      </c>
      <c r="H113" s="38" t="s">
        <v>882</v>
      </c>
      <c r="I113" s="38" t="s">
        <v>398</v>
      </c>
      <c r="K113" s="38" t="s">
        <v>880</v>
      </c>
      <c r="L113" s="38" t="s">
        <v>881</v>
      </c>
      <c r="M113" s="38" t="s">
        <v>882</v>
      </c>
      <c r="N113" s="38" t="s">
        <v>398</v>
      </c>
      <c r="P113" s="38" t="s">
        <v>880</v>
      </c>
      <c r="Q113" s="38" t="s">
        <v>881</v>
      </c>
      <c r="R113" s="38" t="s">
        <v>882</v>
      </c>
      <c r="S113" s="38" t="s">
        <v>398</v>
      </c>
      <c r="U113" s="38" t="s">
        <v>880</v>
      </c>
      <c r="V113" s="38" t="s">
        <v>881</v>
      </c>
      <c r="W113" s="38" t="s">
        <v>882</v>
      </c>
      <c r="X113" s="38" t="s">
        <v>398</v>
      </c>
    </row>
    <row r="114" ht="20.5" spans="1:24">
      <c r="A114" s="38" t="s">
        <v>883</v>
      </c>
      <c r="B114" s="38" t="s">
        <v>884</v>
      </c>
      <c r="C114" s="38" t="s">
        <v>882</v>
      </c>
      <c r="D114" s="38" t="s">
        <v>398</v>
      </c>
      <c r="F114" s="38" t="s">
        <v>883</v>
      </c>
      <c r="G114" s="38" t="s">
        <v>884</v>
      </c>
      <c r="H114" s="38" t="s">
        <v>882</v>
      </c>
      <c r="I114" s="38" t="s">
        <v>398</v>
      </c>
      <c r="K114" s="38" t="s">
        <v>883</v>
      </c>
      <c r="L114" s="38" t="s">
        <v>884</v>
      </c>
      <c r="M114" s="38" t="s">
        <v>882</v>
      </c>
      <c r="N114" s="38" t="s">
        <v>398</v>
      </c>
      <c r="P114" s="38" t="s">
        <v>883</v>
      </c>
      <c r="Q114" s="38" t="s">
        <v>884</v>
      </c>
      <c r="R114" s="38" t="s">
        <v>882</v>
      </c>
      <c r="S114" s="38" t="s">
        <v>398</v>
      </c>
      <c r="U114" s="38" t="s">
        <v>883</v>
      </c>
      <c r="V114" s="38" t="s">
        <v>884</v>
      </c>
      <c r="W114" s="38" t="s">
        <v>882</v>
      </c>
      <c r="X114" s="38" t="s">
        <v>398</v>
      </c>
    </row>
    <row r="115" ht="20.5" spans="1:24">
      <c r="A115" s="38" t="s">
        <v>885</v>
      </c>
      <c r="B115" s="38" t="s">
        <v>886</v>
      </c>
      <c r="C115" s="38" t="s">
        <v>887</v>
      </c>
      <c r="D115" s="38"/>
      <c r="F115" s="38" t="s">
        <v>885</v>
      </c>
      <c r="G115" s="38" t="s">
        <v>886</v>
      </c>
      <c r="H115" s="38" t="s">
        <v>887</v>
      </c>
      <c r="I115" s="38"/>
      <c r="K115" s="38" t="s">
        <v>885</v>
      </c>
      <c r="L115" s="38" t="s">
        <v>886</v>
      </c>
      <c r="M115" s="38" t="s">
        <v>887</v>
      </c>
      <c r="N115" s="38"/>
      <c r="P115" s="38" t="s">
        <v>885</v>
      </c>
      <c r="Q115" s="38" t="s">
        <v>886</v>
      </c>
      <c r="R115" s="38" t="s">
        <v>887</v>
      </c>
      <c r="S115" s="38"/>
      <c r="U115" s="38" t="s">
        <v>885</v>
      </c>
      <c r="V115" s="38" t="s">
        <v>886</v>
      </c>
      <c r="W115" s="38" t="s">
        <v>887</v>
      </c>
      <c r="X115" s="38"/>
    </row>
    <row r="116" ht="20.5" spans="1:24">
      <c r="A116" s="38" t="s">
        <v>888</v>
      </c>
      <c r="B116" s="38" t="s">
        <v>889</v>
      </c>
      <c r="C116" s="38" t="s">
        <v>408</v>
      </c>
      <c r="D116" s="38"/>
      <c r="F116" s="38" t="s">
        <v>888</v>
      </c>
      <c r="G116" s="38" t="s">
        <v>889</v>
      </c>
      <c r="H116" s="38" t="s">
        <v>408</v>
      </c>
      <c r="I116" s="38"/>
      <c r="K116" s="38" t="s">
        <v>888</v>
      </c>
      <c r="L116" s="38" t="s">
        <v>889</v>
      </c>
      <c r="M116" s="38" t="s">
        <v>408</v>
      </c>
      <c r="N116" s="38"/>
      <c r="P116" s="38" t="s">
        <v>888</v>
      </c>
      <c r="Q116" s="38" t="s">
        <v>889</v>
      </c>
      <c r="R116" s="38" t="s">
        <v>408</v>
      </c>
      <c r="S116" s="38"/>
      <c r="U116" s="38" t="s">
        <v>888</v>
      </c>
      <c r="V116" s="38" t="s">
        <v>889</v>
      </c>
      <c r="W116" s="38" t="s">
        <v>408</v>
      </c>
      <c r="X116" s="38"/>
    </row>
    <row r="117" ht="20.5" spans="1:24">
      <c r="A117" s="38" t="s">
        <v>890</v>
      </c>
      <c r="B117" s="38" t="s">
        <v>891</v>
      </c>
      <c r="C117" s="38" t="s">
        <v>671</v>
      </c>
      <c r="D117" s="38"/>
      <c r="F117" s="38" t="s">
        <v>890</v>
      </c>
      <c r="G117" s="38" t="s">
        <v>891</v>
      </c>
      <c r="H117" s="38" t="s">
        <v>671</v>
      </c>
      <c r="I117" s="38"/>
      <c r="K117" s="38" t="s">
        <v>890</v>
      </c>
      <c r="L117" s="38" t="s">
        <v>891</v>
      </c>
      <c r="M117" s="38" t="s">
        <v>671</v>
      </c>
      <c r="N117" s="38"/>
      <c r="P117" s="38" t="s">
        <v>890</v>
      </c>
      <c r="Q117" s="38" t="s">
        <v>891</v>
      </c>
      <c r="R117" s="38" t="s">
        <v>671</v>
      </c>
      <c r="S117" s="38"/>
      <c r="U117" s="38" t="s">
        <v>890</v>
      </c>
      <c r="V117" s="38" t="s">
        <v>891</v>
      </c>
      <c r="W117" s="38" t="s">
        <v>671</v>
      </c>
      <c r="X117" s="38"/>
    </row>
    <row r="118" ht="20.5" spans="1:24">
      <c r="A118" s="38" t="s">
        <v>892</v>
      </c>
      <c r="B118" s="38" t="s">
        <v>893</v>
      </c>
      <c r="C118" s="38" t="s">
        <v>362</v>
      </c>
      <c r="D118" s="38"/>
      <c r="F118" s="38" t="s">
        <v>892</v>
      </c>
      <c r="G118" s="38" t="s">
        <v>893</v>
      </c>
      <c r="H118" s="38" t="s">
        <v>362</v>
      </c>
      <c r="I118" s="38"/>
      <c r="K118" s="38" t="s">
        <v>892</v>
      </c>
      <c r="L118" s="38" t="s">
        <v>893</v>
      </c>
      <c r="M118" s="38" t="s">
        <v>362</v>
      </c>
      <c r="N118" s="38"/>
      <c r="P118" s="38" t="s">
        <v>892</v>
      </c>
      <c r="Q118" s="38" t="s">
        <v>893</v>
      </c>
      <c r="R118" s="38" t="s">
        <v>362</v>
      </c>
      <c r="S118" s="38"/>
      <c r="U118" s="38" t="s">
        <v>892</v>
      </c>
      <c r="V118" s="38" t="s">
        <v>893</v>
      </c>
      <c r="W118" s="38" t="s">
        <v>362</v>
      </c>
      <c r="X118" s="38"/>
    </row>
    <row r="119" ht="20.5" spans="1:24">
      <c r="A119" s="38" t="s">
        <v>894</v>
      </c>
      <c r="B119" s="38" t="s">
        <v>895</v>
      </c>
      <c r="C119" s="38" t="s">
        <v>749</v>
      </c>
      <c r="D119" s="38"/>
      <c r="F119" s="38" t="s">
        <v>894</v>
      </c>
      <c r="G119" s="38" t="s">
        <v>895</v>
      </c>
      <c r="H119" s="38" t="s">
        <v>749</v>
      </c>
      <c r="I119" s="38"/>
      <c r="K119" s="38" t="s">
        <v>894</v>
      </c>
      <c r="L119" s="38" t="s">
        <v>895</v>
      </c>
      <c r="M119" s="38" t="s">
        <v>749</v>
      </c>
      <c r="N119" s="38"/>
      <c r="P119" s="38" t="s">
        <v>894</v>
      </c>
      <c r="Q119" s="38" t="s">
        <v>895</v>
      </c>
      <c r="R119" s="38" t="s">
        <v>749</v>
      </c>
      <c r="S119" s="38"/>
      <c r="U119" s="38" t="s">
        <v>894</v>
      </c>
      <c r="V119" s="38" t="s">
        <v>895</v>
      </c>
      <c r="W119" s="38" t="s">
        <v>749</v>
      </c>
      <c r="X119" s="38"/>
    </row>
    <row r="120" ht="20.5" spans="1:24">
      <c r="A120" s="38" t="s">
        <v>896</v>
      </c>
      <c r="B120" s="38" t="s">
        <v>897</v>
      </c>
      <c r="C120" s="38" t="s">
        <v>679</v>
      </c>
      <c r="D120" s="38"/>
      <c r="F120" s="38" t="s">
        <v>896</v>
      </c>
      <c r="G120" s="38" t="s">
        <v>897</v>
      </c>
      <c r="H120" s="38" t="s">
        <v>679</v>
      </c>
      <c r="I120" s="38"/>
      <c r="K120" s="38" t="s">
        <v>896</v>
      </c>
      <c r="L120" s="38" t="s">
        <v>897</v>
      </c>
      <c r="M120" s="38" t="s">
        <v>679</v>
      </c>
      <c r="N120" s="38"/>
      <c r="P120" s="38" t="s">
        <v>896</v>
      </c>
      <c r="Q120" s="38" t="s">
        <v>897</v>
      </c>
      <c r="R120" s="38" t="s">
        <v>679</v>
      </c>
      <c r="S120" s="38"/>
      <c r="U120" s="38" t="s">
        <v>896</v>
      </c>
      <c r="V120" s="38" t="s">
        <v>897</v>
      </c>
      <c r="W120" s="38" t="s">
        <v>679</v>
      </c>
      <c r="X120" s="38"/>
    </row>
    <row r="121" ht="20" spans="1:24">
      <c r="A121" s="39"/>
      <c r="B121" s="39"/>
      <c r="C121" s="39"/>
      <c r="D121" s="39"/>
      <c r="F121" s="39"/>
      <c r="G121" s="39"/>
      <c r="H121" s="39"/>
      <c r="I121" s="39"/>
      <c r="K121" s="39"/>
      <c r="L121" s="39"/>
      <c r="M121" s="39"/>
      <c r="N121" s="39"/>
      <c r="P121" s="39"/>
      <c r="Q121" s="39"/>
      <c r="R121" s="39"/>
      <c r="S121" s="39"/>
      <c r="U121" s="39"/>
      <c r="V121" s="39"/>
      <c r="W121" s="39"/>
      <c r="X121" s="39"/>
    </row>
    <row r="124" spans="3:3">
      <c r="C124" t="s">
        <v>898</v>
      </c>
    </row>
  </sheetData>
  <mergeCells count="6">
    <mergeCell ref="A1:X1"/>
    <mergeCell ref="A2:D2"/>
    <mergeCell ref="F2:I2"/>
    <mergeCell ref="K2:N2"/>
    <mergeCell ref="P2:S2"/>
    <mergeCell ref="U2:X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1"/>
  <sheetViews>
    <sheetView workbookViewId="0">
      <selection activeCell="J41" sqref="J41"/>
    </sheetView>
  </sheetViews>
  <sheetFormatPr defaultColWidth="9" defaultRowHeight="14"/>
  <cols>
    <col min="1" max="1" width="10.25" customWidth="1"/>
    <col min="2" max="2" width="43.4166666666667" customWidth="1"/>
    <col min="3" max="3" width="21.75" customWidth="1"/>
    <col min="4" max="4" width="17.5" customWidth="1"/>
    <col min="17" max="17" width="44.1666666666667" customWidth="1"/>
  </cols>
  <sheetData>
    <row r="1" ht="21" spans="1:4">
      <c r="A1" s="30" t="s">
        <v>649</v>
      </c>
      <c r="B1" s="30" t="s">
        <v>650</v>
      </c>
      <c r="C1" s="30" t="s">
        <v>651</v>
      </c>
      <c r="D1" s="30" t="s">
        <v>652</v>
      </c>
    </row>
    <row r="2" ht="20.5" spans="1:4">
      <c r="A2" s="31" t="s">
        <v>653</v>
      </c>
      <c r="B2" s="31" t="s">
        <v>654</v>
      </c>
      <c r="C2" s="31" t="s">
        <v>655</v>
      </c>
      <c r="D2" s="31"/>
    </row>
    <row r="3" ht="20.5" spans="1:4">
      <c r="A3" s="31" t="s">
        <v>656</v>
      </c>
      <c r="B3" s="31" t="s">
        <v>657</v>
      </c>
      <c r="C3" s="31" t="s">
        <v>655</v>
      </c>
      <c r="D3" s="31"/>
    </row>
    <row r="4" ht="20.5" spans="1:4">
      <c r="A4" s="31" t="s">
        <v>658</v>
      </c>
      <c r="B4" s="31" t="s">
        <v>659</v>
      </c>
      <c r="C4" s="31" t="s">
        <v>655</v>
      </c>
      <c r="D4" s="31"/>
    </row>
    <row r="5" ht="20.5" spans="1:4">
      <c r="A5" s="31" t="s">
        <v>660</v>
      </c>
      <c r="B5" s="31" t="s">
        <v>661</v>
      </c>
      <c r="C5" s="31" t="s">
        <v>662</v>
      </c>
      <c r="D5" s="31" t="s">
        <v>663</v>
      </c>
    </row>
    <row r="6" ht="20.5" spans="1:4">
      <c r="A6" s="32"/>
      <c r="B6" s="32"/>
      <c r="C6" s="32"/>
      <c r="D6" s="32"/>
    </row>
    <row r="7" ht="20.5" spans="1:4">
      <c r="A7" s="33" t="s">
        <v>664</v>
      </c>
      <c r="B7" s="33" t="s">
        <v>665</v>
      </c>
      <c r="C7" s="33" t="s">
        <v>114</v>
      </c>
      <c r="D7" s="33"/>
    </row>
    <row r="8" ht="20.5" spans="1:4">
      <c r="A8" s="33" t="s">
        <v>666</v>
      </c>
      <c r="B8" s="33" t="s">
        <v>667</v>
      </c>
      <c r="C8" s="33" t="s">
        <v>668</v>
      </c>
      <c r="D8" s="33"/>
    </row>
    <row r="9" ht="20.5" spans="1:4">
      <c r="A9" s="33" t="s">
        <v>669</v>
      </c>
      <c r="B9" s="33" t="s">
        <v>670</v>
      </c>
      <c r="C9" s="33" t="s">
        <v>671</v>
      </c>
      <c r="D9" s="33"/>
    </row>
    <row r="10" ht="20.5" spans="1:4">
      <c r="A10" s="33" t="s">
        <v>672</v>
      </c>
      <c r="B10" s="33" t="s">
        <v>673</v>
      </c>
      <c r="C10" s="33" t="s">
        <v>674</v>
      </c>
      <c r="D10" s="33"/>
    </row>
    <row r="11" ht="20.5" spans="1:4">
      <c r="A11" s="33" t="s">
        <v>675</v>
      </c>
      <c r="B11" s="33" t="s">
        <v>676</v>
      </c>
      <c r="C11" s="33" t="s">
        <v>668</v>
      </c>
      <c r="D11" s="33"/>
    </row>
    <row r="12" ht="20.5" spans="1:4">
      <c r="A12" s="33" t="s">
        <v>677</v>
      </c>
      <c r="B12" s="33" t="s">
        <v>678</v>
      </c>
      <c r="C12" s="33" t="s">
        <v>679</v>
      </c>
      <c r="D12" s="33"/>
    </row>
    <row r="13" ht="20.5" spans="1:4">
      <c r="A13" s="33" t="s">
        <v>680</v>
      </c>
      <c r="B13" s="33" t="s">
        <v>681</v>
      </c>
      <c r="C13" s="33" t="s">
        <v>129</v>
      </c>
      <c r="D13" s="33"/>
    </row>
    <row r="14" ht="20.5" spans="1:4">
      <c r="A14" s="33" t="s">
        <v>682</v>
      </c>
      <c r="B14" s="33" t="s">
        <v>683</v>
      </c>
      <c r="C14" s="33" t="s">
        <v>129</v>
      </c>
      <c r="D14" s="33"/>
    </row>
    <row r="15" ht="20.5" spans="1:4">
      <c r="A15" s="33" t="s">
        <v>684</v>
      </c>
      <c r="B15" s="33" t="s">
        <v>685</v>
      </c>
      <c r="C15" s="33" t="s">
        <v>668</v>
      </c>
      <c r="D15" s="33"/>
    </row>
    <row r="16" ht="20.5" spans="1:4">
      <c r="A16" s="33" t="s">
        <v>686</v>
      </c>
      <c r="B16" s="33" t="s">
        <v>687</v>
      </c>
      <c r="C16" s="33" t="s">
        <v>688</v>
      </c>
      <c r="D16" s="33"/>
    </row>
    <row r="17" ht="20.5" spans="1:4">
      <c r="A17" s="33" t="s">
        <v>689</v>
      </c>
      <c r="B17" s="33" t="s">
        <v>690</v>
      </c>
      <c r="C17" s="33" t="s">
        <v>671</v>
      </c>
      <c r="D17" s="33"/>
    </row>
    <row r="18" s="27" customFormat="1" ht="20.5" spans="1:4">
      <c r="A18" s="35" t="s">
        <v>711</v>
      </c>
      <c r="B18" s="35" t="s">
        <v>712</v>
      </c>
      <c r="C18" s="35" t="s">
        <v>671</v>
      </c>
      <c r="D18" s="35"/>
    </row>
    <row r="19" ht="20.5" spans="1:4">
      <c r="A19" s="33" t="s">
        <v>713</v>
      </c>
      <c r="B19" s="33" t="s">
        <v>714</v>
      </c>
      <c r="C19" s="33" t="s">
        <v>195</v>
      </c>
      <c r="D19" s="33"/>
    </row>
    <row r="20" ht="20.5" spans="1:4">
      <c r="A20" s="33" t="s">
        <v>715</v>
      </c>
      <c r="B20" s="33" t="s">
        <v>716</v>
      </c>
      <c r="C20" s="33" t="s">
        <v>668</v>
      </c>
      <c r="D20" s="33"/>
    </row>
    <row r="21" ht="20.5" spans="1:4">
      <c r="A21" s="33" t="s">
        <v>717</v>
      </c>
      <c r="B21" s="33" t="s">
        <v>718</v>
      </c>
      <c r="C21" s="33" t="s">
        <v>671</v>
      </c>
      <c r="D21" s="33"/>
    </row>
    <row r="22" ht="20.5" spans="1:4">
      <c r="A22" s="33" t="s">
        <v>719</v>
      </c>
      <c r="B22" s="33" t="s">
        <v>720</v>
      </c>
      <c r="C22" s="33" t="s">
        <v>674</v>
      </c>
      <c r="D22" s="33"/>
    </row>
    <row r="23" ht="20.5" spans="1:4">
      <c r="A23" s="33" t="s">
        <v>721</v>
      </c>
      <c r="B23" s="33" t="s">
        <v>722</v>
      </c>
      <c r="C23" s="33" t="s">
        <v>668</v>
      </c>
      <c r="D23" s="33"/>
    </row>
    <row r="24" ht="20.5" spans="1:4">
      <c r="A24" s="33" t="s">
        <v>723</v>
      </c>
      <c r="B24" s="33" t="s">
        <v>724</v>
      </c>
      <c r="C24" s="33" t="s">
        <v>679</v>
      </c>
      <c r="D24" s="33"/>
    </row>
    <row r="25" ht="20.5" spans="1:4">
      <c r="A25" s="33" t="s">
        <v>725</v>
      </c>
      <c r="B25" s="33" t="s">
        <v>726</v>
      </c>
      <c r="C25" s="33" t="s">
        <v>129</v>
      </c>
      <c r="D25" s="33"/>
    </row>
    <row r="26" ht="20.5" spans="1:4">
      <c r="A26" s="33" t="s">
        <v>727</v>
      </c>
      <c r="B26" s="33" t="s">
        <v>728</v>
      </c>
      <c r="C26" s="33" t="s">
        <v>129</v>
      </c>
      <c r="D26" s="33"/>
    </row>
    <row r="27" ht="20.5" spans="1:4">
      <c r="A27" s="33" t="s">
        <v>729</v>
      </c>
      <c r="B27" s="33" t="s">
        <v>730</v>
      </c>
      <c r="C27" s="33" t="s">
        <v>668</v>
      </c>
      <c r="D27" s="33"/>
    </row>
    <row r="28" ht="20.5" spans="1:4">
      <c r="A28" s="33" t="s">
        <v>731</v>
      </c>
      <c r="B28" s="33" t="s">
        <v>732</v>
      </c>
      <c r="C28" s="33" t="s">
        <v>688</v>
      </c>
      <c r="D28" s="33"/>
    </row>
    <row r="29" ht="20.5" spans="1:4">
      <c r="A29" s="33" t="s">
        <v>733</v>
      </c>
      <c r="B29" s="33" t="s">
        <v>734</v>
      </c>
      <c r="C29" s="33" t="s">
        <v>671</v>
      </c>
      <c r="D29" s="33"/>
    </row>
    <row r="30" ht="20.5" spans="1:4">
      <c r="A30" s="33" t="s">
        <v>754</v>
      </c>
      <c r="B30" s="33" t="s">
        <v>755</v>
      </c>
      <c r="C30" s="33" t="s">
        <v>756</v>
      </c>
      <c r="D30" s="33"/>
    </row>
    <row r="31" ht="20.5" spans="1:4">
      <c r="A31" s="32"/>
      <c r="B31" s="32"/>
      <c r="C31" s="32"/>
      <c r="D31" s="32"/>
    </row>
    <row r="32" ht="20.5" spans="1:4">
      <c r="A32" s="36" t="s">
        <v>757</v>
      </c>
      <c r="B32" s="36" t="s">
        <v>758</v>
      </c>
      <c r="C32" s="36" t="s">
        <v>261</v>
      </c>
      <c r="D32" s="36"/>
    </row>
    <row r="33" ht="20.5" spans="1:4">
      <c r="A33" s="36" t="s">
        <v>759</v>
      </c>
      <c r="B33" s="36" t="s">
        <v>760</v>
      </c>
      <c r="C33" s="36" t="s">
        <v>761</v>
      </c>
      <c r="D33" s="36"/>
    </row>
    <row r="34" ht="20.5" spans="1:4">
      <c r="A34" s="36" t="s">
        <v>762</v>
      </c>
      <c r="B34" s="36" t="s">
        <v>763</v>
      </c>
      <c r="C34" s="36" t="s">
        <v>764</v>
      </c>
      <c r="D34" s="36"/>
    </row>
    <row r="35" ht="20.5" spans="1:4">
      <c r="A35" s="36" t="s">
        <v>765</v>
      </c>
      <c r="B35" s="36" t="s">
        <v>766</v>
      </c>
      <c r="C35" s="36" t="s">
        <v>129</v>
      </c>
      <c r="D35" s="36"/>
    </row>
    <row r="36" ht="20.5" spans="1:4">
      <c r="A36" s="36" t="s">
        <v>767</v>
      </c>
      <c r="B36" s="36" t="s">
        <v>768</v>
      </c>
      <c r="C36" s="36" t="s">
        <v>769</v>
      </c>
      <c r="D36" s="36"/>
    </row>
    <row r="37" ht="20.5" spans="1:4">
      <c r="A37" s="36" t="s">
        <v>814</v>
      </c>
      <c r="B37" s="36" t="s">
        <v>815</v>
      </c>
      <c r="C37" s="36" t="s">
        <v>129</v>
      </c>
      <c r="D37" s="36"/>
    </row>
    <row r="38" ht="20.5" spans="1:4">
      <c r="A38" s="36" t="s">
        <v>816</v>
      </c>
      <c r="B38" s="36" t="s">
        <v>817</v>
      </c>
      <c r="C38" s="36" t="s">
        <v>769</v>
      </c>
      <c r="D38" s="36"/>
    </row>
    <row r="39" ht="20.5" spans="1:4">
      <c r="A39" s="36" t="s">
        <v>838</v>
      </c>
      <c r="B39" s="36" t="s">
        <v>839</v>
      </c>
      <c r="C39" s="36" t="s">
        <v>749</v>
      </c>
      <c r="D39" s="36"/>
    </row>
    <row r="40" ht="20.5" spans="1:4">
      <c r="A40" s="32"/>
      <c r="B40" s="32"/>
      <c r="C40" s="32"/>
      <c r="D40" s="32"/>
    </row>
    <row r="41" ht="20.5" spans="1:4">
      <c r="A41" s="37" t="s">
        <v>851</v>
      </c>
      <c r="B41" s="37" t="s">
        <v>852</v>
      </c>
      <c r="C41" s="37" t="s">
        <v>853</v>
      </c>
      <c r="D41" s="37"/>
    </row>
    <row r="42" ht="20.5" spans="1:4">
      <c r="A42" s="32"/>
      <c r="B42" s="32"/>
      <c r="C42" s="32"/>
      <c r="D42" s="32"/>
    </row>
    <row r="43" ht="20.5" spans="1:4">
      <c r="A43" s="38" t="s">
        <v>858</v>
      </c>
      <c r="B43" s="38" t="s">
        <v>859</v>
      </c>
      <c r="C43" s="38" t="s">
        <v>368</v>
      </c>
      <c r="D43" s="38"/>
    </row>
    <row r="44" ht="20.5" spans="1:4">
      <c r="A44" s="38" t="s">
        <v>860</v>
      </c>
      <c r="B44" s="38" t="s">
        <v>861</v>
      </c>
      <c r="C44" s="38" t="s">
        <v>371</v>
      </c>
      <c r="D44" s="38"/>
    </row>
    <row r="45" ht="20.5" spans="1:4">
      <c r="A45" s="38" t="s">
        <v>862</v>
      </c>
      <c r="B45" s="38" t="s">
        <v>863</v>
      </c>
      <c r="C45" s="38" t="s">
        <v>853</v>
      </c>
      <c r="D45" s="38"/>
    </row>
    <row r="46" ht="20.5" spans="1:4">
      <c r="A46" s="38" t="s">
        <v>864</v>
      </c>
      <c r="B46" s="38" t="s">
        <v>865</v>
      </c>
      <c r="C46" s="38" t="s">
        <v>340</v>
      </c>
      <c r="D46" s="38"/>
    </row>
    <row r="47" ht="20.5" spans="1:4">
      <c r="A47" s="38" t="s">
        <v>866</v>
      </c>
      <c r="B47" s="38" t="s">
        <v>867</v>
      </c>
      <c r="C47" s="38" t="s">
        <v>340</v>
      </c>
      <c r="D47" s="38"/>
    </row>
    <row r="48" ht="20.5" spans="1:4">
      <c r="A48" s="38" t="s">
        <v>868</v>
      </c>
      <c r="B48" s="38" t="s">
        <v>869</v>
      </c>
      <c r="C48" s="38" t="s">
        <v>382</v>
      </c>
      <c r="D48" s="38"/>
    </row>
    <row r="49" ht="20.5" spans="1:4">
      <c r="A49" s="38" t="s">
        <v>870</v>
      </c>
      <c r="B49" s="38" t="s">
        <v>871</v>
      </c>
      <c r="C49" s="38" t="s">
        <v>340</v>
      </c>
      <c r="D49" s="38"/>
    </row>
    <row r="50" ht="20.5" spans="1:4">
      <c r="A50" s="38" t="s">
        <v>878</v>
      </c>
      <c r="B50" s="38" t="s">
        <v>879</v>
      </c>
      <c r="C50" s="38" t="s">
        <v>395</v>
      </c>
      <c r="D50" s="38"/>
    </row>
    <row r="51" ht="20.5" spans="1:4">
      <c r="A51" s="38" t="s">
        <v>880</v>
      </c>
      <c r="B51" s="38" t="s">
        <v>881</v>
      </c>
      <c r="C51" s="38" t="s">
        <v>882</v>
      </c>
      <c r="D51" s="38" t="s">
        <v>398</v>
      </c>
    </row>
    <row r="52" ht="20.5" spans="1:4">
      <c r="A52" s="38" t="s">
        <v>883</v>
      </c>
      <c r="B52" s="38" t="s">
        <v>884</v>
      </c>
      <c r="C52" s="38" t="s">
        <v>882</v>
      </c>
      <c r="D52" s="38" t="s">
        <v>398</v>
      </c>
    </row>
    <row r="53" ht="20.5" spans="1:4">
      <c r="A53" s="38" t="s">
        <v>885</v>
      </c>
      <c r="B53" s="38" t="s">
        <v>886</v>
      </c>
      <c r="C53" s="38" t="s">
        <v>887</v>
      </c>
      <c r="D53" s="38"/>
    </row>
    <row r="54" ht="20.5" spans="1:4">
      <c r="A54" s="38" t="s">
        <v>888</v>
      </c>
      <c r="B54" s="38" t="s">
        <v>889</v>
      </c>
      <c r="C54" s="38" t="s">
        <v>408</v>
      </c>
      <c r="D54" s="38"/>
    </row>
    <row r="55" ht="20.5" spans="1:4">
      <c r="A55" s="38" t="s">
        <v>890</v>
      </c>
      <c r="B55" s="38" t="s">
        <v>891</v>
      </c>
      <c r="C55" s="38" t="s">
        <v>671</v>
      </c>
      <c r="D55" s="38"/>
    </row>
    <row r="56" ht="20.5" spans="1:4">
      <c r="A56" s="32"/>
      <c r="B56" s="32"/>
      <c r="C56" s="32"/>
      <c r="D56" s="32"/>
    </row>
    <row r="57" ht="20.5" spans="1:4">
      <c r="A57" s="33" t="s">
        <v>894</v>
      </c>
      <c r="B57" s="33" t="s">
        <v>895</v>
      </c>
      <c r="C57" s="33" t="s">
        <v>749</v>
      </c>
      <c r="D57" s="33"/>
    </row>
    <row r="58" ht="20.5" spans="1:4">
      <c r="A58" s="33" t="s">
        <v>896</v>
      </c>
      <c r="B58" s="33" t="s">
        <v>897</v>
      </c>
      <c r="C58" s="33" t="s">
        <v>679</v>
      </c>
      <c r="D58" s="33"/>
    </row>
    <row r="59" ht="20" spans="1:4">
      <c r="A59" s="39"/>
      <c r="B59" s="39"/>
      <c r="C59" s="39"/>
      <c r="D59" s="39"/>
    </row>
    <row r="60" ht="20.5" spans="1:4">
      <c r="A60" s="40" t="s">
        <v>905</v>
      </c>
      <c r="B60" s="41" t="s">
        <v>906</v>
      </c>
      <c r="C60" s="41" t="s">
        <v>671</v>
      </c>
      <c r="D60" s="40"/>
    </row>
    <row r="61" ht="20.5" spans="1:4">
      <c r="A61" s="40" t="s">
        <v>907</v>
      </c>
      <c r="B61" s="41" t="s">
        <v>908</v>
      </c>
      <c r="C61" s="41" t="s">
        <v>459</v>
      </c>
      <c r="D61" s="40"/>
    </row>
    <row r="62" ht="20.5" spans="1:4">
      <c r="A62" s="40" t="s">
        <v>909</v>
      </c>
      <c r="B62" s="41" t="s">
        <v>910</v>
      </c>
      <c r="C62" s="42"/>
      <c r="D62" s="40" t="s">
        <v>462</v>
      </c>
    </row>
    <row r="63" ht="20.5" spans="1:4">
      <c r="A63" s="40" t="s">
        <v>911</v>
      </c>
      <c r="B63" s="41" t="s">
        <v>912</v>
      </c>
      <c r="C63" s="42"/>
      <c r="D63" s="40" t="s">
        <v>465</v>
      </c>
    </row>
    <row r="64" ht="20.5" spans="1:4">
      <c r="A64" s="32"/>
      <c r="B64" s="32"/>
      <c r="C64" s="32"/>
      <c r="D64" s="32"/>
    </row>
    <row r="65" ht="20.5" spans="1:4">
      <c r="A65" s="43" t="s">
        <v>913</v>
      </c>
      <c r="B65" s="44" t="s">
        <v>914</v>
      </c>
      <c r="C65" s="44" t="s">
        <v>387</v>
      </c>
      <c r="D65" s="43"/>
    </row>
    <row r="66" ht="20.5" spans="1:10">
      <c r="A66" s="43" t="s">
        <v>915</v>
      </c>
      <c r="B66" s="44" t="s">
        <v>916</v>
      </c>
      <c r="C66" s="44" t="s">
        <v>362</v>
      </c>
      <c r="D66" s="43"/>
      <c r="J66" s="45"/>
    </row>
    <row r="67" ht="20.5" spans="1:10">
      <c r="A67" s="43" t="s">
        <v>917</v>
      </c>
      <c r="B67" s="44" t="s">
        <v>918</v>
      </c>
      <c r="C67" s="44" t="s">
        <v>471</v>
      </c>
      <c r="D67" s="43"/>
      <c r="J67" s="46"/>
    </row>
    <row r="68" ht="20.5" spans="1:10">
      <c r="A68" s="43" t="s">
        <v>919</v>
      </c>
      <c r="B68" s="44" t="s">
        <v>920</v>
      </c>
      <c r="C68" s="44" t="s">
        <v>473</v>
      </c>
      <c r="D68" s="43"/>
      <c r="J68" s="46"/>
    </row>
    <row r="69" ht="20.5" spans="1:10">
      <c r="A69" s="43" t="s">
        <v>921</v>
      </c>
      <c r="B69" s="44" t="s">
        <v>922</v>
      </c>
      <c r="C69" s="44" t="s">
        <v>387</v>
      </c>
      <c r="D69" s="43"/>
      <c r="J69" s="45"/>
    </row>
    <row r="70" ht="20.5" spans="1:4">
      <c r="A70" s="43" t="s">
        <v>923</v>
      </c>
      <c r="B70" s="44" t="s">
        <v>924</v>
      </c>
      <c r="C70" s="44" t="s">
        <v>473</v>
      </c>
      <c r="D70" s="43"/>
    </row>
    <row r="71" ht="20.5" spans="1:4">
      <c r="A71" s="43" t="s">
        <v>925</v>
      </c>
      <c r="B71" s="44" t="s">
        <v>926</v>
      </c>
      <c r="C71" s="44" t="s">
        <v>471</v>
      </c>
      <c r="D71" s="43"/>
    </row>
    <row r="72" ht="20.5" spans="1:4">
      <c r="A72" s="43" t="s">
        <v>927</v>
      </c>
      <c r="B72" s="44" t="s">
        <v>928</v>
      </c>
      <c r="C72" s="44" t="s">
        <v>362</v>
      </c>
      <c r="D72" s="43"/>
    </row>
    <row r="73" ht="20.5" spans="1:4">
      <c r="A73" s="43" t="s">
        <v>929</v>
      </c>
      <c r="B73" s="44" t="s">
        <v>930</v>
      </c>
      <c r="C73" s="44" t="s">
        <v>471</v>
      </c>
      <c r="D73" s="43"/>
    </row>
    <row r="74" ht="20.5" spans="1:4">
      <c r="A74" s="43" t="s">
        <v>931</v>
      </c>
      <c r="B74" s="44" t="s">
        <v>932</v>
      </c>
      <c r="C74" s="44" t="s">
        <v>387</v>
      </c>
      <c r="D74" s="43"/>
    </row>
    <row r="75" ht="20.5" spans="1:4">
      <c r="A75" s="43" t="s">
        <v>933</v>
      </c>
      <c r="B75" s="44" t="s">
        <v>934</v>
      </c>
      <c r="C75" s="44" t="s">
        <v>387</v>
      </c>
      <c r="D75" s="43"/>
    </row>
    <row r="76" ht="20.5" spans="1:4">
      <c r="A76" s="43" t="s">
        <v>935</v>
      </c>
      <c r="B76" s="44" t="s">
        <v>936</v>
      </c>
      <c r="C76" s="44" t="s">
        <v>362</v>
      </c>
      <c r="D76" s="43"/>
    </row>
    <row r="77" ht="20.5" spans="1:4">
      <c r="A77" s="43" t="s">
        <v>937</v>
      </c>
      <c r="B77" s="44" t="s">
        <v>938</v>
      </c>
      <c r="C77" s="44" t="s">
        <v>387</v>
      </c>
      <c r="D77" s="43"/>
    </row>
    <row r="78" ht="20.5" spans="1:4">
      <c r="A78" s="43" t="s">
        <v>939</v>
      </c>
      <c r="B78" s="44" t="s">
        <v>940</v>
      </c>
      <c r="C78" s="44" t="s">
        <v>362</v>
      </c>
      <c r="D78" s="43"/>
    </row>
    <row r="79" ht="20.5" spans="1:4">
      <c r="A79" s="43" t="s">
        <v>941</v>
      </c>
      <c r="B79" s="44" t="s">
        <v>942</v>
      </c>
      <c r="C79" s="44" t="s">
        <v>387</v>
      </c>
      <c r="D79" s="43"/>
    </row>
    <row r="80" ht="20.5" spans="1:4">
      <c r="A80" s="43" t="s">
        <v>943</v>
      </c>
      <c r="B80" s="44" t="s">
        <v>944</v>
      </c>
      <c r="C80" s="44" t="s">
        <v>387</v>
      </c>
      <c r="D80" s="43"/>
    </row>
    <row r="81" ht="20.5" spans="1:4">
      <c r="A81" s="43" t="s">
        <v>945</v>
      </c>
      <c r="B81" s="44" t="s">
        <v>946</v>
      </c>
      <c r="C81" s="44" t="s">
        <v>362</v>
      </c>
      <c r="D81" s="43"/>
    </row>
    <row r="82" ht="20.5" spans="1:4">
      <c r="A82" s="43" t="s">
        <v>947</v>
      </c>
      <c r="B82" s="44" t="s">
        <v>948</v>
      </c>
      <c r="C82" s="44" t="s">
        <v>471</v>
      </c>
      <c r="D82" s="44"/>
    </row>
    <row r="83" ht="20.5" spans="1:4">
      <c r="A83" s="43" t="s">
        <v>949</v>
      </c>
      <c r="B83" s="44" t="s">
        <v>950</v>
      </c>
      <c r="C83" s="44" t="s">
        <v>473</v>
      </c>
      <c r="D83" s="44"/>
    </row>
    <row r="84" ht="20.5" spans="1:4">
      <c r="A84" s="43" t="s">
        <v>951</v>
      </c>
      <c r="B84" s="44" t="s">
        <v>952</v>
      </c>
      <c r="C84" s="44" t="s">
        <v>387</v>
      </c>
      <c r="D84" s="44"/>
    </row>
    <row r="85" ht="20.5" spans="1:4">
      <c r="A85" s="43" t="s">
        <v>953</v>
      </c>
      <c r="B85" s="44" t="s">
        <v>954</v>
      </c>
      <c r="C85" s="44" t="s">
        <v>473</v>
      </c>
      <c r="D85" s="44"/>
    </row>
    <row r="86" ht="20.5" spans="1:4">
      <c r="A86" s="43" t="s">
        <v>955</v>
      </c>
      <c r="B86" s="44" t="s">
        <v>956</v>
      </c>
      <c r="C86" s="44" t="s">
        <v>471</v>
      </c>
      <c r="D86" s="44"/>
    </row>
    <row r="87" ht="20.5" spans="1:4">
      <c r="A87" s="43" t="s">
        <v>957</v>
      </c>
      <c r="B87" s="44" t="s">
        <v>958</v>
      </c>
      <c r="C87" s="44" t="s">
        <v>362</v>
      </c>
      <c r="D87" s="44"/>
    </row>
    <row r="88" ht="20.5" spans="1:4">
      <c r="A88" s="43" t="s">
        <v>959</v>
      </c>
      <c r="B88" s="44" t="s">
        <v>960</v>
      </c>
      <c r="C88" s="44" t="s">
        <v>471</v>
      </c>
      <c r="D88" s="44"/>
    </row>
    <row r="89" ht="20.5" spans="1:4">
      <c r="A89" s="43" t="s">
        <v>961</v>
      </c>
      <c r="B89" s="44" t="s">
        <v>962</v>
      </c>
      <c r="C89" s="44" t="s">
        <v>387</v>
      </c>
      <c r="D89" s="44"/>
    </row>
    <row r="90" ht="20.5" spans="1:4">
      <c r="A90" s="43" t="s">
        <v>963</v>
      </c>
      <c r="B90" s="44" t="s">
        <v>964</v>
      </c>
      <c r="C90" s="44" t="s">
        <v>387</v>
      </c>
      <c r="D90" s="44"/>
    </row>
    <row r="91" ht="20.5" spans="1:4">
      <c r="A91" s="43" t="s">
        <v>965</v>
      </c>
      <c r="B91" s="44" t="s">
        <v>966</v>
      </c>
      <c r="C91" s="44" t="s">
        <v>362</v>
      </c>
      <c r="D91" s="44"/>
    </row>
    <row r="92" ht="20.5" spans="1:4">
      <c r="A92" s="43" t="s">
        <v>967</v>
      </c>
      <c r="B92" s="44" t="s">
        <v>968</v>
      </c>
      <c r="C92" s="44" t="s">
        <v>387</v>
      </c>
      <c r="D92" s="44"/>
    </row>
    <row r="93" ht="20.5" spans="1:4">
      <c r="A93" s="43" t="s">
        <v>969</v>
      </c>
      <c r="B93" s="44" t="s">
        <v>970</v>
      </c>
      <c r="C93" s="44" t="s">
        <v>362</v>
      </c>
      <c r="D93" s="44"/>
    </row>
    <row r="94" ht="20.5" spans="1:4">
      <c r="A94" s="43" t="s">
        <v>971</v>
      </c>
      <c r="B94" s="44" t="s">
        <v>972</v>
      </c>
      <c r="C94" s="44" t="s">
        <v>387</v>
      </c>
      <c r="D94" s="44"/>
    </row>
    <row r="95" ht="20.5" spans="1:4">
      <c r="A95" s="43" t="s">
        <v>973</v>
      </c>
      <c r="B95" s="44" t="s">
        <v>974</v>
      </c>
      <c r="C95" s="44" t="s">
        <v>387</v>
      </c>
      <c r="D95" s="44"/>
    </row>
    <row r="96" ht="20.5" spans="1:4">
      <c r="A96" s="43" t="s">
        <v>975</v>
      </c>
      <c r="B96" s="44" t="s">
        <v>976</v>
      </c>
      <c r="C96" s="44" t="s">
        <v>387</v>
      </c>
      <c r="D96" s="44"/>
    </row>
    <row r="97" ht="20.5" spans="1:4">
      <c r="A97" s="43" t="s">
        <v>977</v>
      </c>
      <c r="B97" s="44" t="s">
        <v>978</v>
      </c>
      <c r="C97" s="44" t="s">
        <v>365</v>
      </c>
      <c r="D97" s="44"/>
    </row>
    <row r="98" ht="20.5" spans="1:4">
      <c r="A98" s="43" t="s">
        <v>979</v>
      </c>
      <c r="B98" s="44" t="s">
        <v>980</v>
      </c>
      <c r="C98" s="44" t="s">
        <v>365</v>
      </c>
      <c r="D98" s="44"/>
    </row>
    <row r="99" ht="20.5" spans="1:4">
      <c r="A99" s="43" t="s">
        <v>981</v>
      </c>
      <c r="B99" s="44" t="s">
        <v>982</v>
      </c>
      <c r="C99" s="44" t="s">
        <v>365</v>
      </c>
      <c r="D99" s="44"/>
    </row>
    <row r="100" ht="20.5" spans="1:4">
      <c r="A100" s="43" t="s">
        <v>983</v>
      </c>
      <c r="B100" s="44" t="s">
        <v>984</v>
      </c>
      <c r="C100" s="44" t="s">
        <v>365</v>
      </c>
      <c r="D100" s="44"/>
    </row>
    <row r="101" ht="20.5" spans="1:4">
      <c r="A101" s="43" t="s">
        <v>985</v>
      </c>
      <c r="B101" s="44" t="s">
        <v>986</v>
      </c>
      <c r="C101" s="44" t="s">
        <v>365</v>
      </c>
      <c r="D101" s="44"/>
    </row>
    <row r="102" ht="20.5" spans="1:4">
      <c r="A102" s="43" t="s">
        <v>987</v>
      </c>
      <c r="B102" s="44" t="s">
        <v>988</v>
      </c>
      <c r="C102" s="44" t="s">
        <v>365</v>
      </c>
      <c r="D102" s="44"/>
    </row>
    <row r="103" ht="20.5" spans="1:4">
      <c r="A103" s="43" t="s">
        <v>989</v>
      </c>
      <c r="B103" s="44" t="s">
        <v>990</v>
      </c>
      <c r="C103" s="44" t="s">
        <v>365</v>
      </c>
      <c r="D103" s="44"/>
    </row>
    <row r="104" ht="20.5" spans="1:4">
      <c r="A104" s="43" t="s">
        <v>991</v>
      </c>
      <c r="B104" s="44" t="s">
        <v>992</v>
      </c>
      <c r="C104" s="44" t="s">
        <v>365</v>
      </c>
      <c r="D104" s="44"/>
    </row>
    <row r="105" ht="20.5" spans="1:4">
      <c r="A105" s="43" t="s">
        <v>993</v>
      </c>
      <c r="B105" s="44" t="s">
        <v>994</v>
      </c>
      <c r="C105" s="44" t="s">
        <v>516</v>
      </c>
      <c r="D105" s="44"/>
    </row>
    <row r="106" ht="20.5" spans="1:4">
      <c r="A106" s="43" t="s">
        <v>995</v>
      </c>
      <c r="B106" s="44" t="s">
        <v>996</v>
      </c>
      <c r="C106" s="44" t="s">
        <v>516</v>
      </c>
      <c r="D106" s="44"/>
    </row>
    <row r="107" ht="20.5" spans="1:4">
      <c r="A107" s="43" t="s">
        <v>997</v>
      </c>
      <c r="B107" s="44" t="s">
        <v>998</v>
      </c>
      <c r="C107" s="44" t="s">
        <v>365</v>
      </c>
      <c r="D107" s="44"/>
    </row>
    <row r="108" ht="20.5" spans="1:4">
      <c r="A108" s="43" t="s">
        <v>999</v>
      </c>
      <c r="B108" s="44" t="s">
        <v>1000</v>
      </c>
      <c r="C108" s="44" t="s">
        <v>365</v>
      </c>
      <c r="D108" s="44"/>
    </row>
    <row r="109" ht="20.5" spans="1:4">
      <c r="A109" s="43" t="s">
        <v>1001</v>
      </c>
      <c r="B109" s="44" t="s">
        <v>1002</v>
      </c>
      <c r="C109" s="44" t="s">
        <v>365</v>
      </c>
      <c r="D109" s="44"/>
    </row>
    <row r="110" ht="20.5" spans="1:4">
      <c r="A110" s="43" t="s">
        <v>1003</v>
      </c>
      <c r="B110" s="44" t="s">
        <v>1004</v>
      </c>
      <c r="C110" s="44" t="s">
        <v>365</v>
      </c>
      <c r="D110" s="44"/>
    </row>
    <row r="111" ht="20.5" spans="1:4">
      <c r="A111" s="43" t="s">
        <v>1005</v>
      </c>
      <c r="B111" s="44" t="s">
        <v>1006</v>
      </c>
      <c r="C111" s="44" t="s">
        <v>516</v>
      </c>
      <c r="D111" s="44"/>
    </row>
    <row r="112" ht="20.5" spans="1:4">
      <c r="A112" s="43" t="s">
        <v>1007</v>
      </c>
      <c r="B112" s="44" t="s">
        <v>1008</v>
      </c>
      <c r="C112" s="44" t="s">
        <v>516</v>
      </c>
      <c r="D112" s="44"/>
    </row>
    <row r="113" ht="20.5" spans="1:4">
      <c r="A113" s="43" t="s">
        <v>1009</v>
      </c>
      <c r="B113" s="44" t="s">
        <v>1010</v>
      </c>
      <c r="C113" s="44" t="s">
        <v>365</v>
      </c>
      <c r="D113" s="44"/>
    </row>
    <row r="114" ht="20.5" spans="1:4">
      <c r="A114" s="43" t="s">
        <v>1011</v>
      </c>
      <c r="B114" s="44" t="s">
        <v>1012</v>
      </c>
      <c r="C114" s="44" t="s">
        <v>365</v>
      </c>
      <c r="D114" s="44"/>
    </row>
    <row r="115" ht="20.5" spans="1:4">
      <c r="A115" s="43" t="s">
        <v>1013</v>
      </c>
      <c r="B115" s="44" t="s">
        <v>1014</v>
      </c>
      <c r="C115" s="44" t="s">
        <v>365</v>
      </c>
      <c r="D115" s="44"/>
    </row>
    <row r="116" ht="20.5" spans="1:4">
      <c r="A116" s="43" t="s">
        <v>1015</v>
      </c>
      <c r="B116" s="44" t="s">
        <v>1016</v>
      </c>
      <c r="C116" s="44" t="s">
        <v>365</v>
      </c>
      <c r="D116" s="44"/>
    </row>
    <row r="117" ht="20.5" spans="1:4">
      <c r="A117" s="43" t="s">
        <v>1017</v>
      </c>
      <c r="B117" s="44" t="s">
        <v>1018</v>
      </c>
      <c r="C117" s="44" t="s">
        <v>365</v>
      </c>
      <c r="D117" s="44"/>
    </row>
    <row r="118" ht="20.5" spans="1:4">
      <c r="A118" s="43" t="s">
        <v>1019</v>
      </c>
      <c r="B118" s="44" t="s">
        <v>1020</v>
      </c>
      <c r="C118" s="44" t="s">
        <v>365</v>
      </c>
      <c r="D118" s="44"/>
    </row>
    <row r="119" ht="20.5" spans="1:4">
      <c r="A119" s="43" t="s">
        <v>1021</v>
      </c>
      <c r="B119" s="44" t="s">
        <v>1022</v>
      </c>
      <c r="C119" s="44" t="s">
        <v>365</v>
      </c>
      <c r="D119" s="44"/>
    </row>
    <row r="120" ht="20.5" spans="1:4">
      <c r="A120" s="43" t="s">
        <v>1023</v>
      </c>
      <c r="B120" s="44" t="s">
        <v>1024</v>
      </c>
      <c r="C120" s="44" t="s">
        <v>365</v>
      </c>
      <c r="D120" s="44"/>
    </row>
    <row r="121" ht="20.5" spans="1:4">
      <c r="A121" s="43" t="s">
        <v>1025</v>
      </c>
      <c r="B121" s="44" t="s">
        <v>1026</v>
      </c>
      <c r="C121" s="44" t="s">
        <v>516</v>
      </c>
      <c r="D121" s="44"/>
    </row>
    <row r="122" ht="20.5" spans="1:4">
      <c r="A122" s="43" t="s">
        <v>1027</v>
      </c>
      <c r="B122" s="44" t="s">
        <v>1028</v>
      </c>
      <c r="C122" s="44" t="s">
        <v>516</v>
      </c>
      <c r="D122" s="44"/>
    </row>
    <row r="123" ht="20.5" spans="1:4">
      <c r="A123" s="43" t="s">
        <v>1029</v>
      </c>
      <c r="B123" s="44" t="s">
        <v>1030</v>
      </c>
      <c r="C123" s="44" t="s">
        <v>365</v>
      </c>
      <c r="D123" s="44"/>
    </row>
    <row r="124" ht="20.5" spans="1:4">
      <c r="A124" s="43" t="s">
        <v>1031</v>
      </c>
      <c r="B124" s="44" t="s">
        <v>1032</v>
      </c>
      <c r="C124" s="44" t="s">
        <v>365</v>
      </c>
      <c r="D124" s="44"/>
    </row>
    <row r="125" ht="20.5" spans="1:4">
      <c r="A125" s="43" t="s">
        <v>1033</v>
      </c>
      <c r="B125" s="44" t="s">
        <v>1034</v>
      </c>
      <c r="C125" s="44" t="s">
        <v>365</v>
      </c>
      <c r="D125" s="44"/>
    </row>
    <row r="126" ht="20.5" spans="1:4">
      <c r="A126" s="43" t="s">
        <v>1035</v>
      </c>
      <c r="B126" s="44" t="s">
        <v>1036</v>
      </c>
      <c r="C126" s="44" t="s">
        <v>365</v>
      </c>
      <c r="D126" s="44"/>
    </row>
    <row r="127" ht="20.5" spans="1:4">
      <c r="A127" s="43" t="s">
        <v>1037</v>
      </c>
      <c r="B127" s="44" t="s">
        <v>1038</v>
      </c>
      <c r="C127" s="44" t="s">
        <v>516</v>
      </c>
      <c r="D127" s="44"/>
    </row>
    <row r="128" ht="20.5" spans="1:4">
      <c r="A128" s="43" t="s">
        <v>1039</v>
      </c>
      <c r="B128" s="44" t="s">
        <v>1040</v>
      </c>
      <c r="C128" s="44" t="s">
        <v>516</v>
      </c>
      <c r="D128" s="44"/>
    </row>
    <row r="129" ht="20.5" spans="1:4">
      <c r="A129" s="47"/>
      <c r="B129" s="48"/>
      <c r="C129" s="48"/>
      <c r="D129" s="48"/>
    </row>
    <row r="130" ht="20.5" spans="1:4">
      <c r="A130" s="49" t="s">
        <v>1041</v>
      </c>
      <c r="B130" s="50" t="s">
        <v>1042</v>
      </c>
      <c r="C130" s="50" t="s">
        <v>387</v>
      </c>
      <c r="D130" s="50"/>
    </row>
    <row r="131" ht="20.5" spans="1:4">
      <c r="A131" s="49" t="s">
        <v>1043</v>
      </c>
      <c r="B131" s="50" t="s">
        <v>1044</v>
      </c>
      <c r="C131" s="50" t="s">
        <v>387</v>
      </c>
      <c r="D131" s="50"/>
    </row>
    <row r="132" ht="20.5" spans="1:4">
      <c r="A132" s="50" t="s">
        <v>1045</v>
      </c>
      <c r="B132" s="50" t="s">
        <v>1046</v>
      </c>
      <c r="C132" s="50" t="s">
        <v>387</v>
      </c>
      <c r="D132" s="50"/>
    </row>
    <row r="133" ht="20.5" spans="1:4">
      <c r="A133" s="50" t="s">
        <v>1047</v>
      </c>
      <c r="B133" s="50" t="s">
        <v>1048</v>
      </c>
      <c r="C133" s="50" t="s">
        <v>387</v>
      </c>
      <c r="D133" s="50"/>
    </row>
    <row r="134" ht="20.5" spans="1:4">
      <c r="A134" s="50" t="s">
        <v>1049</v>
      </c>
      <c r="B134" s="50" t="s">
        <v>1050</v>
      </c>
      <c r="C134" s="50" t="s">
        <v>387</v>
      </c>
      <c r="D134" s="50"/>
    </row>
    <row r="135" ht="20.5" spans="1:4">
      <c r="A135" s="50" t="s">
        <v>1051</v>
      </c>
      <c r="B135" s="50" t="s">
        <v>1052</v>
      </c>
      <c r="C135" s="50" t="s">
        <v>387</v>
      </c>
      <c r="D135" s="50"/>
    </row>
    <row r="136" ht="20.5" spans="1:4">
      <c r="A136" s="50" t="s">
        <v>1053</v>
      </c>
      <c r="B136" s="50" t="s">
        <v>1054</v>
      </c>
      <c r="C136" s="50" t="s">
        <v>387</v>
      </c>
      <c r="D136" s="50"/>
    </row>
    <row r="137" ht="20.5" spans="1:4">
      <c r="A137" s="50" t="s">
        <v>1055</v>
      </c>
      <c r="B137" s="50" t="s">
        <v>1056</v>
      </c>
      <c r="C137" s="50" t="s">
        <v>387</v>
      </c>
      <c r="D137" s="50"/>
    </row>
    <row r="138" ht="20.5" spans="1:4">
      <c r="A138" s="50" t="s">
        <v>1057</v>
      </c>
      <c r="B138" s="50" t="s">
        <v>1058</v>
      </c>
      <c r="C138" s="50" t="s">
        <v>551</v>
      </c>
      <c r="D138" s="50"/>
    </row>
    <row r="139" ht="20.5" spans="1:4">
      <c r="A139" s="50" t="s">
        <v>1059</v>
      </c>
      <c r="B139" s="50" t="s">
        <v>1060</v>
      </c>
      <c r="C139" s="50" t="s">
        <v>551</v>
      </c>
      <c r="D139" s="50"/>
    </row>
    <row r="140" ht="20.5" spans="1:4">
      <c r="A140" s="50" t="s">
        <v>1061</v>
      </c>
      <c r="B140" s="50" t="s">
        <v>1062</v>
      </c>
      <c r="C140" s="50" t="s">
        <v>551</v>
      </c>
      <c r="D140" s="50"/>
    </row>
    <row r="141" ht="20.5" spans="1:4">
      <c r="A141" s="50" t="s">
        <v>1063</v>
      </c>
      <c r="B141" s="50" t="s">
        <v>1064</v>
      </c>
      <c r="C141" s="50" t="s">
        <v>551</v>
      </c>
      <c r="D141" s="50"/>
    </row>
    <row r="142" ht="20.5" spans="1:4">
      <c r="A142" s="50" t="s">
        <v>1065</v>
      </c>
      <c r="B142" s="50" t="s">
        <v>1066</v>
      </c>
      <c r="C142" s="50" t="s">
        <v>551</v>
      </c>
      <c r="D142" s="50"/>
    </row>
    <row r="143" ht="20.5" spans="1:4">
      <c r="A143" s="50" t="s">
        <v>1067</v>
      </c>
      <c r="B143" s="50" t="s">
        <v>1068</v>
      </c>
      <c r="C143" s="50" t="s">
        <v>551</v>
      </c>
      <c r="D143" s="50"/>
    </row>
    <row r="144" ht="20.5" spans="1:4">
      <c r="A144" s="50" t="s">
        <v>1069</v>
      </c>
      <c r="B144" s="50" t="s">
        <v>1070</v>
      </c>
      <c r="C144" s="50" t="s">
        <v>387</v>
      </c>
      <c r="D144" s="50"/>
    </row>
    <row r="145" ht="20.5" spans="1:4">
      <c r="A145" s="50" t="s">
        <v>1071</v>
      </c>
      <c r="B145" s="50" t="s">
        <v>1072</v>
      </c>
      <c r="C145" s="50" t="s">
        <v>387</v>
      </c>
      <c r="D145" s="50"/>
    </row>
    <row r="146" ht="20.5" spans="1:4">
      <c r="A146" s="50" t="s">
        <v>1073</v>
      </c>
      <c r="B146" s="50" t="s">
        <v>1074</v>
      </c>
      <c r="C146" s="50" t="s">
        <v>387</v>
      </c>
      <c r="D146" s="50"/>
    </row>
    <row r="147" ht="20.5" spans="1:4">
      <c r="A147" s="50" t="s">
        <v>1075</v>
      </c>
      <c r="B147" s="50" t="s">
        <v>1076</v>
      </c>
      <c r="C147" s="50" t="s">
        <v>387</v>
      </c>
      <c r="D147" s="50"/>
    </row>
    <row r="148" ht="20.5" spans="1:4">
      <c r="A148" s="50" t="s">
        <v>1077</v>
      </c>
      <c r="B148" s="50" t="s">
        <v>1078</v>
      </c>
      <c r="C148" s="50" t="s">
        <v>387</v>
      </c>
      <c r="D148" s="50"/>
    </row>
    <row r="149" ht="20.5" spans="1:4">
      <c r="A149" s="50" t="s">
        <v>1079</v>
      </c>
      <c r="B149" s="50" t="s">
        <v>1080</v>
      </c>
      <c r="C149" s="50" t="s">
        <v>387</v>
      </c>
      <c r="D149" s="50"/>
    </row>
    <row r="150" ht="20.5" spans="1:4">
      <c r="A150" s="50" t="s">
        <v>1081</v>
      </c>
      <c r="B150" s="50" t="s">
        <v>1082</v>
      </c>
      <c r="C150" s="50" t="s">
        <v>387</v>
      </c>
      <c r="D150" s="50"/>
    </row>
    <row r="151" ht="20.5" spans="1:4">
      <c r="A151" s="50" t="s">
        <v>1083</v>
      </c>
      <c r="B151" s="50" t="s">
        <v>1084</v>
      </c>
      <c r="C151" s="50" t="s">
        <v>387</v>
      </c>
      <c r="D151" s="50"/>
    </row>
    <row r="152" ht="20.5" spans="1:4">
      <c r="A152" s="50" t="s">
        <v>1085</v>
      </c>
      <c r="B152" s="50" t="s">
        <v>1086</v>
      </c>
      <c r="C152" s="50" t="s">
        <v>387</v>
      </c>
      <c r="D152" s="50"/>
    </row>
    <row r="153" ht="20.5" spans="1:4">
      <c r="A153" s="50" t="s">
        <v>1087</v>
      </c>
      <c r="B153" s="50" t="s">
        <v>1088</v>
      </c>
      <c r="C153" s="50" t="s">
        <v>387</v>
      </c>
      <c r="D153" s="50"/>
    </row>
    <row r="154" ht="20.5" spans="1:4">
      <c r="A154" s="50" t="s">
        <v>1089</v>
      </c>
      <c r="B154" s="50" t="s">
        <v>1090</v>
      </c>
      <c r="C154" s="50" t="s">
        <v>387</v>
      </c>
      <c r="D154" s="50"/>
    </row>
    <row r="155" ht="20.5" spans="1:4">
      <c r="A155" s="50" t="s">
        <v>1091</v>
      </c>
      <c r="B155" s="50" t="s">
        <v>1092</v>
      </c>
      <c r="C155" s="50" t="s">
        <v>387</v>
      </c>
      <c r="D155" s="50"/>
    </row>
    <row r="156" ht="20.5" spans="1:4">
      <c r="A156" s="50" t="s">
        <v>1093</v>
      </c>
      <c r="B156" s="50" t="s">
        <v>1094</v>
      </c>
      <c r="C156" s="50" t="s">
        <v>387</v>
      </c>
      <c r="D156" s="50"/>
    </row>
    <row r="157" ht="20.5" spans="1:4">
      <c r="A157" s="50" t="s">
        <v>1095</v>
      </c>
      <c r="B157" s="50" t="s">
        <v>1096</v>
      </c>
      <c r="C157" s="50" t="s">
        <v>387</v>
      </c>
      <c r="D157" s="50"/>
    </row>
    <row r="158" ht="20.5" spans="1:4">
      <c r="A158" s="50" t="s">
        <v>1097</v>
      </c>
      <c r="B158" s="50" t="s">
        <v>1098</v>
      </c>
      <c r="C158" s="50" t="s">
        <v>387</v>
      </c>
      <c r="D158" s="50"/>
    </row>
    <row r="159" ht="20.5" spans="1:4">
      <c r="A159" s="50" t="s">
        <v>1099</v>
      </c>
      <c r="B159" s="50" t="s">
        <v>1100</v>
      </c>
      <c r="C159" s="50" t="s">
        <v>387</v>
      </c>
      <c r="D159" s="50"/>
    </row>
    <row r="160" ht="20.5" spans="1:4">
      <c r="A160" s="50" t="s">
        <v>1101</v>
      </c>
      <c r="B160" s="50" t="s">
        <v>1102</v>
      </c>
      <c r="C160" s="50" t="s">
        <v>387</v>
      </c>
      <c r="D160" s="50"/>
    </row>
    <row r="161" ht="20.5" spans="1:4">
      <c r="A161" s="50" t="s">
        <v>1103</v>
      </c>
      <c r="B161" s="50" t="s">
        <v>1104</v>
      </c>
      <c r="C161" s="50" t="s">
        <v>387</v>
      </c>
      <c r="D161" s="50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"/>
  <sheetViews>
    <sheetView workbookViewId="0">
      <selection activeCell="J41" sqref="J41"/>
    </sheetView>
  </sheetViews>
  <sheetFormatPr defaultColWidth="9" defaultRowHeight="14"/>
  <cols>
    <col min="1" max="1" width="10.25" customWidth="1"/>
    <col min="2" max="2" width="43.4166666666667" customWidth="1"/>
    <col min="3" max="3" width="21.75" customWidth="1"/>
    <col min="4" max="4" width="17.5" customWidth="1"/>
    <col min="6" max="6" width="10.25" customWidth="1"/>
    <col min="7" max="7" width="42.25" customWidth="1"/>
    <col min="8" max="8" width="21.75" customWidth="1"/>
    <col min="9" max="9" width="17.5" customWidth="1"/>
    <col min="13" max="13" width="44.1666666666667" customWidth="1"/>
  </cols>
  <sheetData>
    <row r="1" ht="25.5" spans="1:10">
      <c r="A1" s="28" t="s">
        <v>1105</v>
      </c>
      <c r="B1" s="28"/>
      <c r="C1" s="28"/>
      <c r="D1" s="28"/>
      <c r="E1" s="28"/>
      <c r="F1" s="28"/>
      <c r="G1" s="28"/>
      <c r="H1" s="28"/>
      <c r="I1" s="28"/>
      <c r="J1" s="28"/>
    </row>
    <row r="2" ht="25.5" spans="1:9">
      <c r="A2" s="29" t="s">
        <v>900</v>
      </c>
      <c r="B2" s="29"/>
      <c r="C2" s="29"/>
      <c r="D2" s="29"/>
      <c r="F2" s="29" t="s">
        <v>901</v>
      </c>
      <c r="G2" s="29"/>
      <c r="H2" s="29"/>
      <c r="I2" s="29"/>
    </row>
    <row r="3" ht="21" spans="1:9">
      <c r="A3" s="30" t="s">
        <v>649</v>
      </c>
      <c r="B3" s="30" t="s">
        <v>650</v>
      </c>
      <c r="C3" s="30" t="s">
        <v>651</v>
      </c>
      <c r="D3" s="30" t="s">
        <v>652</v>
      </c>
      <c r="F3" s="30" t="s">
        <v>649</v>
      </c>
      <c r="G3" s="30" t="s">
        <v>650</v>
      </c>
      <c r="H3" s="30" t="s">
        <v>651</v>
      </c>
      <c r="I3" s="30" t="s">
        <v>652</v>
      </c>
    </row>
    <row r="4" ht="20.5" spans="1:9">
      <c r="A4" s="31" t="s">
        <v>653</v>
      </c>
      <c r="B4" s="31" t="s">
        <v>654</v>
      </c>
      <c r="C4" s="31" t="s">
        <v>655</v>
      </c>
      <c r="D4" s="31"/>
      <c r="F4" s="31" t="s">
        <v>653</v>
      </c>
      <c r="G4" s="31" t="s">
        <v>654</v>
      </c>
      <c r="H4" s="31" t="s">
        <v>655</v>
      </c>
      <c r="I4" s="31"/>
    </row>
    <row r="5" ht="20.5" spans="1:9">
      <c r="A5" s="31" t="s">
        <v>656</v>
      </c>
      <c r="B5" s="31" t="s">
        <v>657</v>
      </c>
      <c r="C5" s="31" t="s">
        <v>655</v>
      </c>
      <c r="D5" s="31"/>
      <c r="F5" s="31" t="s">
        <v>656</v>
      </c>
      <c r="G5" s="31" t="s">
        <v>657</v>
      </c>
      <c r="H5" s="31" t="s">
        <v>655</v>
      </c>
      <c r="I5" s="31"/>
    </row>
    <row r="6" ht="20.5" spans="1:9">
      <c r="A6" s="31" t="s">
        <v>658</v>
      </c>
      <c r="B6" s="31" t="s">
        <v>659</v>
      </c>
      <c r="C6" s="31" t="s">
        <v>655</v>
      </c>
      <c r="D6" s="31"/>
      <c r="F6" s="31" t="s">
        <v>658</v>
      </c>
      <c r="G6" s="31" t="s">
        <v>659</v>
      </c>
      <c r="H6" s="31" t="s">
        <v>655</v>
      </c>
      <c r="I6" s="31"/>
    </row>
    <row r="7" ht="20.5" spans="1:9">
      <c r="A7" s="31" t="s">
        <v>660</v>
      </c>
      <c r="B7" s="31" t="s">
        <v>661</v>
      </c>
      <c r="C7" s="31" t="s">
        <v>662</v>
      </c>
      <c r="D7" s="31" t="s">
        <v>663</v>
      </c>
      <c r="F7" s="31" t="s">
        <v>660</v>
      </c>
      <c r="G7" s="31" t="s">
        <v>661</v>
      </c>
      <c r="H7" s="31" t="s">
        <v>662</v>
      </c>
      <c r="I7" s="31" t="s">
        <v>663</v>
      </c>
    </row>
    <row r="8" ht="20.5" spans="1:9">
      <c r="A8" s="32"/>
      <c r="B8" s="32"/>
      <c r="C8" s="32"/>
      <c r="D8" s="32"/>
      <c r="F8" s="32"/>
      <c r="G8" s="32"/>
      <c r="H8" s="32"/>
      <c r="I8" s="32"/>
    </row>
    <row r="9" ht="20.5" spans="1:9">
      <c r="A9" s="33" t="s">
        <v>664</v>
      </c>
      <c r="B9" s="33" t="s">
        <v>665</v>
      </c>
      <c r="C9" s="33" t="s">
        <v>114</v>
      </c>
      <c r="D9" s="33"/>
      <c r="F9" s="33" t="s">
        <v>664</v>
      </c>
      <c r="G9" s="33" t="s">
        <v>665</v>
      </c>
      <c r="H9" s="33" t="s">
        <v>114</v>
      </c>
      <c r="I9" s="33"/>
    </row>
    <row r="10" ht="20.5" spans="1:9">
      <c r="A10" s="33" t="s">
        <v>666</v>
      </c>
      <c r="B10" s="33" t="s">
        <v>667</v>
      </c>
      <c r="C10" s="33" t="s">
        <v>668</v>
      </c>
      <c r="D10" s="33"/>
      <c r="F10" s="33" t="s">
        <v>666</v>
      </c>
      <c r="G10" s="33" t="s">
        <v>667</v>
      </c>
      <c r="H10" s="33" t="s">
        <v>668</v>
      </c>
      <c r="I10" s="33"/>
    </row>
    <row r="11" ht="20.5" spans="1:9">
      <c r="A11" s="33" t="s">
        <v>669</v>
      </c>
      <c r="B11" s="33" t="s">
        <v>670</v>
      </c>
      <c r="C11" s="33" t="s">
        <v>671</v>
      </c>
      <c r="D11" s="33"/>
      <c r="F11" s="33" t="s">
        <v>669</v>
      </c>
      <c r="G11" s="33" t="s">
        <v>670</v>
      </c>
      <c r="H11" s="33" t="s">
        <v>671</v>
      </c>
      <c r="I11" s="33"/>
    </row>
    <row r="12" ht="20.5" spans="1:9">
      <c r="A12" s="33" t="s">
        <v>672</v>
      </c>
      <c r="B12" s="33" t="s">
        <v>673</v>
      </c>
      <c r="C12" s="33" t="s">
        <v>674</v>
      </c>
      <c r="D12" s="33"/>
      <c r="F12" s="33" t="s">
        <v>672</v>
      </c>
      <c r="G12" s="33" t="s">
        <v>673</v>
      </c>
      <c r="H12" s="33" t="s">
        <v>674</v>
      </c>
      <c r="I12" s="33"/>
    </row>
    <row r="13" ht="20.5" spans="1:9">
      <c r="A13" s="33" t="s">
        <v>675</v>
      </c>
      <c r="B13" s="33" t="s">
        <v>676</v>
      </c>
      <c r="C13" s="33" t="s">
        <v>668</v>
      </c>
      <c r="D13" s="33"/>
      <c r="F13" s="33" t="s">
        <v>675</v>
      </c>
      <c r="G13" s="33" t="s">
        <v>676</v>
      </c>
      <c r="H13" s="33" t="s">
        <v>668</v>
      </c>
      <c r="I13" s="33"/>
    </row>
    <row r="14" ht="20.5" spans="1:9">
      <c r="A14" s="33" t="s">
        <v>677</v>
      </c>
      <c r="B14" s="33" t="s">
        <v>678</v>
      </c>
      <c r="C14" s="33" t="s">
        <v>679</v>
      </c>
      <c r="D14" s="33"/>
      <c r="F14" s="33" t="s">
        <v>677</v>
      </c>
      <c r="G14" s="33" t="s">
        <v>678</v>
      </c>
      <c r="H14" s="33" t="s">
        <v>679</v>
      </c>
      <c r="I14" s="33"/>
    </row>
    <row r="15" ht="20.5" spans="1:9">
      <c r="A15" s="33" t="s">
        <v>680</v>
      </c>
      <c r="B15" s="33" t="s">
        <v>681</v>
      </c>
      <c r="C15" s="33" t="s">
        <v>129</v>
      </c>
      <c r="D15" s="33"/>
      <c r="F15" s="33" t="s">
        <v>680</v>
      </c>
      <c r="G15" s="33" t="s">
        <v>681</v>
      </c>
      <c r="H15" s="33" t="s">
        <v>129</v>
      </c>
      <c r="I15" s="33"/>
    </row>
    <row r="16" ht="20.5" spans="1:9">
      <c r="A16" s="33" t="s">
        <v>682</v>
      </c>
      <c r="B16" s="33" t="s">
        <v>683</v>
      </c>
      <c r="C16" s="33" t="s">
        <v>129</v>
      </c>
      <c r="D16" s="33"/>
      <c r="F16" s="33" t="s">
        <v>682</v>
      </c>
      <c r="G16" s="33" t="s">
        <v>683</v>
      </c>
      <c r="H16" s="33" t="s">
        <v>129</v>
      </c>
      <c r="I16" s="33"/>
    </row>
    <row r="17" ht="20.5" spans="1:9">
      <c r="A17" s="33" t="s">
        <v>684</v>
      </c>
      <c r="B17" s="33" t="s">
        <v>685</v>
      </c>
      <c r="C17" s="33" t="s">
        <v>668</v>
      </c>
      <c r="D17" s="33"/>
      <c r="F17" s="33" t="s">
        <v>684</v>
      </c>
      <c r="G17" s="33" t="s">
        <v>685</v>
      </c>
      <c r="H17" s="33" t="s">
        <v>668</v>
      </c>
      <c r="I17" s="33"/>
    </row>
    <row r="18" ht="20.5" spans="1:9">
      <c r="A18" s="33" t="s">
        <v>686</v>
      </c>
      <c r="B18" s="33" t="s">
        <v>687</v>
      </c>
      <c r="C18" s="33" t="s">
        <v>688</v>
      </c>
      <c r="D18" s="33"/>
      <c r="F18" s="33" t="s">
        <v>686</v>
      </c>
      <c r="G18" s="33" t="s">
        <v>687</v>
      </c>
      <c r="H18" s="33" t="s">
        <v>688</v>
      </c>
      <c r="I18" s="33"/>
    </row>
    <row r="19" ht="20.5" spans="1:9">
      <c r="A19" s="33" t="s">
        <v>689</v>
      </c>
      <c r="B19" s="33" t="s">
        <v>690</v>
      </c>
      <c r="C19" s="33" t="s">
        <v>671</v>
      </c>
      <c r="D19" s="33"/>
      <c r="F19" s="33" t="s">
        <v>689</v>
      </c>
      <c r="G19" s="33" t="s">
        <v>690</v>
      </c>
      <c r="H19" s="33" t="s">
        <v>671</v>
      </c>
      <c r="I19" s="33"/>
    </row>
    <row r="20" s="27" customFormat="1" ht="20.5" spans="1:9">
      <c r="A20" s="34" t="s">
        <v>711</v>
      </c>
      <c r="B20" s="34" t="s">
        <v>712</v>
      </c>
      <c r="C20" s="34" t="s">
        <v>671</v>
      </c>
      <c r="D20" s="35"/>
      <c r="F20" s="34" t="s">
        <v>711</v>
      </c>
      <c r="G20" s="34" t="s">
        <v>712</v>
      </c>
      <c r="H20" s="34" t="s">
        <v>749</v>
      </c>
      <c r="I20" s="35"/>
    </row>
    <row r="21" ht="20.5" spans="1:9">
      <c r="A21" s="33" t="s">
        <v>713</v>
      </c>
      <c r="B21" s="33" t="s">
        <v>714</v>
      </c>
      <c r="C21" s="33" t="s">
        <v>195</v>
      </c>
      <c r="D21" s="33"/>
      <c r="F21" s="33" t="s">
        <v>713</v>
      </c>
      <c r="G21" s="33" t="s">
        <v>714</v>
      </c>
      <c r="H21" s="33" t="s">
        <v>195</v>
      </c>
      <c r="I21" s="33"/>
    </row>
    <row r="22" ht="20.5" spans="1:9">
      <c r="A22" s="33" t="s">
        <v>715</v>
      </c>
      <c r="B22" s="33" t="s">
        <v>716</v>
      </c>
      <c r="C22" s="33" t="s">
        <v>668</v>
      </c>
      <c r="D22" s="33"/>
      <c r="F22" s="33" t="s">
        <v>715</v>
      </c>
      <c r="G22" s="33" t="s">
        <v>716</v>
      </c>
      <c r="H22" s="33" t="s">
        <v>668</v>
      </c>
      <c r="I22" s="33"/>
    </row>
    <row r="23" ht="20.5" spans="1:9">
      <c r="A23" s="33" t="s">
        <v>717</v>
      </c>
      <c r="B23" s="33" t="s">
        <v>718</v>
      </c>
      <c r="C23" s="33" t="s">
        <v>671</v>
      </c>
      <c r="D23" s="33"/>
      <c r="F23" s="33" t="s">
        <v>717</v>
      </c>
      <c r="G23" s="33" t="s">
        <v>718</v>
      </c>
      <c r="H23" s="33" t="s">
        <v>671</v>
      </c>
      <c r="I23" s="33"/>
    </row>
    <row r="24" ht="20.5" spans="1:9">
      <c r="A24" s="33" t="s">
        <v>719</v>
      </c>
      <c r="B24" s="33" t="s">
        <v>720</v>
      </c>
      <c r="C24" s="33" t="s">
        <v>674</v>
      </c>
      <c r="D24" s="33"/>
      <c r="F24" s="33" t="s">
        <v>719</v>
      </c>
      <c r="G24" s="33" t="s">
        <v>720</v>
      </c>
      <c r="H24" s="33" t="s">
        <v>674</v>
      </c>
      <c r="I24" s="33"/>
    </row>
    <row r="25" ht="20.5" spans="1:9">
      <c r="A25" s="33" t="s">
        <v>721</v>
      </c>
      <c r="B25" s="33" t="s">
        <v>722</v>
      </c>
      <c r="C25" s="33" t="s">
        <v>668</v>
      </c>
      <c r="D25" s="33"/>
      <c r="F25" s="33" t="s">
        <v>721</v>
      </c>
      <c r="G25" s="33" t="s">
        <v>722</v>
      </c>
      <c r="H25" s="33" t="s">
        <v>668</v>
      </c>
      <c r="I25" s="33"/>
    </row>
    <row r="26" ht="20.5" spans="1:9">
      <c r="A26" s="33" t="s">
        <v>723</v>
      </c>
      <c r="B26" s="33" t="s">
        <v>724</v>
      </c>
      <c r="C26" s="33" t="s">
        <v>679</v>
      </c>
      <c r="D26" s="33"/>
      <c r="F26" s="33" t="s">
        <v>723</v>
      </c>
      <c r="G26" s="33" t="s">
        <v>724</v>
      </c>
      <c r="H26" s="33" t="s">
        <v>679</v>
      </c>
      <c r="I26" s="33"/>
    </row>
    <row r="27" ht="20.5" spans="1:9">
      <c r="A27" s="33" t="s">
        <v>725</v>
      </c>
      <c r="B27" s="33" t="s">
        <v>726</v>
      </c>
      <c r="C27" s="33" t="s">
        <v>129</v>
      </c>
      <c r="D27" s="33"/>
      <c r="F27" s="33" t="s">
        <v>725</v>
      </c>
      <c r="G27" s="33" t="s">
        <v>726</v>
      </c>
      <c r="H27" s="33" t="s">
        <v>129</v>
      </c>
      <c r="I27" s="33"/>
    </row>
    <row r="28" ht="20.5" spans="1:9">
      <c r="A28" s="33" t="s">
        <v>727</v>
      </c>
      <c r="B28" s="33" t="s">
        <v>728</v>
      </c>
      <c r="C28" s="33" t="s">
        <v>129</v>
      </c>
      <c r="D28" s="33"/>
      <c r="F28" s="33" t="s">
        <v>727</v>
      </c>
      <c r="G28" s="33" t="s">
        <v>728</v>
      </c>
      <c r="H28" s="33" t="s">
        <v>129</v>
      </c>
      <c r="I28" s="33"/>
    </row>
    <row r="29" ht="20.5" spans="1:9">
      <c r="A29" s="33" t="s">
        <v>729</v>
      </c>
      <c r="B29" s="33" t="s">
        <v>730</v>
      </c>
      <c r="C29" s="33" t="s">
        <v>668</v>
      </c>
      <c r="D29" s="33"/>
      <c r="F29" s="33" t="s">
        <v>729</v>
      </c>
      <c r="G29" s="33" t="s">
        <v>730</v>
      </c>
      <c r="H29" s="33" t="s">
        <v>668</v>
      </c>
      <c r="I29" s="33"/>
    </row>
    <row r="30" ht="20.5" spans="1:9">
      <c r="A30" s="33" t="s">
        <v>731</v>
      </c>
      <c r="B30" s="33" t="s">
        <v>732</v>
      </c>
      <c r="C30" s="33" t="s">
        <v>688</v>
      </c>
      <c r="D30" s="33"/>
      <c r="F30" s="33" t="s">
        <v>731</v>
      </c>
      <c r="G30" s="33" t="s">
        <v>732</v>
      </c>
      <c r="H30" s="33" t="s">
        <v>688</v>
      </c>
      <c r="I30" s="33"/>
    </row>
    <row r="31" ht="20.5" spans="1:9">
      <c r="A31" s="33" t="s">
        <v>733</v>
      </c>
      <c r="B31" s="33" t="s">
        <v>734</v>
      </c>
      <c r="C31" s="33" t="s">
        <v>671</v>
      </c>
      <c r="D31" s="33"/>
      <c r="F31" s="33" t="s">
        <v>733</v>
      </c>
      <c r="G31" s="33" t="s">
        <v>734</v>
      </c>
      <c r="H31" s="33" t="s">
        <v>671</v>
      </c>
      <c r="I31" s="33"/>
    </row>
    <row r="32" ht="20.5" spans="1:9">
      <c r="A32" s="33" t="s">
        <v>754</v>
      </c>
      <c r="B32" s="33" t="s">
        <v>755</v>
      </c>
      <c r="C32" s="33" t="s">
        <v>756</v>
      </c>
      <c r="D32" s="33"/>
      <c r="F32" s="33" t="s">
        <v>754</v>
      </c>
      <c r="G32" s="33" t="s">
        <v>755</v>
      </c>
      <c r="H32" s="33" t="s">
        <v>756</v>
      </c>
      <c r="I32" s="33"/>
    </row>
    <row r="33" ht="20.5" spans="1:9">
      <c r="A33" s="32"/>
      <c r="B33" s="32"/>
      <c r="C33" s="32"/>
      <c r="D33" s="32"/>
      <c r="F33" s="32"/>
      <c r="G33" s="32"/>
      <c r="H33" s="32"/>
      <c r="I33" s="32"/>
    </row>
    <row r="34" ht="20.5" spans="1:9">
      <c r="A34" s="36" t="s">
        <v>757</v>
      </c>
      <c r="B34" s="36" t="s">
        <v>758</v>
      </c>
      <c r="C34" s="36" t="s">
        <v>261</v>
      </c>
      <c r="D34" s="36"/>
      <c r="F34" s="36" t="s">
        <v>757</v>
      </c>
      <c r="G34" s="36" t="s">
        <v>758</v>
      </c>
      <c r="H34" s="36" t="s">
        <v>261</v>
      </c>
      <c r="I34" s="36"/>
    </row>
    <row r="35" ht="20.5" spans="1:9">
      <c r="A35" s="36" t="s">
        <v>759</v>
      </c>
      <c r="B35" s="36" t="s">
        <v>760</v>
      </c>
      <c r="C35" s="36" t="s">
        <v>761</v>
      </c>
      <c r="D35" s="36"/>
      <c r="F35" s="36" t="s">
        <v>759</v>
      </c>
      <c r="G35" s="36" t="s">
        <v>760</v>
      </c>
      <c r="H35" s="36" t="s">
        <v>761</v>
      </c>
      <c r="I35" s="36"/>
    </row>
    <row r="36" ht="20.5" spans="1:9">
      <c r="A36" s="36" t="s">
        <v>762</v>
      </c>
      <c r="B36" s="36" t="s">
        <v>763</v>
      </c>
      <c r="C36" s="36" t="s">
        <v>764</v>
      </c>
      <c r="D36" s="36"/>
      <c r="F36" s="36" t="s">
        <v>762</v>
      </c>
      <c r="G36" s="36" t="s">
        <v>763</v>
      </c>
      <c r="H36" s="36" t="s">
        <v>764</v>
      </c>
      <c r="I36" s="36"/>
    </row>
    <row r="37" ht="20.5" spans="1:9">
      <c r="A37" s="36" t="s">
        <v>765</v>
      </c>
      <c r="B37" s="36" t="s">
        <v>766</v>
      </c>
      <c r="C37" s="36" t="s">
        <v>129</v>
      </c>
      <c r="D37" s="36"/>
      <c r="F37" s="36" t="s">
        <v>765</v>
      </c>
      <c r="G37" s="36" t="s">
        <v>766</v>
      </c>
      <c r="H37" s="36" t="s">
        <v>129</v>
      </c>
      <c r="I37" s="36"/>
    </row>
    <row r="38" ht="20.5" spans="1:9">
      <c r="A38" s="36" t="s">
        <v>767</v>
      </c>
      <c r="B38" s="36" t="s">
        <v>768</v>
      </c>
      <c r="C38" s="36" t="s">
        <v>769</v>
      </c>
      <c r="D38" s="36"/>
      <c r="F38" s="36" t="s">
        <v>767</v>
      </c>
      <c r="G38" s="36" t="s">
        <v>768</v>
      </c>
      <c r="H38" s="36" t="s">
        <v>769</v>
      </c>
      <c r="I38" s="36"/>
    </row>
    <row r="39" ht="20.5" spans="1:9">
      <c r="A39" s="36" t="s">
        <v>814</v>
      </c>
      <c r="B39" s="36" t="s">
        <v>815</v>
      </c>
      <c r="C39" s="36" t="s">
        <v>129</v>
      </c>
      <c r="D39" s="36"/>
      <c r="F39" s="36" t="s">
        <v>814</v>
      </c>
      <c r="G39" s="36" t="s">
        <v>815</v>
      </c>
      <c r="H39" s="36" t="s">
        <v>129</v>
      </c>
      <c r="I39" s="36"/>
    </row>
    <row r="40" ht="20.5" spans="1:9">
      <c r="A40" s="36" t="s">
        <v>816</v>
      </c>
      <c r="B40" s="36" t="s">
        <v>817</v>
      </c>
      <c r="C40" s="36" t="s">
        <v>769</v>
      </c>
      <c r="D40" s="36"/>
      <c r="F40" s="36" t="s">
        <v>816</v>
      </c>
      <c r="G40" s="36" t="s">
        <v>817</v>
      </c>
      <c r="H40" s="36" t="s">
        <v>769</v>
      </c>
      <c r="I40" s="36"/>
    </row>
    <row r="41" ht="20.5" spans="1:9">
      <c r="A41" s="36" t="s">
        <v>838</v>
      </c>
      <c r="B41" s="36" t="s">
        <v>839</v>
      </c>
      <c r="C41" s="36" t="s">
        <v>749</v>
      </c>
      <c r="D41" s="36"/>
      <c r="F41" s="36" t="s">
        <v>838</v>
      </c>
      <c r="G41" s="36" t="s">
        <v>839</v>
      </c>
      <c r="H41" s="36" t="s">
        <v>749</v>
      </c>
      <c r="I41" s="36"/>
    </row>
    <row r="42" ht="20.5" spans="1:9">
      <c r="A42" s="32"/>
      <c r="B42" s="32"/>
      <c r="C42" s="32"/>
      <c r="D42" s="32"/>
      <c r="F42" s="32"/>
      <c r="G42" s="32"/>
      <c r="H42" s="32"/>
      <c r="I42" s="32"/>
    </row>
    <row r="43" ht="20.5" spans="1:9">
      <c r="A43" s="37" t="s">
        <v>851</v>
      </c>
      <c r="B43" s="37" t="s">
        <v>852</v>
      </c>
      <c r="C43" s="37" t="s">
        <v>853</v>
      </c>
      <c r="D43" s="37"/>
      <c r="F43" s="37" t="s">
        <v>851</v>
      </c>
      <c r="G43" s="37" t="s">
        <v>852</v>
      </c>
      <c r="H43" s="37" t="s">
        <v>853</v>
      </c>
      <c r="I43" s="37"/>
    </row>
    <row r="44" ht="20.5" spans="1:9">
      <c r="A44" s="32"/>
      <c r="B44" s="32"/>
      <c r="C44" s="32"/>
      <c r="D44" s="32"/>
      <c r="F44" s="32"/>
      <c r="G44" s="32"/>
      <c r="H44" s="32"/>
      <c r="I44" s="32"/>
    </row>
    <row r="45" ht="20.5" spans="1:9">
      <c r="A45" s="38" t="s">
        <v>858</v>
      </c>
      <c r="B45" s="38" t="s">
        <v>859</v>
      </c>
      <c r="C45" s="38" t="s">
        <v>368</v>
      </c>
      <c r="D45" s="38"/>
      <c r="F45" s="38" t="s">
        <v>858</v>
      </c>
      <c r="G45" s="38" t="s">
        <v>859</v>
      </c>
      <c r="H45" s="38" t="s">
        <v>368</v>
      </c>
      <c r="I45" s="38"/>
    </row>
    <row r="46" ht="20.5" spans="1:9">
      <c r="A46" s="38" t="s">
        <v>860</v>
      </c>
      <c r="B46" s="38" t="s">
        <v>861</v>
      </c>
      <c r="C46" s="38" t="s">
        <v>371</v>
      </c>
      <c r="D46" s="38"/>
      <c r="F46" s="38" t="s">
        <v>860</v>
      </c>
      <c r="G46" s="38" t="s">
        <v>861</v>
      </c>
      <c r="H46" s="38" t="s">
        <v>371</v>
      </c>
      <c r="I46" s="38"/>
    </row>
    <row r="47" ht="20.5" spans="1:9">
      <c r="A47" s="38" t="s">
        <v>862</v>
      </c>
      <c r="B47" s="38" t="s">
        <v>863</v>
      </c>
      <c r="C47" s="38" t="s">
        <v>853</v>
      </c>
      <c r="D47" s="38"/>
      <c r="F47" s="38" t="s">
        <v>862</v>
      </c>
      <c r="G47" s="38" t="s">
        <v>863</v>
      </c>
      <c r="H47" s="38" t="s">
        <v>853</v>
      </c>
      <c r="I47" s="38"/>
    </row>
    <row r="48" ht="20.5" spans="1:9">
      <c r="A48" s="38" t="s">
        <v>864</v>
      </c>
      <c r="B48" s="38" t="s">
        <v>865</v>
      </c>
      <c r="C48" s="38" t="s">
        <v>340</v>
      </c>
      <c r="D48" s="38"/>
      <c r="F48" s="38" t="s">
        <v>864</v>
      </c>
      <c r="G48" s="38" t="s">
        <v>865</v>
      </c>
      <c r="H48" s="38" t="s">
        <v>340</v>
      </c>
      <c r="I48" s="38"/>
    </row>
    <row r="49" ht="20.5" spans="1:9">
      <c r="A49" s="38" t="s">
        <v>866</v>
      </c>
      <c r="B49" s="38" t="s">
        <v>867</v>
      </c>
      <c r="C49" s="38" t="s">
        <v>340</v>
      </c>
      <c r="D49" s="38"/>
      <c r="F49" s="38" t="s">
        <v>866</v>
      </c>
      <c r="G49" s="38" t="s">
        <v>867</v>
      </c>
      <c r="H49" s="38" t="s">
        <v>340</v>
      </c>
      <c r="I49" s="38"/>
    </row>
    <row r="50" ht="20.5" spans="1:9">
      <c r="A50" s="38" t="s">
        <v>868</v>
      </c>
      <c r="B50" s="38" t="s">
        <v>869</v>
      </c>
      <c r="C50" s="38" t="s">
        <v>382</v>
      </c>
      <c r="D50" s="38"/>
      <c r="F50" s="38" t="s">
        <v>868</v>
      </c>
      <c r="G50" s="38" t="s">
        <v>869</v>
      </c>
      <c r="H50" s="38" t="s">
        <v>382</v>
      </c>
      <c r="I50" s="38"/>
    </row>
    <row r="51" ht="20.5" spans="1:9">
      <c r="A51" s="38" t="s">
        <v>870</v>
      </c>
      <c r="B51" s="38" t="s">
        <v>871</v>
      </c>
      <c r="C51" s="38" t="s">
        <v>340</v>
      </c>
      <c r="D51" s="38"/>
      <c r="F51" s="38" t="s">
        <v>870</v>
      </c>
      <c r="G51" s="38" t="s">
        <v>871</v>
      </c>
      <c r="H51" s="38" t="s">
        <v>340</v>
      </c>
      <c r="I51" s="38"/>
    </row>
    <row r="52" ht="20.5" spans="1:9">
      <c r="A52" s="38" t="s">
        <v>878</v>
      </c>
      <c r="B52" s="38" t="s">
        <v>879</v>
      </c>
      <c r="C52" s="38" t="s">
        <v>395</v>
      </c>
      <c r="D52" s="38"/>
      <c r="F52" s="38" t="s">
        <v>878</v>
      </c>
      <c r="G52" s="38" t="s">
        <v>879</v>
      </c>
      <c r="H52" s="38" t="s">
        <v>395</v>
      </c>
      <c r="I52" s="38"/>
    </row>
    <row r="53" ht="20.5" spans="1:9">
      <c r="A53" s="38" t="s">
        <v>880</v>
      </c>
      <c r="B53" s="38" t="s">
        <v>881</v>
      </c>
      <c r="C53" s="38" t="s">
        <v>882</v>
      </c>
      <c r="D53" s="38" t="s">
        <v>398</v>
      </c>
      <c r="F53" s="38" t="s">
        <v>880</v>
      </c>
      <c r="G53" s="38" t="s">
        <v>881</v>
      </c>
      <c r="H53" s="38" t="s">
        <v>882</v>
      </c>
      <c r="I53" s="38" t="s">
        <v>398</v>
      </c>
    </row>
    <row r="54" ht="20.5" spans="1:9">
      <c r="A54" s="38" t="s">
        <v>883</v>
      </c>
      <c r="B54" s="38" t="s">
        <v>884</v>
      </c>
      <c r="C54" s="38" t="s">
        <v>882</v>
      </c>
      <c r="D54" s="38" t="s">
        <v>398</v>
      </c>
      <c r="F54" s="38" t="s">
        <v>883</v>
      </c>
      <c r="G54" s="38" t="s">
        <v>884</v>
      </c>
      <c r="H54" s="38" t="s">
        <v>882</v>
      </c>
      <c r="I54" s="38" t="s">
        <v>398</v>
      </c>
    </row>
    <row r="55" ht="20.5" spans="1:9">
      <c r="A55" s="38" t="s">
        <v>885</v>
      </c>
      <c r="B55" s="38" t="s">
        <v>886</v>
      </c>
      <c r="C55" s="38" t="s">
        <v>887</v>
      </c>
      <c r="D55" s="38"/>
      <c r="F55" s="38" t="s">
        <v>885</v>
      </c>
      <c r="G55" s="38" t="s">
        <v>886</v>
      </c>
      <c r="H55" s="38" t="s">
        <v>887</v>
      </c>
      <c r="I55" s="38"/>
    </row>
    <row r="56" ht="20.5" spans="1:9">
      <c r="A56" s="38" t="s">
        <v>888</v>
      </c>
      <c r="B56" s="38" t="s">
        <v>889</v>
      </c>
      <c r="C56" s="38" t="s">
        <v>408</v>
      </c>
      <c r="D56" s="38"/>
      <c r="F56" s="38" t="s">
        <v>888</v>
      </c>
      <c r="G56" s="38" t="s">
        <v>889</v>
      </c>
      <c r="H56" s="38" t="s">
        <v>408</v>
      </c>
      <c r="I56" s="38"/>
    </row>
    <row r="57" ht="20.5" spans="1:9">
      <c r="A57" s="38" t="s">
        <v>890</v>
      </c>
      <c r="B57" s="38" t="s">
        <v>891</v>
      </c>
      <c r="C57" s="38" t="s">
        <v>671</v>
      </c>
      <c r="D57" s="38"/>
      <c r="F57" s="38" t="s">
        <v>890</v>
      </c>
      <c r="G57" s="38" t="s">
        <v>891</v>
      </c>
      <c r="H57" s="38" t="s">
        <v>671</v>
      </c>
      <c r="I57" s="38"/>
    </row>
    <row r="58" ht="20.5" spans="1:9">
      <c r="A58" s="32"/>
      <c r="B58" s="32"/>
      <c r="C58" s="32"/>
      <c r="D58" s="32"/>
      <c r="F58" s="32"/>
      <c r="G58" s="32"/>
      <c r="H58" s="32"/>
      <c r="I58" s="32"/>
    </row>
    <row r="59" ht="20.5" spans="1:9">
      <c r="A59" s="33" t="s">
        <v>894</v>
      </c>
      <c r="B59" s="33" t="s">
        <v>895</v>
      </c>
      <c r="C59" s="33" t="s">
        <v>749</v>
      </c>
      <c r="D59" s="33"/>
      <c r="F59" s="33" t="s">
        <v>894</v>
      </c>
      <c r="G59" s="33" t="s">
        <v>895</v>
      </c>
      <c r="H59" s="33" t="s">
        <v>749</v>
      </c>
      <c r="I59" s="33"/>
    </row>
    <row r="60" ht="20.5" spans="1:9">
      <c r="A60" s="33" t="s">
        <v>896</v>
      </c>
      <c r="B60" s="33" t="s">
        <v>897</v>
      </c>
      <c r="C60" s="33" t="s">
        <v>679</v>
      </c>
      <c r="D60" s="33"/>
      <c r="F60" s="33" t="s">
        <v>896</v>
      </c>
      <c r="G60" s="33" t="s">
        <v>897</v>
      </c>
      <c r="H60" s="33" t="s">
        <v>679</v>
      </c>
      <c r="I60" s="33"/>
    </row>
    <row r="61" ht="20" spans="1:9">
      <c r="A61" s="39"/>
      <c r="B61" s="39"/>
      <c r="C61" s="39"/>
      <c r="D61" s="39"/>
      <c r="F61" s="39"/>
      <c r="G61" s="39"/>
      <c r="H61" s="39"/>
      <c r="I61" s="39"/>
    </row>
    <row r="62" ht="20.5" spans="1:9">
      <c r="A62" s="40" t="s">
        <v>905</v>
      </c>
      <c r="B62" s="41" t="s">
        <v>906</v>
      </c>
      <c r="C62" s="41" t="s">
        <v>671</v>
      </c>
      <c r="D62" s="40"/>
      <c r="F62" s="40" t="s">
        <v>905</v>
      </c>
      <c r="G62" s="41" t="s">
        <v>906</v>
      </c>
      <c r="H62" s="41" t="s">
        <v>671</v>
      </c>
      <c r="I62" s="40"/>
    </row>
    <row r="63" ht="20.5" spans="1:9">
      <c r="A63" s="40" t="s">
        <v>907</v>
      </c>
      <c r="B63" s="41" t="s">
        <v>908</v>
      </c>
      <c r="C63" s="41" t="s">
        <v>459</v>
      </c>
      <c r="D63" s="40"/>
      <c r="F63" s="40" t="s">
        <v>907</v>
      </c>
      <c r="G63" s="41" t="s">
        <v>908</v>
      </c>
      <c r="H63" s="41" t="s">
        <v>459</v>
      </c>
      <c r="I63" s="40"/>
    </row>
    <row r="64" ht="20.5" spans="1:9">
      <c r="A64" s="40" t="s">
        <v>909</v>
      </c>
      <c r="B64" s="41" t="s">
        <v>910</v>
      </c>
      <c r="C64" s="42"/>
      <c r="D64" s="40" t="s">
        <v>462</v>
      </c>
      <c r="F64" s="40" t="s">
        <v>909</v>
      </c>
      <c r="G64" s="41" t="s">
        <v>910</v>
      </c>
      <c r="H64" s="42"/>
      <c r="I64" s="40" t="s">
        <v>462</v>
      </c>
    </row>
    <row r="65" ht="20.5" spans="1:9">
      <c r="A65" s="40" t="s">
        <v>911</v>
      </c>
      <c r="B65" s="41" t="s">
        <v>912</v>
      </c>
      <c r="C65" s="42"/>
      <c r="D65" s="40" t="s">
        <v>465</v>
      </c>
      <c r="F65" s="40" t="s">
        <v>911</v>
      </c>
      <c r="G65" s="41" t="s">
        <v>912</v>
      </c>
      <c r="H65" s="42"/>
      <c r="I65" s="40" t="s">
        <v>465</v>
      </c>
    </row>
    <row r="66" ht="20.5" spans="1:9">
      <c r="A66" s="32"/>
      <c r="B66" s="32"/>
      <c r="C66" s="32"/>
      <c r="D66" s="32"/>
      <c r="F66" s="32"/>
      <c r="G66" s="32"/>
      <c r="H66" s="32"/>
      <c r="I66" s="32"/>
    </row>
    <row r="67" ht="20.5" spans="1:9">
      <c r="A67" s="43" t="s">
        <v>913</v>
      </c>
      <c r="B67" s="44" t="s">
        <v>914</v>
      </c>
      <c r="C67" s="44" t="s">
        <v>387</v>
      </c>
      <c r="D67" s="43"/>
      <c r="F67" s="43" t="s">
        <v>913</v>
      </c>
      <c r="G67" s="44" t="s">
        <v>914</v>
      </c>
      <c r="H67" s="44" t="s">
        <v>387</v>
      </c>
      <c r="I67" s="43"/>
    </row>
    <row r="68" ht="20.5" spans="1:10">
      <c r="A68" s="43" t="s">
        <v>915</v>
      </c>
      <c r="B68" s="44" t="s">
        <v>916</v>
      </c>
      <c r="C68" s="44" t="s">
        <v>362</v>
      </c>
      <c r="D68" s="43"/>
      <c r="F68" s="43" t="s">
        <v>915</v>
      </c>
      <c r="G68" s="44" t="s">
        <v>916</v>
      </c>
      <c r="H68" s="44" t="s">
        <v>362</v>
      </c>
      <c r="I68" s="43"/>
      <c r="J68" s="45"/>
    </row>
    <row r="69" ht="20.5" spans="1:10">
      <c r="A69" s="43" t="s">
        <v>917</v>
      </c>
      <c r="B69" s="44" t="s">
        <v>918</v>
      </c>
      <c r="C69" s="44" t="s">
        <v>471</v>
      </c>
      <c r="D69" s="43"/>
      <c r="F69" s="43" t="s">
        <v>917</v>
      </c>
      <c r="G69" s="44" t="s">
        <v>918</v>
      </c>
      <c r="H69" s="44" t="s">
        <v>471</v>
      </c>
      <c r="I69" s="43"/>
      <c r="J69" s="46"/>
    </row>
    <row r="70" ht="20.5" spans="1:10">
      <c r="A70" s="43" t="s">
        <v>919</v>
      </c>
      <c r="B70" s="44" t="s">
        <v>920</v>
      </c>
      <c r="C70" s="44" t="s">
        <v>473</v>
      </c>
      <c r="D70" s="43"/>
      <c r="F70" s="43" t="s">
        <v>919</v>
      </c>
      <c r="G70" s="44" t="s">
        <v>920</v>
      </c>
      <c r="H70" s="44" t="s">
        <v>473</v>
      </c>
      <c r="I70" s="43"/>
      <c r="J70" s="46"/>
    </row>
    <row r="71" ht="20.5" spans="1:10">
      <c r="A71" s="43" t="s">
        <v>921</v>
      </c>
      <c r="B71" s="44" t="s">
        <v>922</v>
      </c>
      <c r="C71" s="44" t="s">
        <v>387</v>
      </c>
      <c r="D71" s="43"/>
      <c r="F71" s="43" t="s">
        <v>921</v>
      </c>
      <c r="G71" s="44" t="s">
        <v>922</v>
      </c>
      <c r="H71" s="44" t="s">
        <v>387</v>
      </c>
      <c r="I71" s="43"/>
      <c r="J71" s="45"/>
    </row>
    <row r="72" ht="20.5" spans="1:9">
      <c r="A72" s="43" t="s">
        <v>923</v>
      </c>
      <c r="B72" s="44" t="s">
        <v>924</v>
      </c>
      <c r="C72" s="44" t="s">
        <v>473</v>
      </c>
      <c r="D72" s="43"/>
      <c r="F72" s="43" t="s">
        <v>923</v>
      </c>
      <c r="G72" s="44" t="s">
        <v>924</v>
      </c>
      <c r="H72" s="44" t="s">
        <v>473</v>
      </c>
      <c r="I72" s="43"/>
    </row>
    <row r="73" ht="20.5" spans="1:9">
      <c r="A73" s="43" t="s">
        <v>925</v>
      </c>
      <c r="B73" s="44" t="s">
        <v>926</v>
      </c>
      <c r="C73" s="44" t="s">
        <v>471</v>
      </c>
      <c r="D73" s="43"/>
      <c r="F73" s="43" t="s">
        <v>925</v>
      </c>
      <c r="G73" s="44" t="s">
        <v>926</v>
      </c>
      <c r="H73" s="44" t="s">
        <v>471</v>
      </c>
      <c r="I73" s="43"/>
    </row>
    <row r="74" ht="20.5" spans="1:9">
      <c r="A74" s="43" t="s">
        <v>927</v>
      </c>
      <c r="B74" s="44" t="s">
        <v>928</v>
      </c>
      <c r="C74" s="44" t="s">
        <v>362</v>
      </c>
      <c r="D74" s="43"/>
      <c r="F74" s="43" t="s">
        <v>927</v>
      </c>
      <c r="G74" s="44" t="s">
        <v>928</v>
      </c>
      <c r="H74" s="44" t="s">
        <v>362</v>
      </c>
      <c r="I74" s="43"/>
    </row>
    <row r="75" ht="20.5" spans="1:9">
      <c r="A75" s="43" t="s">
        <v>929</v>
      </c>
      <c r="B75" s="44" t="s">
        <v>930</v>
      </c>
      <c r="C75" s="44" t="s">
        <v>471</v>
      </c>
      <c r="D75" s="43"/>
      <c r="F75" s="43" t="s">
        <v>929</v>
      </c>
      <c r="G75" s="44" t="s">
        <v>930</v>
      </c>
      <c r="H75" s="44" t="s">
        <v>471</v>
      </c>
      <c r="I75" s="43"/>
    </row>
    <row r="76" ht="20.5" spans="1:9">
      <c r="A76" s="43" t="s">
        <v>931</v>
      </c>
      <c r="B76" s="44" t="s">
        <v>932</v>
      </c>
      <c r="C76" s="44" t="s">
        <v>387</v>
      </c>
      <c r="D76" s="43"/>
      <c r="F76" s="43" t="s">
        <v>931</v>
      </c>
      <c r="G76" s="44" t="s">
        <v>932</v>
      </c>
      <c r="H76" s="44" t="s">
        <v>387</v>
      </c>
      <c r="I76" s="43"/>
    </row>
    <row r="77" ht="20.5" spans="1:9">
      <c r="A77" s="43" t="s">
        <v>933</v>
      </c>
      <c r="B77" s="44" t="s">
        <v>934</v>
      </c>
      <c r="C77" s="44" t="s">
        <v>387</v>
      </c>
      <c r="D77" s="43"/>
      <c r="F77" s="43" t="s">
        <v>933</v>
      </c>
      <c r="G77" s="44" t="s">
        <v>934</v>
      </c>
      <c r="H77" s="44" t="s">
        <v>387</v>
      </c>
      <c r="I77" s="43"/>
    </row>
    <row r="78" ht="20.5" spans="1:9">
      <c r="A78" s="43" t="s">
        <v>935</v>
      </c>
      <c r="B78" s="44" t="s">
        <v>936</v>
      </c>
      <c r="C78" s="44" t="s">
        <v>362</v>
      </c>
      <c r="D78" s="43"/>
      <c r="F78" s="43" t="s">
        <v>935</v>
      </c>
      <c r="G78" s="44" t="s">
        <v>936</v>
      </c>
      <c r="H78" s="44" t="s">
        <v>362</v>
      </c>
      <c r="I78" s="43"/>
    </row>
    <row r="79" ht="20.5" spans="1:9">
      <c r="A79" s="43" t="s">
        <v>937</v>
      </c>
      <c r="B79" s="44" t="s">
        <v>938</v>
      </c>
      <c r="C79" s="44" t="s">
        <v>387</v>
      </c>
      <c r="D79" s="43"/>
      <c r="F79" s="43" t="s">
        <v>937</v>
      </c>
      <c r="G79" s="44" t="s">
        <v>938</v>
      </c>
      <c r="H79" s="44" t="s">
        <v>387</v>
      </c>
      <c r="I79" s="43"/>
    </row>
    <row r="80" ht="20.5" spans="1:9">
      <c r="A80" s="43" t="s">
        <v>939</v>
      </c>
      <c r="B80" s="44" t="s">
        <v>940</v>
      </c>
      <c r="C80" s="44" t="s">
        <v>362</v>
      </c>
      <c r="D80" s="43"/>
      <c r="F80" s="43" t="s">
        <v>939</v>
      </c>
      <c r="G80" s="44" t="s">
        <v>940</v>
      </c>
      <c r="H80" s="44" t="s">
        <v>362</v>
      </c>
      <c r="I80" s="43"/>
    </row>
    <row r="81" ht="20.5" spans="1:9">
      <c r="A81" s="43" t="s">
        <v>941</v>
      </c>
      <c r="B81" s="44" t="s">
        <v>942</v>
      </c>
      <c r="C81" s="44" t="s">
        <v>387</v>
      </c>
      <c r="D81" s="43"/>
      <c r="F81" s="43" t="s">
        <v>941</v>
      </c>
      <c r="G81" s="44" t="s">
        <v>942</v>
      </c>
      <c r="H81" s="44" t="s">
        <v>387</v>
      </c>
      <c r="I81" s="43"/>
    </row>
    <row r="82" ht="20.5" spans="1:9">
      <c r="A82" s="43" t="s">
        <v>943</v>
      </c>
      <c r="B82" s="44" t="s">
        <v>944</v>
      </c>
      <c r="C82" s="44" t="s">
        <v>387</v>
      </c>
      <c r="D82" s="43"/>
      <c r="F82" s="43" t="s">
        <v>943</v>
      </c>
      <c r="G82" s="44" t="s">
        <v>944</v>
      </c>
      <c r="H82" s="44" t="s">
        <v>387</v>
      </c>
      <c r="I82" s="43"/>
    </row>
    <row r="83" ht="20.5" spans="1:9">
      <c r="A83" s="43" t="s">
        <v>945</v>
      </c>
      <c r="B83" s="44" t="s">
        <v>946</v>
      </c>
      <c r="C83" s="44" t="s">
        <v>362</v>
      </c>
      <c r="D83" s="43"/>
      <c r="F83" s="43" t="s">
        <v>945</v>
      </c>
      <c r="G83" s="44" t="s">
        <v>946</v>
      </c>
      <c r="H83" s="44" t="s">
        <v>362</v>
      </c>
      <c r="I83" s="43"/>
    </row>
    <row r="84" ht="20.5" spans="1:9">
      <c r="A84" s="43" t="s">
        <v>947</v>
      </c>
      <c r="B84" s="44" t="s">
        <v>948</v>
      </c>
      <c r="C84" s="44" t="s">
        <v>471</v>
      </c>
      <c r="D84" s="44"/>
      <c r="F84" s="43" t="s">
        <v>947</v>
      </c>
      <c r="G84" s="44" t="s">
        <v>948</v>
      </c>
      <c r="H84" s="44" t="s">
        <v>471</v>
      </c>
      <c r="I84" s="44"/>
    </row>
    <row r="85" ht="20.5" spans="1:9">
      <c r="A85" s="43" t="s">
        <v>949</v>
      </c>
      <c r="B85" s="44" t="s">
        <v>950</v>
      </c>
      <c r="C85" s="44" t="s">
        <v>473</v>
      </c>
      <c r="D85" s="44"/>
      <c r="F85" s="43" t="s">
        <v>949</v>
      </c>
      <c r="G85" s="44" t="s">
        <v>950</v>
      </c>
      <c r="H85" s="44" t="s">
        <v>473</v>
      </c>
      <c r="I85" s="44"/>
    </row>
    <row r="86" ht="20.5" spans="1:9">
      <c r="A86" s="43" t="s">
        <v>951</v>
      </c>
      <c r="B86" s="44" t="s">
        <v>952</v>
      </c>
      <c r="C86" s="44" t="s">
        <v>387</v>
      </c>
      <c r="D86" s="44"/>
      <c r="F86" s="43" t="s">
        <v>951</v>
      </c>
      <c r="G86" s="44" t="s">
        <v>952</v>
      </c>
      <c r="H86" s="44" t="s">
        <v>387</v>
      </c>
      <c r="I86" s="44"/>
    </row>
    <row r="87" ht="20.5" spans="1:9">
      <c r="A87" s="43" t="s">
        <v>953</v>
      </c>
      <c r="B87" s="44" t="s">
        <v>954</v>
      </c>
      <c r="C87" s="44" t="s">
        <v>473</v>
      </c>
      <c r="D87" s="44"/>
      <c r="F87" s="43" t="s">
        <v>953</v>
      </c>
      <c r="G87" s="44" t="s">
        <v>954</v>
      </c>
      <c r="H87" s="44" t="s">
        <v>473</v>
      </c>
      <c r="I87" s="44"/>
    </row>
    <row r="88" ht="20.5" spans="1:9">
      <c r="A88" s="43" t="s">
        <v>955</v>
      </c>
      <c r="B88" s="44" t="s">
        <v>956</v>
      </c>
      <c r="C88" s="44" t="s">
        <v>471</v>
      </c>
      <c r="D88" s="44"/>
      <c r="F88" s="43" t="s">
        <v>955</v>
      </c>
      <c r="G88" s="44" t="s">
        <v>956</v>
      </c>
      <c r="H88" s="44" t="s">
        <v>471</v>
      </c>
      <c r="I88" s="44"/>
    </row>
    <row r="89" ht="20.5" spans="1:9">
      <c r="A89" s="43" t="s">
        <v>957</v>
      </c>
      <c r="B89" s="44" t="s">
        <v>958</v>
      </c>
      <c r="C89" s="44" t="s">
        <v>362</v>
      </c>
      <c r="D89" s="44"/>
      <c r="F89" s="43" t="s">
        <v>957</v>
      </c>
      <c r="G89" s="44" t="s">
        <v>958</v>
      </c>
      <c r="H89" s="44" t="s">
        <v>362</v>
      </c>
      <c r="I89" s="44"/>
    </row>
    <row r="90" ht="20.5" spans="1:9">
      <c r="A90" s="43" t="s">
        <v>959</v>
      </c>
      <c r="B90" s="44" t="s">
        <v>960</v>
      </c>
      <c r="C90" s="44" t="s">
        <v>471</v>
      </c>
      <c r="D90" s="44"/>
      <c r="F90" s="43" t="s">
        <v>959</v>
      </c>
      <c r="G90" s="44" t="s">
        <v>960</v>
      </c>
      <c r="H90" s="44" t="s">
        <v>471</v>
      </c>
      <c r="I90" s="44"/>
    </row>
    <row r="91" ht="20.5" spans="1:9">
      <c r="A91" s="43" t="s">
        <v>961</v>
      </c>
      <c r="B91" s="44" t="s">
        <v>962</v>
      </c>
      <c r="C91" s="44" t="s">
        <v>387</v>
      </c>
      <c r="D91" s="44"/>
      <c r="F91" s="43" t="s">
        <v>961</v>
      </c>
      <c r="G91" s="44" t="s">
        <v>962</v>
      </c>
      <c r="H91" s="44" t="s">
        <v>387</v>
      </c>
      <c r="I91" s="44"/>
    </row>
    <row r="92" ht="20.5" spans="1:9">
      <c r="A92" s="43" t="s">
        <v>963</v>
      </c>
      <c r="B92" s="44" t="s">
        <v>964</v>
      </c>
      <c r="C92" s="44" t="s">
        <v>387</v>
      </c>
      <c r="D92" s="44"/>
      <c r="F92" s="43" t="s">
        <v>963</v>
      </c>
      <c r="G92" s="44" t="s">
        <v>964</v>
      </c>
      <c r="H92" s="44" t="s">
        <v>387</v>
      </c>
      <c r="I92" s="44"/>
    </row>
    <row r="93" ht="20.5" spans="1:9">
      <c r="A93" s="43" t="s">
        <v>965</v>
      </c>
      <c r="B93" s="44" t="s">
        <v>966</v>
      </c>
      <c r="C93" s="44" t="s">
        <v>362</v>
      </c>
      <c r="D93" s="44"/>
      <c r="F93" s="43" t="s">
        <v>965</v>
      </c>
      <c r="G93" s="44" t="s">
        <v>966</v>
      </c>
      <c r="H93" s="44" t="s">
        <v>362</v>
      </c>
      <c r="I93" s="44"/>
    </row>
    <row r="94" ht="20.5" spans="1:9">
      <c r="A94" s="43" t="s">
        <v>967</v>
      </c>
      <c r="B94" s="44" t="s">
        <v>968</v>
      </c>
      <c r="C94" s="44" t="s">
        <v>387</v>
      </c>
      <c r="D94" s="44"/>
      <c r="F94" s="43" t="s">
        <v>967</v>
      </c>
      <c r="G94" s="44" t="s">
        <v>968</v>
      </c>
      <c r="H94" s="44" t="s">
        <v>387</v>
      </c>
      <c r="I94" s="44"/>
    </row>
    <row r="95" ht="20.5" spans="1:9">
      <c r="A95" s="43" t="s">
        <v>969</v>
      </c>
      <c r="B95" s="44" t="s">
        <v>970</v>
      </c>
      <c r="C95" s="44" t="s">
        <v>362</v>
      </c>
      <c r="D95" s="44"/>
      <c r="F95" s="43" t="s">
        <v>969</v>
      </c>
      <c r="G95" s="44" t="s">
        <v>970</v>
      </c>
      <c r="H95" s="44" t="s">
        <v>362</v>
      </c>
      <c r="I95" s="44"/>
    </row>
    <row r="96" ht="20.5" spans="1:9">
      <c r="A96" s="43" t="s">
        <v>971</v>
      </c>
      <c r="B96" s="44" t="s">
        <v>972</v>
      </c>
      <c r="C96" s="44" t="s">
        <v>387</v>
      </c>
      <c r="D96" s="44"/>
      <c r="F96" s="43" t="s">
        <v>971</v>
      </c>
      <c r="G96" s="44" t="s">
        <v>972</v>
      </c>
      <c r="H96" s="44" t="s">
        <v>387</v>
      </c>
      <c r="I96" s="44"/>
    </row>
    <row r="97" ht="20.5" spans="1:9">
      <c r="A97" s="43" t="s">
        <v>973</v>
      </c>
      <c r="B97" s="44" t="s">
        <v>974</v>
      </c>
      <c r="C97" s="44" t="s">
        <v>387</v>
      </c>
      <c r="D97" s="44"/>
      <c r="F97" s="43" t="s">
        <v>973</v>
      </c>
      <c r="G97" s="44" t="s">
        <v>974</v>
      </c>
      <c r="H97" s="44" t="s">
        <v>387</v>
      </c>
      <c r="I97" s="44"/>
    </row>
    <row r="98" ht="20.5" spans="1:9">
      <c r="A98" s="43" t="s">
        <v>975</v>
      </c>
      <c r="B98" s="44" t="s">
        <v>976</v>
      </c>
      <c r="C98" s="44" t="s">
        <v>387</v>
      </c>
      <c r="D98" s="44"/>
      <c r="F98" s="43" t="s">
        <v>975</v>
      </c>
      <c r="G98" s="44" t="s">
        <v>976</v>
      </c>
      <c r="H98" s="44" t="s">
        <v>387</v>
      </c>
      <c r="I98" s="44"/>
    </row>
    <row r="99" ht="20.5" spans="1:9">
      <c r="A99" s="43" t="s">
        <v>977</v>
      </c>
      <c r="B99" s="44" t="s">
        <v>978</v>
      </c>
      <c r="C99" s="44" t="s">
        <v>365</v>
      </c>
      <c r="D99" s="44"/>
      <c r="F99" s="43" t="s">
        <v>977</v>
      </c>
      <c r="G99" s="44" t="s">
        <v>978</v>
      </c>
      <c r="H99" s="44" t="s">
        <v>365</v>
      </c>
      <c r="I99" s="44"/>
    </row>
    <row r="100" ht="20.5" spans="1:9">
      <c r="A100" s="43" t="s">
        <v>979</v>
      </c>
      <c r="B100" s="44" t="s">
        <v>980</v>
      </c>
      <c r="C100" s="44" t="s">
        <v>365</v>
      </c>
      <c r="D100" s="44"/>
      <c r="F100" s="43" t="s">
        <v>979</v>
      </c>
      <c r="G100" s="44" t="s">
        <v>980</v>
      </c>
      <c r="H100" s="44" t="s">
        <v>365</v>
      </c>
      <c r="I100" s="44"/>
    </row>
    <row r="101" ht="20.5" spans="1:9">
      <c r="A101" s="43" t="s">
        <v>981</v>
      </c>
      <c r="B101" s="44" t="s">
        <v>982</v>
      </c>
      <c r="C101" s="44" t="s">
        <v>365</v>
      </c>
      <c r="D101" s="44"/>
      <c r="F101" s="43" t="s">
        <v>981</v>
      </c>
      <c r="G101" s="44" t="s">
        <v>982</v>
      </c>
      <c r="H101" s="44" t="s">
        <v>365</v>
      </c>
      <c r="I101" s="44"/>
    </row>
    <row r="102" ht="20.5" spans="1:9">
      <c r="A102" s="43" t="s">
        <v>983</v>
      </c>
      <c r="B102" s="44" t="s">
        <v>984</v>
      </c>
      <c r="C102" s="44" t="s">
        <v>365</v>
      </c>
      <c r="D102" s="44"/>
      <c r="F102" s="43" t="s">
        <v>983</v>
      </c>
      <c r="G102" s="44" t="s">
        <v>984</v>
      </c>
      <c r="H102" s="44" t="s">
        <v>365</v>
      </c>
      <c r="I102" s="44"/>
    </row>
    <row r="103" ht="20.5" spans="1:9">
      <c r="A103" s="43" t="s">
        <v>985</v>
      </c>
      <c r="B103" s="44" t="s">
        <v>986</v>
      </c>
      <c r="C103" s="44" t="s">
        <v>365</v>
      </c>
      <c r="D103" s="44"/>
      <c r="F103" s="43" t="s">
        <v>985</v>
      </c>
      <c r="G103" s="44" t="s">
        <v>986</v>
      </c>
      <c r="H103" s="44" t="s">
        <v>365</v>
      </c>
      <c r="I103" s="44"/>
    </row>
    <row r="104" ht="20.5" spans="1:9">
      <c r="A104" s="43" t="s">
        <v>987</v>
      </c>
      <c r="B104" s="44" t="s">
        <v>988</v>
      </c>
      <c r="C104" s="44" t="s">
        <v>365</v>
      </c>
      <c r="D104" s="44"/>
      <c r="F104" s="43" t="s">
        <v>987</v>
      </c>
      <c r="G104" s="44" t="s">
        <v>988</v>
      </c>
      <c r="H104" s="44" t="s">
        <v>365</v>
      </c>
      <c r="I104" s="44"/>
    </row>
    <row r="105" ht="20.5" spans="1:9">
      <c r="A105" s="43" t="s">
        <v>989</v>
      </c>
      <c r="B105" s="44" t="s">
        <v>990</v>
      </c>
      <c r="C105" s="44" t="s">
        <v>365</v>
      </c>
      <c r="D105" s="44"/>
      <c r="F105" s="43" t="s">
        <v>989</v>
      </c>
      <c r="G105" s="44" t="s">
        <v>990</v>
      </c>
      <c r="H105" s="44" t="s">
        <v>365</v>
      </c>
      <c r="I105" s="44"/>
    </row>
    <row r="106" ht="20.5" spans="1:9">
      <c r="A106" s="43" t="s">
        <v>991</v>
      </c>
      <c r="B106" s="44" t="s">
        <v>992</v>
      </c>
      <c r="C106" s="44" t="s">
        <v>365</v>
      </c>
      <c r="D106" s="44"/>
      <c r="F106" s="43" t="s">
        <v>991</v>
      </c>
      <c r="G106" s="44" t="s">
        <v>992</v>
      </c>
      <c r="H106" s="44" t="s">
        <v>365</v>
      </c>
      <c r="I106" s="44"/>
    </row>
    <row r="107" ht="20.5" spans="1:9">
      <c r="A107" s="43" t="s">
        <v>993</v>
      </c>
      <c r="B107" s="44" t="s">
        <v>994</v>
      </c>
      <c r="C107" s="44" t="s">
        <v>516</v>
      </c>
      <c r="D107" s="44"/>
      <c r="F107" s="43" t="s">
        <v>993</v>
      </c>
      <c r="G107" s="44" t="s">
        <v>994</v>
      </c>
      <c r="H107" s="44" t="s">
        <v>516</v>
      </c>
      <c r="I107" s="44"/>
    </row>
    <row r="108" ht="20.5" spans="1:9">
      <c r="A108" s="43" t="s">
        <v>995</v>
      </c>
      <c r="B108" s="44" t="s">
        <v>996</v>
      </c>
      <c r="C108" s="44" t="s">
        <v>516</v>
      </c>
      <c r="D108" s="44"/>
      <c r="F108" s="43" t="s">
        <v>995</v>
      </c>
      <c r="G108" s="44" t="s">
        <v>996</v>
      </c>
      <c r="H108" s="44" t="s">
        <v>516</v>
      </c>
      <c r="I108" s="44"/>
    </row>
    <row r="109" ht="20.5" spans="1:9">
      <c r="A109" s="43" t="s">
        <v>997</v>
      </c>
      <c r="B109" s="44" t="s">
        <v>998</v>
      </c>
      <c r="C109" s="44" t="s">
        <v>365</v>
      </c>
      <c r="D109" s="44"/>
      <c r="F109" s="43" t="s">
        <v>997</v>
      </c>
      <c r="G109" s="44" t="s">
        <v>998</v>
      </c>
      <c r="H109" s="44" t="s">
        <v>365</v>
      </c>
      <c r="I109" s="44"/>
    </row>
    <row r="110" ht="20.5" spans="1:9">
      <c r="A110" s="43" t="s">
        <v>999</v>
      </c>
      <c r="B110" s="44" t="s">
        <v>1000</v>
      </c>
      <c r="C110" s="44" t="s">
        <v>365</v>
      </c>
      <c r="D110" s="44"/>
      <c r="F110" s="43" t="s">
        <v>999</v>
      </c>
      <c r="G110" s="44" t="s">
        <v>1000</v>
      </c>
      <c r="H110" s="44" t="s">
        <v>365</v>
      </c>
      <c r="I110" s="44"/>
    </row>
    <row r="111" ht="20.5" spans="1:9">
      <c r="A111" s="43" t="s">
        <v>1001</v>
      </c>
      <c r="B111" s="44" t="s">
        <v>1002</v>
      </c>
      <c r="C111" s="44" t="s">
        <v>365</v>
      </c>
      <c r="D111" s="44"/>
      <c r="F111" s="43" t="s">
        <v>1001</v>
      </c>
      <c r="G111" s="44" t="s">
        <v>1002</v>
      </c>
      <c r="H111" s="44" t="s">
        <v>365</v>
      </c>
      <c r="I111" s="44"/>
    </row>
    <row r="112" ht="20.5" spans="1:9">
      <c r="A112" s="43" t="s">
        <v>1003</v>
      </c>
      <c r="B112" s="44" t="s">
        <v>1004</v>
      </c>
      <c r="C112" s="44" t="s">
        <v>365</v>
      </c>
      <c r="D112" s="44"/>
      <c r="F112" s="43" t="s">
        <v>1003</v>
      </c>
      <c r="G112" s="44" t="s">
        <v>1004</v>
      </c>
      <c r="H112" s="44" t="s">
        <v>365</v>
      </c>
      <c r="I112" s="44"/>
    </row>
    <row r="113" ht="20.5" spans="1:9">
      <c r="A113" s="43" t="s">
        <v>1005</v>
      </c>
      <c r="B113" s="44" t="s">
        <v>1006</v>
      </c>
      <c r="C113" s="44" t="s">
        <v>516</v>
      </c>
      <c r="D113" s="44"/>
      <c r="F113" s="43" t="s">
        <v>1005</v>
      </c>
      <c r="G113" s="44" t="s">
        <v>1006</v>
      </c>
      <c r="H113" s="44" t="s">
        <v>516</v>
      </c>
      <c r="I113" s="44"/>
    </row>
    <row r="114" ht="20.5" spans="1:9">
      <c r="A114" s="43" t="s">
        <v>1007</v>
      </c>
      <c r="B114" s="44" t="s">
        <v>1008</v>
      </c>
      <c r="C114" s="44" t="s">
        <v>516</v>
      </c>
      <c r="D114" s="44"/>
      <c r="F114" s="43" t="s">
        <v>1007</v>
      </c>
      <c r="G114" s="44" t="s">
        <v>1008</v>
      </c>
      <c r="H114" s="44" t="s">
        <v>516</v>
      </c>
      <c r="I114" s="44"/>
    </row>
    <row r="115" ht="20.5" spans="1:9">
      <c r="A115" s="43" t="s">
        <v>1009</v>
      </c>
      <c r="B115" s="44" t="s">
        <v>1010</v>
      </c>
      <c r="C115" s="44" t="s">
        <v>365</v>
      </c>
      <c r="D115" s="44"/>
      <c r="F115" s="43" t="s">
        <v>1009</v>
      </c>
      <c r="G115" s="44" t="s">
        <v>1010</v>
      </c>
      <c r="H115" s="44" t="s">
        <v>365</v>
      </c>
      <c r="I115" s="44"/>
    </row>
    <row r="116" ht="20.5" spans="1:9">
      <c r="A116" s="43" t="s">
        <v>1011</v>
      </c>
      <c r="B116" s="44" t="s">
        <v>1012</v>
      </c>
      <c r="C116" s="44" t="s">
        <v>365</v>
      </c>
      <c r="D116" s="44"/>
      <c r="F116" s="43" t="s">
        <v>1011</v>
      </c>
      <c r="G116" s="44" t="s">
        <v>1012</v>
      </c>
      <c r="H116" s="44" t="s">
        <v>365</v>
      </c>
      <c r="I116" s="44"/>
    </row>
    <row r="117" ht="20.5" spans="1:9">
      <c r="A117" s="43" t="s">
        <v>1013</v>
      </c>
      <c r="B117" s="44" t="s">
        <v>1014</v>
      </c>
      <c r="C117" s="44" t="s">
        <v>365</v>
      </c>
      <c r="D117" s="44"/>
      <c r="F117" s="43" t="s">
        <v>1013</v>
      </c>
      <c r="G117" s="44" t="s">
        <v>1014</v>
      </c>
      <c r="H117" s="44" t="s">
        <v>365</v>
      </c>
      <c r="I117" s="44"/>
    </row>
    <row r="118" ht="20.5" spans="1:9">
      <c r="A118" s="43" t="s">
        <v>1015</v>
      </c>
      <c r="B118" s="44" t="s">
        <v>1016</v>
      </c>
      <c r="C118" s="44" t="s">
        <v>365</v>
      </c>
      <c r="D118" s="44"/>
      <c r="F118" s="43" t="s">
        <v>1015</v>
      </c>
      <c r="G118" s="44" t="s">
        <v>1016</v>
      </c>
      <c r="H118" s="44" t="s">
        <v>365</v>
      </c>
      <c r="I118" s="44"/>
    </row>
    <row r="119" ht="20.5" spans="1:9">
      <c r="A119" s="43" t="s">
        <v>1017</v>
      </c>
      <c r="B119" s="44" t="s">
        <v>1018</v>
      </c>
      <c r="C119" s="44" t="s">
        <v>365</v>
      </c>
      <c r="D119" s="44"/>
      <c r="F119" s="43" t="s">
        <v>1017</v>
      </c>
      <c r="G119" s="44" t="s">
        <v>1018</v>
      </c>
      <c r="H119" s="44" t="s">
        <v>365</v>
      </c>
      <c r="I119" s="44"/>
    </row>
    <row r="120" ht="20.5" spans="1:9">
      <c r="A120" s="43" t="s">
        <v>1019</v>
      </c>
      <c r="B120" s="44" t="s">
        <v>1020</v>
      </c>
      <c r="C120" s="44" t="s">
        <v>365</v>
      </c>
      <c r="D120" s="44"/>
      <c r="F120" s="43" t="s">
        <v>1019</v>
      </c>
      <c r="G120" s="44" t="s">
        <v>1020</v>
      </c>
      <c r="H120" s="44" t="s">
        <v>365</v>
      </c>
      <c r="I120" s="44"/>
    </row>
    <row r="121" ht="20.5" spans="1:9">
      <c r="A121" s="43" t="s">
        <v>1021</v>
      </c>
      <c r="B121" s="44" t="s">
        <v>1022</v>
      </c>
      <c r="C121" s="44" t="s">
        <v>365</v>
      </c>
      <c r="D121" s="44"/>
      <c r="F121" s="43" t="s">
        <v>1021</v>
      </c>
      <c r="G121" s="44" t="s">
        <v>1022</v>
      </c>
      <c r="H121" s="44" t="s">
        <v>365</v>
      </c>
      <c r="I121" s="44"/>
    </row>
    <row r="122" ht="20.5" spans="1:9">
      <c r="A122" s="43" t="s">
        <v>1023</v>
      </c>
      <c r="B122" s="44" t="s">
        <v>1024</v>
      </c>
      <c r="C122" s="44" t="s">
        <v>365</v>
      </c>
      <c r="D122" s="44"/>
      <c r="F122" s="43" t="s">
        <v>1023</v>
      </c>
      <c r="G122" s="44" t="s">
        <v>1024</v>
      </c>
      <c r="H122" s="44" t="s">
        <v>365</v>
      </c>
      <c r="I122" s="44"/>
    </row>
    <row r="123" ht="20.5" spans="1:9">
      <c r="A123" s="43" t="s">
        <v>1025</v>
      </c>
      <c r="B123" s="44" t="s">
        <v>1026</v>
      </c>
      <c r="C123" s="44" t="s">
        <v>516</v>
      </c>
      <c r="D123" s="44"/>
      <c r="F123" s="43" t="s">
        <v>1025</v>
      </c>
      <c r="G123" s="44" t="s">
        <v>1026</v>
      </c>
      <c r="H123" s="44" t="s">
        <v>516</v>
      </c>
      <c r="I123" s="44"/>
    </row>
    <row r="124" ht="20.5" spans="1:9">
      <c r="A124" s="43" t="s">
        <v>1027</v>
      </c>
      <c r="B124" s="44" t="s">
        <v>1028</v>
      </c>
      <c r="C124" s="44" t="s">
        <v>516</v>
      </c>
      <c r="D124" s="44"/>
      <c r="F124" s="43" t="s">
        <v>1027</v>
      </c>
      <c r="G124" s="44" t="s">
        <v>1028</v>
      </c>
      <c r="H124" s="44" t="s">
        <v>516</v>
      </c>
      <c r="I124" s="44"/>
    </row>
    <row r="125" ht="20.5" spans="1:9">
      <c r="A125" s="43" t="s">
        <v>1029</v>
      </c>
      <c r="B125" s="44" t="s">
        <v>1030</v>
      </c>
      <c r="C125" s="44" t="s">
        <v>365</v>
      </c>
      <c r="D125" s="44"/>
      <c r="F125" s="43" t="s">
        <v>1029</v>
      </c>
      <c r="G125" s="44" t="s">
        <v>1030</v>
      </c>
      <c r="H125" s="44" t="s">
        <v>365</v>
      </c>
      <c r="I125" s="44"/>
    </row>
    <row r="126" ht="20.5" spans="1:9">
      <c r="A126" s="43" t="s">
        <v>1031</v>
      </c>
      <c r="B126" s="44" t="s">
        <v>1032</v>
      </c>
      <c r="C126" s="44" t="s">
        <v>365</v>
      </c>
      <c r="D126" s="44"/>
      <c r="F126" s="43" t="s">
        <v>1031</v>
      </c>
      <c r="G126" s="44" t="s">
        <v>1032</v>
      </c>
      <c r="H126" s="44" t="s">
        <v>365</v>
      </c>
      <c r="I126" s="44"/>
    </row>
    <row r="127" ht="20.5" spans="1:9">
      <c r="A127" s="43" t="s">
        <v>1033</v>
      </c>
      <c r="B127" s="44" t="s">
        <v>1034</v>
      </c>
      <c r="C127" s="44" t="s">
        <v>365</v>
      </c>
      <c r="D127" s="44"/>
      <c r="F127" s="43" t="s">
        <v>1033</v>
      </c>
      <c r="G127" s="44" t="s">
        <v>1034</v>
      </c>
      <c r="H127" s="44" t="s">
        <v>365</v>
      </c>
      <c r="I127" s="44"/>
    </row>
    <row r="128" ht="20.5" spans="1:9">
      <c r="A128" s="43" t="s">
        <v>1035</v>
      </c>
      <c r="B128" s="44" t="s">
        <v>1036</v>
      </c>
      <c r="C128" s="44" t="s">
        <v>365</v>
      </c>
      <c r="D128" s="44"/>
      <c r="F128" s="43" t="s">
        <v>1035</v>
      </c>
      <c r="G128" s="44" t="s">
        <v>1036</v>
      </c>
      <c r="H128" s="44" t="s">
        <v>365</v>
      </c>
      <c r="I128" s="44"/>
    </row>
    <row r="129" ht="20.5" spans="1:9">
      <c r="A129" s="43" t="s">
        <v>1037</v>
      </c>
      <c r="B129" s="44" t="s">
        <v>1038</v>
      </c>
      <c r="C129" s="44" t="s">
        <v>516</v>
      </c>
      <c r="D129" s="44"/>
      <c r="F129" s="43" t="s">
        <v>1037</v>
      </c>
      <c r="G129" s="44" t="s">
        <v>1038</v>
      </c>
      <c r="H129" s="44" t="s">
        <v>516</v>
      </c>
      <c r="I129" s="44"/>
    </row>
    <row r="130" ht="20.5" spans="1:9">
      <c r="A130" s="43" t="s">
        <v>1039</v>
      </c>
      <c r="B130" s="44" t="s">
        <v>1040</v>
      </c>
      <c r="C130" s="44" t="s">
        <v>516</v>
      </c>
      <c r="D130" s="44"/>
      <c r="F130" s="43" t="s">
        <v>1039</v>
      </c>
      <c r="G130" s="44" t="s">
        <v>1040</v>
      </c>
      <c r="H130" s="44" t="s">
        <v>516</v>
      </c>
      <c r="I130" s="44"/>
    </row>
    <row r="131" ht="20.5" spans="1:9">
      <c r="A131" s="47"/>
      <c r="B131" s="48"/>
      <c r="C131" s="48"/>
      <c r="D131" s="48"/>
      <c r="F131" s="47"/>
      <c r="G131" s="48"/>
      <c r="H131" s="48"/>
      <c r="I131" s="48"/>
    </row>
    <row r="132" ht="20.5" spans="1:9">
      <c r="A132" s="49" t="s">
        <v>1041</v>
      </c>
      <c r="B132" s="50" t="s">
        <v>1042</v>
      </c>
      <c r="C132" s="50" t="s">
        <v>387</v>
      </c>
      <c r="D132" s="50"/>
      <c r="F132" s="49" t="s">
        <v>1041</v>
      </c>
      <c r="G132" s="50" t="s">
        <v>1042</v>
      </c>
      <c r="H132" s="50" t="s">
        <v>387</v>
      </c>
      <c r="I132" s="50"/>
    </row>
    <row r="133" ht="20.5" spans="1:9">
      <c r="A133" s="49" t="s">
        <v>1043</v>
      </c>
      <c r="B133" s="50" t="s">
        <v>1044</v>
      </c>
      <c r="C133" s="50" t="s">
        <v>387</v>
      </c>
      <c r="D133" s="50"/>
      <c r="F133" s="49" t="s">
        <v>1043</v>
      </c>
      <c r="G133" s="50" t="s">
        <v>1044</v>
      </c>
      <c r="H133" s="50" t="s">
        <v>387</v>
      </c>
      <c r="I133" s="50"/>
    </row>
    <row r="134" ht="20.5" spans="1:9">
      <c r="A134" s="50" t="s">
        <v>1045</v>
      </c>
      <c r="B134" s="50" t="s">
        <v>1046</v>
      </c>
      <c r="C134" s="50" t="s">
        <v>387</v>
      </c>
      <c r="D134" s="50"/>
      <c r="F134" s="50" t="s">
        <v>1045</v>
      </c>
      <c r="G134" s="50" t="s">
        <v>1046</v>
      </c>
      <c r="H134" s="50" t="s">
        <v>387</v>
      </c>
      <c r="I134" s="50"/>
    </row>
    <row r="135" ht="20.5" spans="1:9">
      <c r="A135" s="50" t="s">
        <v>1047</v>
      </c>
      <c r="B135" s="50" t="s">
        <v>1048</v>
      </c>
      <c r="C135" s="50" t="s">
        <v>387</v>
      </c>
      <c r="D135" s="50"/>
      <c r="F135" s="50" t="s">
        <v>1047</v>
      </c>
      <c r="G135" s="50" t="s">
        <v>1048</v>
      </c>
      <c r="H135" s="50" t="s">
        <v>387</v>
      </c>
      <c r="I135" s="50"/>
    </row>
    <row r="136" ht="20.5" spans="1:9">
      <c r="A136" s="50" t="s">
        <v>1049</v>
      </c>
      <c r="B136" s="50" t="s">
        <v>1050</v>
      </c>
      <c r="C136" s="50" t="s">
        <v>387</v>
      </c>
      <c r="D136" s="50"/>
      <c r="F136" s="50" t="s">
        <v>1049</v>
      </c>
      <c r="G136" s="50" t="s">
        <v>1050</v>
      </c>
      <c r="H136" s="50" t="s">
        <v>387</v>
      </c>
      <c r="I136" s="50"/>
    </row>
    <row r="137" ht="20.5" spans="1:9">
      <c r="A137" s="50" t="s">
        <v>1051</v>
      </c>
      <c r="B137" s="50" t="s">
        <v>1052</v>
      </c>
      <c r="C137" s="50" t="s">
        <v>387</v>
      </c>
      <c r="D137" s="50"/>
      <c r="F137" s="50" t="s">
        <v>1051</v>
      </c>
      <c r="G137" s="50" t="s">
        <v>1052</v>
      </c>
      <c r="H137" s="50" t="s">
        <v>387</v>
      </c>
      <c r="I137" s="50"/>
    </row>
    <row r="138" ht="20.5" spans="1:9">
      <c r="A138" s="50" t="s">
        <v>1053</v>
      </c>
      <c r="B138" s="50" t="s">
        <v>1054</v>
      </c>
      <c r="C138" s="50" t="s">
        <v>387</v>
      </c>
      <c r="D138" s="50"/>
      <c r="F138" s="50" t="s">
        <v>1053</v>
      </c>
      <c r="G138" s="50" t="s">
        <v>1054</v>
      </c>
      <c r="H138" s="50" t="s">
        <v>387</v>
      </c>
      <c r="I138" s="50"/>
    </row>
    <row r="139" ht="20.5" spans="1:9">
      <c r="A139" s="50" t="s">
        <v>1055</v>
      </c>
      <c r="B139" s="50" t="s">
        <v>1056</v>
      </c>
      <c r="C139" s="50" t="s">
        <v>387</v>
      </c>
      <c r="D139" s="50"/>
      <c r="F139" s="50" t="s">
        <v>1055</v>
      </c>
      <c r="G139" s="50" t="s">
        <v>1056</v>
      </c>
      <c r="H139" s="50" t="s">
        <v>387</v>
      </c>
      <c r="I139" s="50"/>
    </row>
    <row r="140" ht="20.5" spans="1:9">
      <c r="A140" s="50" t="s">
        <v>1057</v>
      </c>
      <c r="B140" s="50" t="s">
        <v>1058</v>
      </c>
      <c r="C140" s="50" t="s">
        <v>551</v>
      </c>
      <c r="D140" s="50"/>
      <c r="F140" s="50" t="s">
        <v>1057</v>
      </c>
      <c r="G140" s="50" t="s">
        <v>1058</v>
      </c>
      <c r="H140" s="50" t="s">
        <v>551</v>
      </c>
      <c r="I140" s="50"/>
    </row>
    <row r="141" ht="20.5" spans="1:9">
      <c r="A141" s="50" t="s">
        <v>1059</v>
      </c>
      <c r="B141" s="50" t="s">
        <v>1060</v>
      </c>
      <c r="C141" s="50" t="s">
        <v>551</v>
      </c>
      <c r="D141" s="50"/>
      <c r="F141" s="50" t="s">
        <v>1059</v>
      </c>
      <c r="G141" s="50" t="s">
        <v>1060</v>
      </c>
      <c r="H141" s="50" t="s">
        <v>551</v>
      </c>
      <c r="I141" s="50"/>
    </row>
    <row r="142" ht="20.5" spans="1:9">
      <c r="A142" s="50" t="s">
        <v>1061</v>
      </c>
      <c r="B142" s="50" t="s">
        <v>1062</v>
      </c>
      <c r="C142" s="50" t="s">
        <v>551</v>
      </c>
      <c r="D142" s="50"/>
      <c r="F142" s="50" t="s">
        <v>1061</v>
      </c>
      <c r="G142" s="50" t="s">
        <v>1062</v>
      </c>
      <c r="H142" s="50" t="s">
        <v>551</v>
      </c>
      <c r="I142" s="50"/>
    </row>
    <row r="143" ht="20.5" spans="1:9">
      <c r="A143" s="50" t="s">
        <v>1063</v>
      </c>
      <c r="B143" s="50" t="s">
        <v>1064</v>
      </c>
      <c r="C143" s="50" t="s">
        <v>551</v>
      </c>
      <c r="D143" s="50"/>
      <c r="F143" s="50" t="s">
        <v>1063</v>
      </c>
      <c r="G143" s="50" t="s">
        <v>1064</v>
      </c>
      <c r="H143" s="50" t="s">
        <v>551</v>
      </c>
      <c r="I143" s="50"/>
    </row>
    <row r="144" ht="20.5" spans="1:9">
      <c r="A144" s="50" t="s">
        <v>1065</v>
      </c>
      <c r="B144" s="50" t="s">
        <v>1066</v>
      </c>
      <c r="C144" s="50" t="s">
        <v>551</v>
      </c>
      <c r="D144" s="50"/>
      <c r="F144" s="50" t="s">
        <v>1065</v>
      </c>
      <c r="G144" s="50" t="s">
        <v>1066</v>
      </c>
      <c r="H144" s="50" t="s">
        <v>551</v>
      </c>
      <c r="I144" s="50"/>
    </row>
    <row r="145" ht="20.5" spans="1:9">
      <c r="A145" s="50" t="s">
        <v>1067</v>
      </c>
      <c r="B145" s="50" t="s">
        <v>1068</v>
      </c>
      <c r="C145" s="50" t="s">
        <v>551</v>
      </c>
      <c r="D145" s="50"/>
      <c r="F145" s="50" t="s">
        <v>1067</v>
      </c>
      <c r="G145" s="50" t="s">
        <v>1068</v>
      </c>
      <c r="H145" s="50" t="s">
        <v>551</v>
      </c>
      <c r="I145" s="50"/>
    </row>
    <row r="146" ht="20.5" spans="1:9">
      <c r="A146" s="50" t="s">
        <v>1069</v>
      </c>
      <c r="B146" s="50" t="s">
        <v>1070</v>
      </c>
      <c r="C146" s="50" t="s">
        <v>387</v>
      </c>
      <c r="D146" s="50"/>
      <c r="F146" s="50" t="s">
        <v>1069</v>
      </c>
      <c r="G146" s="50" t="s">
        <v>1070</v>
      </c>
      <c r="H146" s="50" t="s">
        <v>387</v>
      </c>
      <c r="I146" s="50"/>
    </row>
    <row r="147" ht="20.5" spans="1:9">
      <c r="A147" s="50" t="s">
        <v>1071</v>
      </c>
      <c r="B147" s="50" t="s">
        <v>1072</v>
      </c>
      <c r="C147" s="50" t="s">
        <v>387</v>
      </c>
      <c r="D147" s="50"/>
      <c r="F147" s="50" t="s">
        <v>1071</v>
      </c>
      <c r="G147" s="50" t="s">
        <v>1072</v>
      </c>
      <c r="H147" s="50" t="s">
        <v>387</v>
      </c>
      <c r="I147" s="50"/>
    </row>
    <row r="148" ht="20.5" spans="1:9">
      <c r="A148" s="50" t="s">
        <v>1073</v>
      </c>
      <c r="B148" s="50" t="s">
        <v>1074</v>
      </c>
      <c r="C148" s="50" t="s">
        <v>387</v>
      </c>
      <c r="D148" s="50"/>
      <c r="F148" s="50" t="s">
        <v>1073</v>
      </c>
      <c r="G148" s="50" t="s">
        <v>1074</v>
      </c>
      <c r="H148" s="50" t="s">
        <v>387</v>
      </c>
      <c r="I148" s="50"/>
    </row>
    <row r="149" ht="20.5" spans="1:9">
      <c r="A149" s="50" t="s">
        <v>1075</v>
      </c>
      <c r="B149" s="50" t="s">
        <v>1076</v>
      </c>
      <c r="C149" s="50" t="s">
        <v>387</v>
      </c>
      <c r="D149" s="50"/>
      <c r="F149" s="50" t="s">
        <v>1075</v>
      </c>
      <c r="G149" s="50" t="s">
        <v>1076</v>
      </c>
      <c r="H149" s="50" t="s">
        <v>387</v>
      </c>
      <c r="I149" s="50"/>
    </row>
    <row r="150" ht="20.5" spans="1:9">
      <c r="A150" s="50" t="s">
        <v>1077</v>
      </c>
      <c r="B150" s="50" t="s">
        <v>1078</v>
      </c>
      <c r="C150" s="50" t="s">
        <v>387</v>
      </c>
      <c r="D150" s="50"/>
      <c r="F150" s="50" t="s">
        <v>1077</v>
      </c>
      <c r="G150" s="50" t="s">
        <v>1078</v>
      </c>
      <c r="H150" s="50" t="s">
        <v>387</v>
      </c>
      <c r="I150" s="50"/>
    </row>
    <row r="151" ht="20.5" spans="1:9">
      <c r="A151" s="50" t="s">
        <v>1079</v>
      </c>
      <c r="B151" s="50" t="s">
        <v>1080</v>
      </c>
      <c r="C151" s="50" t="s">
        <v>387</v>
      </c>
      <c r="D151" s="50"/>
      <c r="F151" s="50" t="s">
        <v>1079</v>
      </c>
      <c r="G151" s="50" t="s">
        <v>1080</v>
      </c>
      <c r="H151" s="50" t="s">
        <v>387</v>
      </c>
      <c r="I151" s="50"/>
    </row>
    <row r="152" ht="20.5" spans="1:9">
      <c r="A152" s="50" t="s">
        <v>1081</v>
      </c>
      <c r="B152" s="50" t="s">
        <v>1082</v>
      </c>
      <c r="C152" s="50" t="s">
        <v>387</v>
      </c>
      <c r="D152" s="50"/>
      <c r="F152" s="50" t="s">
        <v>1081</v>
      </c>
      <c r="G152" s="50" t="s">
        <v>1082</v>
      </c>
      <c r="H152" s="50" t="s">
        <v>387</v>
      </c>
      <c r="I152" s="50"/>
    </row>
    <row r="153" ht="20.5" spans="1:9">
      <c r="A153" s="50" t="s">
        <v>1083</v>
      </c>
      <c r="B153" s="50" t="s">
        <v>1084</v>
      </c>
      <c r="C153" s="50" t="s">
        <v>387</v>
      </c>
      <c r="D153" s="50"/>
      <c r="F153" s="50" t="s">
        <v>1083</v>
      </c>
      <c r="G153" s="50" t="s">
        <v>1084</v>
      </c>
      <c r="H153" s="50" t="s">
        <v>387</v>
      </c>
      <c r="I153" s="50"/>
    </row>
    <row r="154" ht="20.5" spans="1:9">
      <c r="A154" s="50" t="s">
        <v>1085</v>
      </c>
      <c r="B154" s="50" t="s">
        <v>1086</v>
      </c>
      <c r="C154" s="50" t="s">
        <v>387</v>
      </c>
      <c r="D154" s="50"/>
      <c r="F154" s="50" t="s">
        <v>1085</v>
      </c>
      <c r="G154" s="50" t="s">
        <v>1086</v>
      </c>
      <c r="H154" s="50" t="s">
        <v>387</v>
      </c>
      <c r="I154" s="50"/>
    </row>
    <row r="155" ht="20.5" spans="1:9">
      <c r="A155" s="50" t="s">
        <v>1087</v>
      </c>
      <c r="B155" s="50" t="s">
        <v>1088</v>
      </c>
      <c r="C155" s="50" t="s">
        <v>387</v>
      </c>
      <c r="D155" s="50"/>
      <c r="F155" s="50" t="s">
        <v>1087</v>
      </c>
      <c r="G155" s="50" t="s">
        <v>1088</v>
      </c>
      <c r="H155" s="50" t="s">
        <v>387</v>
      </c>
      <c r="I155" s="50"/>
    </row>
    <row r="156" ht="20.5" spans="1:9">
      <c r="A156" s="50" t="s">
        <v>1089</v>
      </c>
      <c r="B156" s="50" t="s">
        <v>1090</v>
      </c>
      <c r="C156" s="50" t="s">
        <v>387</v>
      </c>
      <c r="D156" s="50"/>
      <c r="F156" s="50" t="s">
        <v>1089</v>
      </c>
      <c r="G156" s="50" t="s">
        <v>1090</v>
      </c>
      <c r="H156" s="50" t="s">
        <v>387</v>
      </c>
      <c r="I156" s="50"/>
    </row>
    <row r="157" ht="20.5" spans="1:9">
      <c r="A157" s="50" t="s">
        <v>1091</v>
      </c>
      <c r="B157" s="50" t="s">
        <v>1092</v>
      </c>
      <c r="C157" s="50" t="s">
        <v>387</v>
      </c>
      <c r="D157" s="50"/>
      <c r="F157" s="50" t="s">
        <v>1091</v>
      </c>
      <c r="G157" s="50" t="s">
        <v>1092</v>
      </c>
      <c r="H157" s="50" t="s">
        <v>387</v>
      </c>
      <c r="I157" s="50"/>
    </row>
    <row r="158" ht="20.5" spans="1:9">
      <c r="A158" s="50" t="s">
        <v>1093</v>
      </c>
      <c r="B158" s="50" t="s">
        <v>1094</v>
      </c>
      <c r="C158" s="50" t="s">
        <v>387</v>
      </c>
      <c r="D158" s="50"/>
      <c r="F158" s="50" t="s">
        <v>1093</v>
      </c>
      <c r="G158" s="50" t="s">
        <v>1094</v>
      </c>
      <c r="H158" s="50" t="s">
        <v>387</v>
      </c>
      <c r="I158" s="50"/>
    </row>
    <row r="159" ht="20.5" spans="1:9">
      <c r="A159" s="50" t="s">
        <v>1095</v>
      </c>
      <c r="B159" s="50" t="s">
        <v>1096</v>
      </c>
      <c r="C159" s="50" t="s">
        <v>387</v>
      </c>
      <c r="D159" s="50"/>
      <c r="F159" s="50" t="s">
        <v>1095</v>
      </c>
      <c r="G159" s="50" t="s">
        <v>1096</v>
      </c>
      <c r="H159" s="50" t="s">
        <v>387</v>
      </c>
      <c r="I159" s="50"/>
    </row>
    <row r="160" ht="20.5" spans="1:9">
      <c r="A160" s="50" t="s">
        <v>1097</v>
      </c>
      <c r="B160" s="50" t="s">
        <v>1098</v>
      </c>
      <c r="C160" s="50" t="s">
        <v>387</v>
      </c>
      <c r="D160" s="50"/>
      <c r="F160" s="50" t="s">
        <v>1097</v>
      </c>
      <c r="G160" s="50" t="s">
        <v>1098</v>
      </c>
      <c r="H160" s="50" t="s">
        <v>387</v>
      </c>
      <c r="I160" s="50"/>
    </row>
    <row r="161" ht="20.5" spans="1:9">
      <c r="A161" s="50" t="s">
        <v>1099</v>
      </c>
      <c r="B161" s="50" t="s">
        <v>1100</v>
      </c>
      <c r="C161" s="50" t="s">
        <v>387</v>
      </c>
      <c r="D161" s="50"/>
      <c r="F161" s="50" t="s">
        <v>1099</v>
      </c>
      <c r="G161" s="50" t="s">
        <v>1100</v>
      </c>
      <c r="H161" s="50" t="s">
        <v>387</v>
      </c>
      <c r="I161" s="50"/>
    </row>
    <row r="162" ht="20.5" spans="1:9">
      <c r="A162" s="50" t="s">
        <v>1101</v>
      </c>
      <c r="B162" s="50" t="s">
        <v>1102</v>
      </c>
      <c r="C162" s="50" t="s">
        <v>387</v>
      </c>
      <c r="D162" s="50"/>
      <c r="F162" s="50" t="s">
        <v>1101</v>
      </c>
      <c r="G162" s="50" t="s">
        <v>1102</v>
      </c>
      <c r="H162" s="50" t="s">
        <v>387</v>
      </c>
      <c r="I162" s="50"/>
    </row>
    <row r="163" ht="20.5" spans="1:9">
      <c r="A163" s="50" t="s">
        <v>1103</v>
      </c>
      <c r="B163" s="50" t="s">
        <v>1104</v>
      </c>
      <c r="C163" s="50" t="s">
        <v>387</v>
      </c>
      <c r="D163" s="50"/>
      <c r="F163" s="50" t="s">
        <v>1103</v>
      </c>
      <c r="G163" s="50" t="s">
        <v>1104</v>
      </c>
      <c r="H163" s="50" t="s">
        <v>387</v>
      </c>
      <c r="I163" s="50"/>
    </row>
  </sheetData>
  <mergeCells count="3">
    <mergeCell ref="A1:J1"/>
    <mergeCell ref="A2:D2"/>
    <mergeCell ref="F2:I2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opLeftCell="L7" workbookViewId="0">
      <selection activeCell="S25" sqref="S25"/>
    </sheetView>
  </sheetViews>
  <sheetFormatPr defaultColWidth="9" defaultRowHeight="14"/>
  <cols>
    <col min="1" max="1" width="18.0833333333333" style="20" customWidth="1"/>
    <col min="2" max="2" width="20.0833333333333" style="20" customWidth="1"/>
    <col min="3" max="3" width="14.5" style="20" customWidth="1"/>
    <col min="4" max="5" width="8.75" style="20" customWidth="1"/>
    <col min="6" max="6" width="15.0833333333333" style="20" customWidth="1"/>
    <col min="7" max="7" width="8.75" style="20" customWidth="1"/>
    <col min="8" max="9" width="11.9166666666667" style="20" customWidth="1"/>
    <col min="10" max="10" width="14.9166666666667" style="20" customWidth="1"/>
    <col min="11" max="12" width="13.8333333333333" style="20" customWidth="1"/>
    <col min="13" max="13" width="19.1666666666667" style="20" customWidth="1"/>
    <col min="14" max="14" width="21.9166666666667" style="20" customWidth="1"/>
    <col min="15" max="15" width="18.0833333333333" style="20" customWidth="1"/>
    <col min="16" max="16" width="12.75" style="20" customWidth="1"/>
    <col min="17" max="17" width="13.6666666666667" style="20" customWidth="1"/>
    <col min="18" max="18" width="18.0833333333333" style="20" customWidth="1"/>
    <col min="19" max="19" width="15.25" style="20" customWidth="1"/>
    <col min="20" max="20" width="11.75" style="20" customWidth="1"/>
    <col min="21" max="21" width="11.5833333333333" style="20" customWidth="1"/>
    <col min="22" max="22" width="17.5833333333333" style="20" customWidth="1"/>
    <col min="23" max="23" width="13.5833333333333" style="20" customWidth="1"/>
    <col min="24" max="24" width="11.4166666666667" style="20" customWidth="1"/>
    <col min="25" max="16384" width="8.66666666666667" style="20"/>
  </cols>
  <sheetData>
    <row r="1" spans="1:12">
      <c r="A1" s="3" t="s">
        <v>1106</v>
      </c>
      <c r="B1" s="3" t="s">
        <v>1107</v>
      </c>
      <c r="C1" s="3" t="s">
        <v>1108</v>
      </c>
      <c r="D1" s="3" t="s">
        <v>1109</v>
      </c>
      <c r="E1" s="3"/>
      <c r="F1" s="3"/>
      <c r="G1" s="3"/>
      <c r="H1" s="3"/>
      <c r="I1" s="3"/>
      <c r="J1"/>
      <c r="K1"/>
      <c r="L1" s="3"/>
    </row>
    <row r="2" spans="1:12">
      <c r="A2" s="3">
        <v>200000</v>
      </c>
      <c r="B2" s="3">
        <v>50</v>
      </c>
      <c r="C2" s="3">
        <f>(A2/B2)</f>
        <v>4000</v>
      </c>
      <c r="D2" s="14">
        <v>40000</v>
      </c>
      <c r="E2" s="14"/>
      <c r="F2" s="3"/>
      <c r="G2" s="3"/>
      <c r="H2" s="3"/>
      <c r="I2" s="3"/>
      <c r="J2"/>
      <c r="K2"/>
      <c r="L2" s="3"/>
    </row>
    <row r="3" spans="1:12">
      <c r="A3" s="3"/>
      <c r="B3" s="3"/>
      <c r="C3" s="3"/>
      <c r="D3" s="3"/>
      <c r="E3" s="3"/>
      <c r="F3" s="3"/>
      <c r="G3" s="3"/>
      <c r="H3" s="3"/>
      <c r="I3" s="3"/>
      <c r="J3"/>
      <c r="K3"/>
      <c r="L3" s="3"/>
    </row>
    <row r="4" spans="1:12">
      <c r="A4" s="3"/>
      <c r="B4" s="3"/>
      <c r="C4" s="3"/>
      <c r="D4" s="3"/>
      <c r="E4" s="3"/>
      <c r="F4" s="3"/>
      <c r="G4" s="3"/>
      <c r="H4" s="3"/>
      <c r="I4" s="3"/>
      <c r="J4"/>
      <c r="K4"/>
      <c r="L4" s="3"/>
    </row>
    <row r="5" spans="1:12">
      <c r="A5" s="3" t="s">
        <v>1110</v>
      </c>
      <c r="B5" s="3" t="s">
        <v>1111</v>
      </c>
      <c r="C5" s="3" t="s">
        <v>1112</v>
      </c>
      <c r="D5" s="3" t="s">
        <v>1113</v>
      </c>
      <c r="E5" s="3"/>
      <c r="F5" s="3" t="s">
        <v>1114</v>
      </c>
      <c r="G5" s="3"/>
      <c r="H5" s="3" t="s">
        <v>1115</v>
      </c>
      <c r="I5" s="3" t="s">
        <v>1116</v>
      </c>
      <c r="J5" s="3" t="s">
        <v>1117</v>
      </c>
      <c r="K5" s="3"/>
      <c r="L5" s="3" t="s">
        <v>1118</v>
      </c>
    </row>
    <row r="6" spans="1:12">
      <c r="A6" s="3">
        <v>10</v>
      </c>
      <c r="B6" s="3">
        <f>(A6/8)</f>
        <v>1.25</v>
      </c>
      <c r="C6" s="3">
        <f>(D2/C2)</f>
        <v>10</v>
      </c>
      <c r="D6" s="3">
        <f>(C6*B6)</f>
        <v>12.5</v>
      </c>
      <c r="E6" s="3"/>
      <c r="F6" s="3">
        <f>(D6*(100/25))</f>
        <v>50</v>
      </c>
      <c r="G6" s="3"/>
      <c r="H6" s="3">
        <f>(200*7.25)/F6</f>
        <v>29</v>
      </c>
      <c r="I6" s="3">
        <f>(H6/C6)</f>
        <v>2.9</v>
      </c>
      <c r="J6">
        <f>(300*7.25)/F6</f>
        <v>43.5</v>
      </c>
      <c r="K6"/>
      <c r="L6" s="3">
        <f>(J6/C6)</f>
        <v>4.35</v>
      </c>
    </row>
    <row r="7" spans="1:12">
      <c r="A7" s="3">
        <v>30</v>
      </c>
      <c r="B7" s="3">
        <f t="shared" ref="B7:B15" si="0">(A7/8)</f>
        <v>3.75</v>
      </c>
      <c r="C7" s="3">
        <v>10</v>
      </c>
      <c r="D7" s="3">
        <f t="shared" ref="D7:D15" si="1">(C7*B7)</f>
        <v>37.5</v>
      </c>
      <c r="E7" s="3"/>
      <c r="F7" s="3">
        <f t="shared" ref="F7:F15" si="2">(D7*(100/25))</f>
        <v>150</v>
      </c>
      <c r="G7" s="3"/>
      <c r="H7" s="3">
        <f t="shared" ref="H7:H15" si="3">(200*7.25)/F7</f>
        <v>9.66666666666667</v>
      </c>
      <c r="I7" s="3">
        <f t="shared" ref="I7:I11" si="4">(H7/C7)</f>
        <v>0.966666666666667</v>
      </c>
      <c r="J7">
        <f t="shared" ref="J7:J15" si="5">(300*7.25)/F7</f>
        <v>14.5</v>
      </c>
      <c r="K7"/>
      <c r="L7" s="3">
        <f t="shared" ref="L7:L15" si="6">(J7/C7)</f>
        <v>1.45</v>
      </c>
    </row>
    <row r="8" spans="1:12">
      <c r="A8" s="3">
        <v>50</v>
      </c>
      <c r="B8" s="3">
        <f t="shared" si="0"/>
        <v>6.25</v>
      </c>
      <c r="C8" s="3">
        <v>7.25</v>
      </c>
      <c r="D8" s="3">
        <f t="shared" si="1"/>
        <v>45.3125</v>
      </c>
      <c r="E8" s="3"/>
      <c r="F8" s="3">
        <f t="shared" si="2"/>
        <v>181.25</v>
      </c>
      <c r="G8" s="3"/>
      <c r="H8" s="3">
        <f t="shared" si="3"/>
        <v>8</v>
      </c>
      <c r="I8" s="3">
        <f t="shared" si="4"/>
        <v>1.10344827586207</v>
      </c>
      <c r="J8">
        <f t="shared" si="5"/>
        <v>12</v>
      </c>
      <c r="K8"/>
      <c r="L8" s="3">
        <f t="shared" si="6"/>
        <v>1.6551724137931</v>
      </c>
    </row>
    <row r="9" spans="1:12">
      <c r="A9" s="3">
        <v>100</v>
      </c>
      <c r="B9" s="3">
        <f t="shared" si="0"/>
        <v>12.5</v>
      </c>
      <c r="C9" s="3">
        <v>7.25</v>
      </c>
      <c r="D9" s="3">
        <f t="shared" si="1"/>
        <v>90.625</v>
      </c>
      <c r="E9" s="3"/>
      <c r="F9" s="3">
        <f t="shared" si="2"/>
        <v>362.5</v>
      </c>
      <c r="G9" s="3"/>
      <c r="H9" s="3">
        <f t="shared" si="3"/>
        <v>4</v>
      </c>
      <c r="I9" s="3">
        <f t="shared" si="4"/>
        <v>0.551724137931034</v>
      </c>
      <c r="J9">
        <f t="shared" si="5"/>
        <v>6</v>
      </c>
      <c r="K9"/>
      <c r="L9" s="3">
        <f t="shared" si="6"/>
        <v>0.827586206896552</v>
      </c>
    </row>
    <row r="10" spans="1:12">
      <c r="A10" s="3">
        <v>166</v>
      </c>
      <c r="B10" s="3">
        <f t="shared" si="0"/>
        <v>20.75</v>
      </c>
      <c r="C10" s="3">
        <v>10</v>
      </c>
      <c r="D10" s="3">
        <f t="shared" si="1"/>
        <v>207.5</v>
      </c>
      <c r="E10" s="3"/>
      <c r="F10" s="3">
        <f t="shared" si="2"/>
        <v>830</v>
      </c>
      <c r="G10" s="3"/>
      <c r="H10" s="3">
        <f t="shared" si="3"/>
        <v>1.74698795180723</v>
      </c>
      <c r="I10" s="3">
        <f t="shared" si="4"/>
        <v>0.174698795180723</v>
      </c>
      <c r="J10">
        <f t="shared" si="5"/>
        <v>2.62048192771084</v>
      </c>
      <c r="K10"/>
      <c r="L10" s="3">
        <f t="shared" si="6"/>
        <v>0.262048192771084</v>
      </c>
    </row>
    <row r="11" spans="1:12">
      <c r="A11" s="3">
        <v>195</v>
      </c>
      <c r="B11" s="3">
        <f t="shared" si="0"/>
        <v>24.375</v>
      </c>
      <c r="C11" s="3">
        <v>10</v>
      </c>
      <c r="D11" s="3">
        <f t="shared" si="1"/>
        <v>243.75</v>
      </c>
      <c r="E11" s="3"/>
      <c r="F11" s="3">
        <f t="shared" si="2"/>
        <v>975</v>
      </c>
      <c r="G11" s="3"/>
      <c r="H11" s="3">
        <f t="shared" si="3"/>
        <v>1.48717948717949</v>
      </c>
      <c r="I11" s="3">
        <f t="shared" si="4"/>
        <v>0.148717948717949</v>
      </c>
      <c r="J11">
        <f t="shared" si="5"/>
        <v>2.23076923076923</v>
      </c>
      <c r="K11"/>
      <c r="L11" s="3">
        <f t="shared" si="6"/>
        <v>0.223076923076923</v>
      </c>
    </row>
    <row r="12" spans="1:12">
      <c r="A12" s="3">
        <v>190</v>
      </c>
      <c r="B12" s="3">
        <f t="shared" si="0"/>
        <v>23.75</v>
      </c>
      <c r="C12" s="3">
        <v>10</v>
      </c>
      <c r="D12" s="3">
        <f t="shared" si="1"/>
        <v>237.5</v>
      </c>
      <c r="E12" s="3"/>
      <c r="F12" s="3">
        <f t="shared" si="2"/>
        <v>950</v>
      </c>
      <c r="G12" s="3"/>
      <c r="H12" s="3">
        <f t="shared" si="3"/>
        <v>1.52631578947368</v>
      </c>
      <c r="I12" s="3"/>
      <c r="J12"/>
      <c r="K12"/>
      <c r="L12" s="3"/>
    </row>
    <row r="13" spans="1:12">
      <c r="A13" s="3">
        <v>200</v>
      </c>
      <c r="B13" s="3">
        <f t="shared" si="0"/>
        <v>25</v>
      </c>
      <c r="C13" s="3">
        <v>10</v>
      </c>
      <c r="D13" s="3">
        <f t="shared" si="1"/>
        <v>250</v>
      </c>
      <c r="E13" s="3"/>
      <c r="F13" s="3">
        <f t="shared" si="2"/>
        <v>1000</v>
      </c>
      <c r="G13" s="3"/>
      <c r="H13" s="3">
        <f t="shared" si="3"/>
        <v>1.45</v>
      </c>
      <c r="I13" s="3">
        <f>(H13/C13)</f>
        <v>0.145</v>
      </c>
      <c r="J13">
        <f t="shared" si="5"/>
        <v>2.175</v>
      </c>
      <c r="K13"/>
      <c r="L13" s="3">
        <f t="shared" si="6"/>
        <v>0.2175</v>
      </c>
    </row>
    <row r="14" spans="1:12">
      <c r="A14" s="3">
        <v>240</v>
      </c>
      <c r="B14" s="3">
        <f t="shared" si="0"/>
        <v>30</v>
      </c>
      <c r="C14" s="3">
        <v>7.25</v>
      </c>
      <c r="D14" s="3">
        <f t="shared" si="1"/>
        <v>217.5</v>
      </c>
      <c r="E14" s="3"/>
      <c r="F14" s="3">
        <f t="shared" si="2"/>
        <v>870</v>
      </c>
      <c r="G14" s="3"/>
      <c r="H14" s="3">
        <f t="shared" si="3"/>
        <v>1.66666666666667</v>
      </c>
      <c r="I14" s="3">
        <f>(H14/C14)</f>
        <v>0.229885057471264</v>
      </c>
      <c r="J14">
        <f t="shared" si="5"/>
        <v>2.5</v>
      </c>
      <c r="K14"/>
      <c r="L14" s="3">
        <f t="shared" si="6"/>
        <v>0.344827586206897</v>
      </c>
    </row>
    <row r="15" spans="1:12">
      <c r="A15" s="3">
        <v>250</v>
      </c>
      <c r="B15" s="3">
        <f t="shared" si="0"/>
        <v>31.25</v>
      </c>
      <c r="C15" s="3">
        <v>7.25</v>
      </c>
      <c r="D15" s="3">
        <f t="shared" si="1"/>
        <v>226.5625</v>
      </c>
      <c r="E15" s="3"/>
      <c r="F15" s="3">
        <f t="shared" si="2"/>
        <v>906.25</v>
      </c>
      <c r="G15" s="3"/>
      <c r="H15" s="3">
        <f t="shared" si="3"/>
        <v>1.6</v>
      </c>
      <c r="I15" s="3">
        <f>(H15/C15)</f>
        <v>0.220689655172414</v>
      </c>
      <c r="J15">
        <f t="shared" si="5"/>
        <v>2.4</v>
      </c>
      <c r="K15"/>
      <c r="L15" s="3">
        <f t="shared" si="6"/>
        <v>0.331034482758621</v>
      </c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/>
      <c r="K16"/>
      <c r="L16" s="3"/>
    </row>
    <row r="19" ht="15" customHeight="1"/>
    <row r="20" ht="30" customHeight="1" spans="14:24">
      <c r="N20" s="18"/>
      <c r="R20" s="18"/>
      <c r="S20" s="18"/>
      <c r="U20" s="18"/>
      <c r="V20" s="26" t="s">
        <v>407</v>
      </c>
      <c r="W20" s="26" t="s">
        <v>1119</v>
      </c>
      <c r="X20" s="26" t="s">
        <v>1120</v>
      </c>
    </row>
    <row r="21" ht="42" spans="1:25">
      <c r="A21" s="19" t="s">
        <v>1121</v>
      </c>
      <c r="B21" s="19" t="s">
        <v>1122</v>
      </c>
      <c r="C21" s="20" t="s">
        <v>1123</v>
      </c>
      <c r="D21" s="20" t="s">
        <v>1124</v>
      </c>
      <c r="E21" s="20" t="s">
        <v>1125</v>
      </c>
      <c r="F21" s="20" t="s">
        <v>1126</v>
      </c>
      <c r="G21" s="19" t="s">
        <v>373</v>
      </c>
      <c r="H21" s="20" t="s">
        <v>1127</v>
      </c>
      <c r="I21" s="20" t="s">
        <v>1128</v>
      </c>
      <c r="J21" s="19" t="s">
        <v>1129</v>
      </c>
      <c r="K21" s="20" t="s">
        <v>1130</v>
      </c>
      <c r="L21" s="21" t="s">
        <v>1131</v>
      </c>
      <c r="M21" s="18" t="s">
        <v>1132</v>
      </c>
      <c r="N21" s="21" t="s">
        <v>1133</v>
      </c>
      <c r="O21" s="20" t="s">
        <v>1134</v>
      </c>
      <c r="P21" s="20" t="s">
        <v>1135</v>
      </c>
      <c r="Q21" s="19" t="s">
        <v>370</v>
      </c>
      <c r="R21" s="21" t="s">
        <v>1136</v>
      </c>
      <c r="S21" s="19" t="s">
        <v>1137</v>
      </c>
      <c r="T21" s="20" t="s">
        <v>1138</v>
      </c>
      <c r="U21" s="21" t="s">
        <v>1139</v>
      </c>
      <c r="V21" s="20" t="s">
        <v>1140</v>
      </c>
      <c r="W21" s="20" t="s">
        <v>1140</v>
      </c>
      <c r="X21" s="20" t="s">
        <v>1140</v>
      </c>
      <c r="Y21" s="20" t="s">
        <v>1141</v>
      </c>
    </row>
    <row r="22" spans="1:6">
      <c r="A22" s="20">
        <v>2</v>
      </c>
      <c r="B22" s="20">
        <v>2</v>
      </c>
      <c r="C22" s="20">
        <f t="shared" ref="C22:C31" si="7">A22+3</f>
        <v>5</v>
      </c>
      <c r="D22" s="20">
        <f>B22+3</f>
        <v>5</v>
      </c>
      <c r="E22" s="20">
        <v>1</v>
      </c>
      <c r="F22" s="20">
        <v>1</v>
      </c>
    </row>
    <row r="23" spans="1:25">
      <c r="A23" s="20">
        <v>2</v>
      </c>
      <c r="B23" s="20">
        <v>2</v>
      </c>
      <c r="C23" s="20">
        <f t="shared" si="7"/>
        <v>5</v>
      </c>
      <c r="D23" s="20">
        <f t="shared" ref="D23:D31" si="8">B23+3</f>
        <v>5</v>
      </c>
      <c r="E23" s="20">
        <v>1</v>
      </c>
      <c r="F23" s="20">
        <v>1</v>
      </c>
      <c r="G23" s="20">
        <v>8</v>
      </c>
      <c r="H23" s="20">
        <f t="shared" ref="H23:H31" si="9">C23+D23+E23+C23</f>
        <v>16</v>
      </c>
      <c r="I23" s="20">
        <f t="shared" ref="I23:I31" si="10">D23+F23</f>
        <v>6</v>
      </c>
      <c r="J23" s="20">
        <v>9</v>
      </c>
      <c r="K23" s="20">
        <f t="shared" ref="K23:K25" si="11">M23*G23</f>
        <v>79992</v>
      </c>
      <c r="L23" s="22">
        <v>10</v>
      </c>
      <c r="M23" s="20">
        <v>9999</v>
      </c>
      <c r="N23" s="20">
        <f t="shared" ref="N23:N32" si="12">(M23*1000)/8</f>
        <v>1249875</v>
      </c>
      <c r="O23" s="20">
        <f t="shared" ref="O23:O31" si="13">(K23*1000)/8</f>
        <v>9999000</v>
      </c>
      <c r="P23" s="20">
        <f t="shared" ref="P23:P31" si="14">(O23-H23)/G23</f>
        <v>1249873</v>
      </c>
      <c r="Q23" s="20">
        <v>250</v>
      </c>
      <c r="R23" s="20">
        <f t="shared" ref="R23:R31" si="15">P23-Q23-I23</f>
        <v>1249617</v>
      </c>
      <c r="S23" s="20">
        <v>2499</v>
      </c>
      <c r="T23" s="20">
        <f t="shared" ref="T23:T31" si="16">(R23/S23)-1-J23</f>
        <v>490.046818727491</v>
      </c>
      <c r="U23" s="20">
        <f>T23-2</f>
        <v>488.046818727491</v>
      </c>
      <c r="V23" s="20" t="str">
        <f>DEC2HEX(N23)</f>
        <v>131253</v>
      </c>
      <c r="W23" s="20" t="str">
        <f>DEC2HEX(R23)</f>
        <v>131151</v>
      </c>
      <c r="X23" s="20" t="str">
        <f>DEC2HEX(U23)</f>
        <v>1E8</v>
      </c>
      <c r="Y23" s="20">
        <f>L23</f>
        <v>10</v>
      </c>
    </row>
    <row r="24" s="17" customFormat="1" spans="1:25">
      <c r="A24" s="17">
        <v>2</v>
      </c>
      <c r="B24" s="17">
        <v>2</v>
      </c>
      <c r="C24" s="17">
        <f t="shared" si="7"/>
        <v>5</v>
      </c>
      <c r="D24" s="17">
        <f t="shared" si="8"/>
        <v>5</v>
      </c>
      <c r="E24" s="17">
        <v>1</v>
      </c>
      <c r="F24" s="17">
        <v>1</v>
      </c>
      <c r="G24" s="17">
        <v>8</v>
      </c>
      <c r="H24" s="17">
        <f t="shared" si="9"/>
        <v>16</v>
      </c>
      <c r="I24" s="17">
        <f t="shared" si="10"/>
        <v>6</v>
      </c>
      <c r="J24" s="17">
        <v>9</v>
      </c>
      <c r="K24" s="17">
        <f t="shared" si="11"/>
        <v>1600</v>
      </c>
      <c r="L24" s="23">
        <v>5</v>
      </c>
      <c r="M24" s="17">
        <f t="shared" ref="M24:M31" si="17">1000/L24</f>
        <v>200</v>
      </c>
      <c r="N24" s="17">
        <f t="shared" si="12"/>
        <v>25000</v>
      </c>
      <c r="O24" s="17">
        <f t="shared" si="13"/>
        <v>200000</v>
      </c>
      <c r="P24" s="17">
        <f t="shared" si="14"/>
        <v>24998</v>
      </c>
      <c r="Q24" s="17">
        <v>250</v>
      </c>
      <c r="R24" s="17">
        <f t="shared" si="15"/>
        <v>24742</v>
      </c>
      <c r="S24" s="17">
        <v>50</v>
      </c>
      <c r="T24" s="17">
        <f t="shared" si="16"/>
        <v>484.84</v>
      </c>
      <c r="U24" s="17">
        <f t="shared" ref="U24:U31" si="18">T24-2</f>
        <v>482.84</v>
      </c>
      <c r="V24" s="17" t="str">
        <f t="shared" ref="V24:V31" si="19">DEC2HEX(N24)</f>
        <v>61A8</v>
      </c>
      <c r="W24" s="17" t="str">
        <f t="shared" ref="W24:W31" si="20">DEC2HEX(R24)</f>
        <v>60A6</v>
      </c>
      <c r="X24" s="17" t="str">
        <f t="shared" ref="X24:X31" si="21">DEC2HEX(U24)</f>
        <v>1E2</v>
      </c>
      <c r="Y24" s="17">
        <f t="shared" ref="Y24:Y31" si="22">L24</f>
        <v>5</v>
      </c>
    </row>
    <row r="25" s="18" customFormat="1" spans="1:25">
      <c r="A25" s="18">
        <v>2</v>
      </c>
      <c r="B25" s="18">
        <v>2</v>
      </c>
      <c r="C25" s="18">
        <f t="shared" si="7"/>
        <v>5</v>
      </c>
      <c r="D25" s="20">
        <f t="shared" si="8"/>
        <v>5</v>
      </c>
      <c r="E25" s="18">
        <v>1</v>
      </c>
      <c r="F25" s="18">
        <v>1</v>
      </c>
      <c r="G25" s="18">
        <v>8</v>
      </c>
      <c r="H25" s="18">
        <f t="shared" si="9"/>
        <v>16</v>
      </c>
      <c r="I25" s="18">
        <f t="shared" si="10"/>
        <v>6</v>
      </c>
      <c r="J25" s="18">
        <v>9</v>
      </c>
      <c r="K25" s="18">
        <f t="shared" si="11"/>
        <v>160</v>
      </c>
      <c r="L25" s="24">
        <v>50</v>
      </c>
      <c r="M25" s="18">
        <f t="shared" si="17"/>
        <v>20</v>
      </c>
      <c r="N25" s="18">
        <f t="shared" si="12"/>
        <v>2500</v>
      </c>
      <c r="O25" s="18">
        <f t="shared" si="13"/>
        <v>20000</v>
      </c>
      <c r="P25" s="18">
        <f t="shared" si="14"/>
        <v>2498</v>
      </c>
      <c r="Q25" s="18">
        <v>250</v>
      </c>
      <c r="R25" s="18">
        <f t="shared" si="15"/>
        <v>2242</v>
      </c>
      <c r="S25" s="18" t="s">
        <v>104</v>
      </c>
      <c r="T25" s="18" t="e">
        <f t="shared" si="16"/>
        <v>#VALUE!</v>
      </c>
      <c r="U25" s="18" t="e">
        <f t="shared" si="18"/>
        <v>#VALUE!</v>
      </c>
      <c r="V25" s="18" t="str">
        <f t="shared" si="19"/>
        <v>9C4</v>
      </c>
      <c r="W25" s="18" t="str">
        <f t="shared" si="20"/>
        <v>8C2</v>
      </c>
      <c r="X25" s="18" t="e">
        <f t="shared" si="21"/>
        <v>#VALUE!</v>
      </c>
      <c r="Y25" s="20">
        <f t="shared" si="22"/>
        <v>50</v>
      </c>
    </row>
    <row r="26" s="19" customFormat="1" spans="1:25">
      <c r="A26" s="19">
        <v>2</v>
      </c>
      <c r="B26" s="19">
        <v>2</v>
      </c>
      <c r="C26" s="19">
        <f t="shared" si="7"/>
        <v>5</v>
      </c>
      <c r="D26" s="19">
        <f t="shared" si="8"/>
        <v>5</v>
      </c>
      <c r="E26" s="19">
        <v>1</v>
      </c>
      <c r="F26" s="19">
        <v>1</v>
      </c>
      <c r="G26" s="19">
        <v>8</v>
      </c>
      <c r="H26" s="19">
        <f t="shared" si="9"/>
        <v>16</v>
      </c>
      <c r="I26" s="19">
        <f t="shared" si="10"/>
        <v>6</v>
      </c>
      <c r="J26" s="19">
        <v>9</v>
      </c>
      <c r="K26" s="19">
        <v>44</v>
      </c>
      <c r="L26" s="25">
        <f>1000/K26*8</f>
        <v>181.818181818182</v>
      </c>
      <c r="M26" s="19">
        <v>10000</v>
      </c>
      <c r="N26" s="19">
        <f t="shared" si="12"/>
        <v>1250000</v>
      </c>
      <c r="O26" s="19">
        <f t="shared" si="13"/>
        <v>5500</v>
      </c>
      <c r="P26" s="19">
        <f t="shared" si="14"/>
        <v>685.5</v>
      </c>
      <c r="Q26" s="19">
        <v>250</v>
      </c>
      <c r="R26" s="19">
        <f t="shared" si="15"/>
        <v>429.5</v>
      </c>
      <c r="S26" s="19">
        <v>1</v>
      </c>
      <c r="T26" s="19">
        <f t="shared" si="16"/>
        <v>419.5</v>
      </c>
      <c r="U26" s="19">
        <f t="shared" si="18"/>
        <v>417.5</v>
      </c>
      <c r="V26" s="19" t="str">
        <f t="shared" si="19"/>
        <v>1312D0</v>
      </c>
      <c r="W26" s="19" t="str">
        <f t="shared" si="20"/>
        <v>1AD</v>
      </c>
      <c r="X26" s="19" t="str">
        <f t="shared" si="21"/>
        <v>1A1</v>
      </c>
      <c r="Y26" s="19">
        <f t="shared" si="22"/>
        <v>181.818181818182</v>
      </c>
    </row>
    <row r="27" s="18" customFormat="1" spans="1:25">
      <c r="A27" s="18">
        <v>2</v>
      </c>
      <c r="B27" s="18">
        <v>2</v>
      </c>
      <c r="C27" s="18">
        <f t="shared" si="7"/>
        <v>5</v>
      </c>
      <c r="D27" s="20">
        <f t="shared" si="8"/>
        <v>5</v>
      </c>
      <c r="E27" s="18">
        <v>1</v>
      </c>
      <c r="F27" s="18">
        <v>1</v>
      </c>
      <c r="G27" s="18">
        <v>8</v>
      </c>
      <c r="H27" s="18">
        <f t="shared" si="9"/>
        <v>16</v>
      </c>
      <c r="I27" s="18">
        <f t="shared" si="10"/>
        <v>6</v>
      </c>
      <c r="J27" s="18">
        <v>9</v>
      </c>
      <c r="K27" s="18">
        <f t="shared" ref="K27:K31" si="23">M27*G27</f>
        <v>64</v>
      </c>
      <c r="L27" s="24">
        <v>125</v>
      </c>
      <c r="M27" s="18">
        <f t="shared" si="17"/>
        <v>8</v>
      </c>
      <c r="N27" s="18">
        <f t="shared" si="12"/>
        <v>1000</v>
      </c>
      <c r="O27" s="18">
        <f t="shared" si="13"/>
        <v>8000</v>
      </c>
      <c r="P27" s="18">
        <f t="shared" si="14"/>
        <v>998</v>
      </c>
      <c r="Q27" s="18">
        <v>250</v>
      </c>
      <c r="R27" s="18">
        <f t="shared" si="15"/>
        <v>742</v>
      </c>
      <c r="S27" s="18">
        <v>1</v>
      </c>
      <c r="T27" s="18">
        <f t="shared" si="16"/>
        <v>732</v>
      </c>
      <c r="U27" s="18">
        <f t="shared" si="18"/>
        <v>730</v>
      </c>
      <c r="V27" s="18" t="str">
        <f t="shared" si="19"/>
        <v>3E8</v>
      </c>
      <c r="W27" s="18" t="str">
        <f t="shared" si="20"/>
        <v>2E6</v>
      </c>
      <c r="X27" s="18" t="str">
        <f t="shared" si="21"/>
        <v>2DA</v>
      </c>
      <c r="Y27" s="20">
        <f t="shared" si="22"/>
        <v>125</v>
      </c>
    </row>
    <row r="28" s="18" customFormat="1" spans="1:25">
      <c r="A28" s="18">
        <v>2</v>
      </c>
      <c r="B28" s="18">
        <v>2</v>
      </c>
      <c r="C28" s="18">
        <f t="shared" si="7"/>
        <v>5</v>
      </c>
      <c r="D28" s="20">
        <f t="shared" si="8"/>
        <v>5</v>
      </c>
      <c r="E28" s="18">
        <v>1</v>
      </c>
      <c r="F28" s="18">
        <v>1</v>
      </c>
      <c r="G28" s="18">
        <v>8</v>
      </c>
      <c r="H28" s="18">
        <f t="shared" si="9"/>
        <v>16</v>
      </c>
      <c r="I28" s="18">
        <f t="shared" si="10"/>
        <v>6</v>
      </c>
      <c r="J28" s="18">
        <v>9</v>
      </c>
      <c r="K28" s="18">
        <f t="shared" si="23"/>
        <v>53.3333333333333</v>
      </c>
      <c r="L28" s="24">
        <v>150</v>
      </c>
      <c r="M28" s="18">
        <f t="shared" si="17"/>
        <v>6.66666666666667</v>
      </c>
      <c r="N28" s="18">
        <f t="shared" si="12"/>
        <v>833.333333333333</v>
      </c>
      <c r="O28" s="18">
        <f t="shared" si="13"/>
        <v>6666.66666666667</v>
      </c>
      <c r="P28" s="18">
        <f t="shared" si="14"/>
        <v>831.333333333333</v>
      </c>
      <c r="Q28" s="18">
        <v>250</v>
      </c>
      <c r="R28" s="18">
        <f t="shared" si="15"/>
        <v>575.333333333333</v>
      </c>
      <c r="S28" s="18">
        <v>1</v>
      </c>
      <c r="T28" s="18">
        <f t="shared" si="16"/>
        <v>565.333333333333</v>
      </c>
      <c r="U28" s="18">
        <f t="shared" si="18"/>
        <v>563.333333333333</v>
      </c>
      <c r="V28" s="18" t="str">
        <f t="shared" si="19"/>
        <v>341</v>
      </c>
      <c r="W28" s="18" t="str">
        <f t="shared" si="20"/>
        <v>23F</v>
      </c>
      <c r="X28" s="18" t="str">
        <f t="shared" si="21"/>
        <v>233</v>
      </c>
      <c r="Y28" s="20">
        <f t="shared" si="22"/>
        <v>150</v>
      </c>
    </row>
    <row r="29" s="18" customFormat="1" spans="1:25">
      <c r="A29" s="18">
        <v>2</v>
      </c>
      <c r="B29" s="18">
        <v>2</v>
      </c>
      <c r="C29" s="18">
        <f t="shared" si="7"/>
        <v>5</v>
      </c>
      <c r="D29" s="20">
        <f t="shared" si="8"/>
        <v>5</v>
      </c>
      <c r="E29" s="18">
        <v>1</v>
      </c>
      <c r="F29" s="18">
        <v>1</v>
      </c>
      <c r="G29" s="18">
        <v>8</v>
      </c>
      <c r="H29" s="18">
        <f t="shared" si="9"/>
        <v>16</v>
      </c>
      <c r="I29" s="18">
        <f t="shared" si="10"/>
        <v>6</v>
      </c>
      <c r="J29" s="18">
        <v>9</v>
      </c>
      <c r="K29" s="18">
        <f t="shared" si="23"/>
        <v>44.4444444444444</v>
      </c>
      <c r="L29" s="24">
        <v>180</v>
      </c>
      <c r="M29" s="18">
        <f t="shared" si="17"/>
        <v>5.55555555555556</v>
      </c>
      <c r="N29" s="18">
        <f t="shared" si="12"/>
        <v>694.444444444444</v>
      </c>
      <c r="O29" s="18">
        <f t="shared" si="13"/>
        <v>5555.55555555556</v>
      </c>
      <c r="P29" s="18">
        <f t="shared" si="14"/>
        <v>692.444444444444</v>
      </c>
      <c r="Q29" s="18">
        <v>250</v>
      </c>
      <c r="R29" s="18">
        <f t="shared" si="15"/>
        <v>436.444444444444</v>
      </c>
      <c r="S29" s="18">
        <v>1</v>
      </c>
      <c r="T29" s="18">
        <f t="shared" si="16"/>
        <v>426.444444444444</v>
      </c>
      <c r="U29" s="18">
        <f t="shared" si="18"/>
        <v>424.444444444444</v>
      </c>
      <c r="V29" s="18" t="str">
        <f t="shared" si="19"/>
        <v>2B6</v>
      </c>
      <c r="W29" s="18" t="str">
        <f t="shared" si="20"/>
        <v>1B4</v>
      </c>
      <c r="X29" s="18" t="str">
        <f t="shared" si="21"/>
        <v>1A8</v>
      </c>
      <c r="Y29" s="20">
        <f t="shared" si="22"/>
        <v>180</v>
      </c>
    </row>
    <row r="30" s="18" customFormat="1" spans="1:25">
      <c r="A30" s="18">
        <v>2</v>
      </c>
      <c r="B30" s="18">
        <v>2</v>
      </c>
      <c r="C30" s="18">
        <f t="shared" si="7"/>
        <v>5</v>
      </c>
      <c r="D30" s="20">
        <f t="shared" si="8"/>
        <v>5</v>
      </c>
      <c r="E30" s="18">
        <v>1</v>
      </c>
      <c r="F30" s="18">
        <v>1</v>
      </c>
      <c r="G30" s="18">
        <v>9</v>
      </c>
      <c r="H30" s="18">
        <f t="shared" si="9"/>
        <v>16</v>
      </c>
      <c r="I30" s="18">
        <f t="shared" si="10"/>
        <v>6</v>
      </c>
      <c r="J30" s="18">
        <v>9</v>
      </c>
      <c r="K30" s="18">
        <f t="shared" si="23"/>
        <v>46.1538461538462</v>
      </c>
      <c r="L30" s="24">
        <v>195</v>
      </c>
      <c r="M30" s="18">
        <f t="shared" si="17"/>
        <v>5.12820512820513</v>
      </c>
      <c r="N30" s="18">
        <f t="shared" si="12"/>
        <v>641.025641025641</v>
      </c>
      <c r="O30" s="18">
        <f t="shared" si="13"/>
        <v>5769.23076923077</v>
      </c>
      <c r="P30" s="18">
        <f t="shared" si="14"/>
        <v>639.247863247863</v>
      </c>
      <c r="Q30" s="18">
        <v>250</v>
      </c>
      <c r="R30" s="18">
        <f t="shared" si="15"/>
        <v>383.247863247863</v>
      </c>
      <c r="S30" s="18">
        <v>1</v>
      </c>
      <c r="T30" s="18">
        <f t="shared" si="16"/>
        <v>373.247863247863</v>
      </c>
      <c r="U30" s="18">
        <f t="shared" si="18"/>
        <v>371.247863247863</v>
      </c>
      <c r="V30" s="18" t="str">
        <f t="shared" si="19"/>
        <v>281</v>
      </c>
      <c r="W30" s="18" t="str">
        <f t="shared" si="20"/>
        <v>17F</v>
      </c>
      <c r="X30" s="18" t="str">
        <f t="shared" si="21"/>
        <v>173</v>
      </c>
      <c r="Y30" s="20">
        <f t="shared" si="22"/>
        <v>195</v>
      </c>
    </row>
    <row r="31" s="19" customFormat="1" spans="1:25">
      <c r="A31" s="19">
        <v>2</v>
      </c>
      <c r="B31" s="19">
        <v>2</v>
      </c>
      <c r="C31" s="19">
        <f t="shared" si="7"/>
        <v>5</v>
      </c>
      <c r="D31" s="19">
        <f t="shared" si="8"/>
        <v>5</v>
      </c>
      <c r="E31" s="19">
        <v>1</v>
      </c>
      <c r="F31" s="19">
        <v>1</v>
      </c>
      <c r="G31" s="19">
        <v>9</v>
      </c>
      <c r="H31" s="19">
        <f t="shared" si="9"/>
        <v>16</v>
      </c>
      <c r="I31" s="19">
        <f t="shared" si="10"/>
        <v>6</v>
      </c>
      <c r="J31" s="19">
        <v>9</v>
      </c>
      <c r="K31" s="19">
        <f t="shared" si="23"/>
        <v>45.2261306532663</v>
      </c>
      <c r="L31" s="25">
        <v>199</v>
      </c>
      <c r="M31" s="19">
        <f t="shared" si="17"/>
        <v>5.0251256281407</v>
      </c>
      <c r="N31" s="19">
        <f t="shared" si="12"/>
        <v>628.140703517588</v>
      </c>
      <c r="O31" s="19">
        <f t="shared" si="13"/>
        <v>5653.26633165829</v>
      </c>
      <c r="P31" s="19">
        <f t="shared" si="14"/>
        <v>626.36292573981</v>
      </c>
      <c r="Q31" s="19">
        <v>250</v>
      </c>
      <c r="R31" s="19">
        <f t="shared" si="15"/>
        <v>370.36292573981</v>
      </c>
      <c r="S31" s="19">
        <v>1</v>
      </c>
      <c r="T31" s="19">
        <f t="shared" si="16"/>
        <v>360.36292573981</v>
      </c>
      <c r="U31" s="19">
        <f t="shared" si="18"/>
        <v>358.36292573981</v>
      </c>
      <c r="V31" s="19" t="str">
        <f t="shared" si="19"/>
        <v>274</v>
      </c>
      <c r="W31" s="19" t="str">
        <f t="shared" si="20"/>
        <v>172</v>
      </c>
      <c r="X31" s="19" t="str">
        <f t="shared" si="21"/>
        <v>166</v>
      </c>
      <c r="Y31" s="19">
        <f t="shared" si="22"/>
        <v>199</v>
      </c>
    </row>
    <row r="32" s="19" customFormat="1" spans="1:25">
      <c r="A32" s="19">
        <v>2</v>
      </c>
      <c r="B32" s="19">
        <v>2</v>
      </c>
      <c r="C32" s="19">
        <f t="shared" ref="C32" si="24">A32+3</f>
        <v>5</v>
      </c>
      <c r="D32" s="19">
        <f t="shared" ref="D32" si="25">B32+3</f>
        <v>5</v>
      </c>
      <c r="E32" s="19">
        <v>1</v>
      </c>
      <c r="F32" s="19">
        <v>1</v>
      </c>
      <c r="G32" s="19">
        <v>9</v>
      </c>
      <c r="H32" s="19">
        <f t="shared" ref="H32" si="26">C32+D32+E32+C32</f>
        <v>16</v>
      </c>
      <c r="I32" s="19">
        <f t="shared" ref="I32" si="27">D32+F32</f>
        <v>6</v>
      </c>
      <c r="J32" s="19">
        <v>9</v>
      </c>
      <c r="K32" s="19">
        <v>44</v>
      </c>
      <c r="L32" s="25">
        <v>200</v>
      </c>
      <c r="M32" s="19">
        <f t="shared" ref="M32" si="28">1000/L32</f>
        <v>5</v>
      </c>
      <c r="N32" s="19">
        <f t="shared" si="12"/>
        <v>625</v>
      </c>
      <c r="O32" s="19">
        <f t="shared" ref="O32" si="29">(K32*1000)/8</f>
        <v>5500</v>
      </c>
      <c r="P32" s="19">
        <f t="shared" ref="P32" si="30">(O32-H32)/G32</f>
        <v>609.333333333333</v>
      </c>
      <c r="Q32" s="19">
        <v>250</v>
      </c>
      <c r="R32" s="19">
        <f t="shared" ref="R32" si="31">P32-Q32-I32</f>
        <v>353.333333333333</v>
      </c>
      <c r="S32" s="19">
        <v>1</v>
      </c>
      <c r="T32" s="19">
        <f t="shared" ref="T32" si="32">(R32/S32)-1-J32</f>
        <v>343.333333333333</v>
      </c>
      <c r="U32" s="19">
        <f t="shared" ref="U32" si="33">T32-2</f>
        <v>341.333333333333</v>
      </c>
      <c r="V32" s="19" t="str">
        <f t="shared" ref="V32" si="34">DEC2HEX(N32)</f>
        <v>271</v>
      </c>
      <c r="W32" s="19" t="str">
        <f t="shared" ref="W32" si="35">DEC2HEX(R32)</f>
        <v>161</v>
      </c>
      <c r="X32" s="19" t="str">
        <f t="shared" ref="X32" si="36">DEC2HEX(U32)</f>
        <v>155</v>
      </c>
      <c r="Y32" s="19">
        <f t="shared" ref="Y32" si="37">L32</f>
        <v>200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0"/>
  <sheetViews>
    <sheetView workbookViewId="0">
      <selection activeCell="J41" sqref="J41"/>
    </sheetView>
  </sheetViews>
  <sheetFormatPr defaultColWidth="9" defaultRowHeight="14"/>
  <cols>
    <col min="1" max="1" width="13.9166666666667" style="2" customWidth="1"/>
    <col min="2" max="2" width="4" style="3" customWidth="1"/>
    <col min="3" max="3" width="5.25" style="3" customWidth="1"/>
    <col min="4" max="4" width="64.25" style="3" customWidth="1"/>
    <col min="5" max="11" width="8.58333333333333" customWidth="1"/>
    <col min="13" max="13" width="14.0833333333333" customWidth="1"/>
    <col min="14" max="14" width="13.9166666666667" customWidth="1"/>
    <col min="15" max="16" width="12.3333333333333" customWidth="1"/>
  </cols>
  <sheetData>
    <row r="1" s="1" customFormat="1" spans="1:7">
      <c r="A1" s="4" t="s">
        <v>1142</v>
      </c>
      <c r="B1" s="5" t="s">
        <v>1143</v>
      </c>
      <c r="C1" s="5" t="s">
        <v>1144</v>
      </c>
      <c r="D1" s="5" t="s">
        <v>21</v>
      </c>
      <c r="F1" s="6"/>
      <c r="G1" s="7"/>
    </row>
    <row r="2" spans="1:7">
      <c r="A2" s="2">
        <v>45152</v>
      </c>
      <c r="B2" s="8" t="s">
        <v>1145</v>
      </c>
      <c r="C2" s="3" t="s">
        <v>1146</v>
      </c>
      <c r="D2" s="3" t="s">
        <v>1147</v>
      </c>
      <c r="F2" s="9"/>
      <c r="G2" s="10"/>
    </row>
    <row r="3" spans="1:9">
      <c r="A3" s="2">
        <v>45153</v>
      </c>
      <c r="B3" s="8" t="s">
        <v>1148</v>
      </c>
      <c r="C3" s="3" t="s">
        <v>1149</v>
      </c>
      <c r="D3" s="3" t="s">
        <v>1150</v>
      </c>
      <c r="F3" s="9"/>
      <c r="G3" s="10"/>
      <c r="I3" s="13"/>
    </row>
    <row r="4" spans="1:9">
      <c r="A4" s="2">
        <v>45154</v>
      </c>
      <c r="B4" s="8" t="s">
        <v>1148</v>
      </c>
      <c r="C4" s="3" t="s">
        <v>1149</v>
      </c>
      <c r="D4" s="3" t="s">
        <v>1151</v>
      </c>
      <c r="E4" s="10"/>
      <c r="F4" s="9"/>
      <c r="G4" s="10"/>
      <c r="I4" s="13"/>
    </row>
    <row r="5" spans="1:9">
      <c r="A5" s="2">
        <v>45156</v>
      </c>
      <c r="B5" s="8" t="s">
        <v>1148</v>
      </c>
      <c r="C5" s="3" t="s">
        <v>1149</v>
      </c>
      <c r="E5" s="10"/>
      <c r="F5" s="9"/>
      <c r="G5" s="10"/>
      <c r="I5" s="13"/>
    </row>
    <row r="6" spans="1:7">
      <c r="A6" s="2">
        <v>45166</v>
      </c>
      <c r="B6" s="8" t="s">
        <v>1148</v>
      </c>
      <c r="C6" s="11" t="s">
        <v>1149</v>
      </c>
      <c r="D6" s="11" t="s">
        <v>1152</v>
      </c>
      <c r="F6" s="9"/>
      <c r="G6" s="10"/>
    </row>
    <row r="7" spans="1:7">
      <c r="A7" s="2">
        <v>45176</v>
      </c>
      <c r="B7" s="8"/>
      <c r="D7" s="11" t="s">
        <v>1153</v>
      </c>
      <c r="F7" s="9"/>
      <c r="G7" s="10"/>
    </row>
    <row r="8" spans="1:7">
      <c r="A8" s="2">
        <v>45181</v>
      </c>
      <c r="B8" s="8"/>
      <c r="D8" s="11" t="s">
        <v>1154</v>
      </c>
      <c r="F8" s="9"/>
      <c r="G8" s="10"/>
    </row>
    <row r="9" spans="1:7">
      <c r="A9" s="2">
        <v>45215</v>
      </c>
      <c r="B9" s="8" t="s">
        <v>1148</v>
      </c>
      <c r="C9" s="11" t="s">
        <v>1149</v>
      </c>
      <c r="D9" s="11" t="s">
        <v>1155</v>
      </c>
      <c r="F9" s="9"/>
      <c r="G9" s="10"/>
    </row>
    <row r="10" spans="1:4">
      <c r="A10" s="2">
        <v>45220</v>
      </c>
      <c r="B10" s="8" t="s">
        <v>1148</v>
      </c>
      <c r="C10" s="11" t="s">
        <v>1149</v>
      </c>
      <c r="D10" s="11" t="s">
        <v>1156</v>
      </c>
    </row>
    <row r="11" spans="1:4">
      <c r="A11" s="2">
        <v>45231</v>
      </c>
      <c r="B11" s="11" t="s">
        <v>1148</v>
      </c>
      <c r="C11" s="11" t="s">
        <v>1149</v>
      </c>
      <c r="D11" s="11" t="s">
        <v>1157</v>
      </c>
    </row>
    <row r="12" spans="1:4">
      <c r="A12" s="2">
        <v>45231</v>
      </c>
      <c r="B12" s="11" t="s">
        <v>1148</v>
      </c>
      <c r="C12" s="11" t="s">
        <v>1149</v>
      </c>
      <c r="D12" s="11" t="s">
        <v>1158</v>
      </c>
    </row>
    <row r="14" spans="1:4">
      <c r="A14" s="2">
        <v>45243</v>
      </c>
      <c r="B14" s="8" t="s">
        <v>1148</v>
      </c>
      <c r="C14" s="11" t="s">
        <v>1149</v>
      </c>
      <c r="D14" s="11" t="s">
        <v>1159</v>
      </c>
    </row>
    <row r="15" spans="4:5">
      <c r="D15" s="12"/>
      <c r="E15" s="10"/>
    </row>
    <row r="16" spans="1:4">
      <c r="A16" s="2">
        <v>45300</v>
      </c>
      <c r="B16" s="11" t="s">
        <v>1148</v>
      </c>
      <c r="C16" s="11" t="s">
        <v>1149</v>
      </c>
      <c r="D16" s="11" t="s">
        <v>1160</v>
      </c>
    </row>
    <row r="97" spans="2:4">
      <c r="B97" s="14"/>
      <c r="C97" s="14"/>
      <c r="D97" s="15"/>
    </row>
    <row r="98" spans="2:4">
      <c r="B98" s="14"/>
      <c r="C98" s="14"/>
      <c r="D98" s="15"/>
    </row>
    <row r="99" spans="2:4">
      <c r="B99" s="14"/>
      <c r="C99" s="14"/>
      <c r="D99" s="15"/>
    </row>
    <row r="100" spans="2:4">
      <c r="B100" s="14"/>
      <c r="C100" s="14"/>
      <c r="D100" s="15"/>
    </row>
    <row r="101" spans="2:4">
      <c r="B101" s="14"/>
      <c r="C101" s="14"/>
      <c r="D101" s="15"/>
    </row>
    <row r="102" spans="2:4">
      <c r="B102" s="15"/>
      <c r="C102" s="15"/>
      <c r="D102" s="15"/>
    </row>
    <row r="103" spans="2:4">
      <c r="B103" s="15"/>
      <c r="C103" s="15"/>
      <c r="D103" s="15"/>
    </row>
    <row r="104" spans="2:4">
      <c r="B104" s="15"/>
      <c r="C104" s="15"/>
      <c r="D104" s="15"/>
    </row>
    <row r="105" spans="2:4">
      <c r="B105" s="15"/>
      <c r="C105" s="15"/>
      <c r="D105" s="15"/>
    </row>
    <row r="106" spans="2:4">
      <c r="B106" s="15"/>
      <c r="C106" s="15"/>
      <c r="D106" s="15"/>
    </row>
    <row r="107" spans="2:4">
      <c r="B107" s="15"/>
      <c r="C107" s="15"/>
      <c r="D107" s="15"/>
    </row>
    <row r="108" spans="2:4">
      <c r="B108" s="15"/>
      <c r="C108" s="15"/>
      <c r="D108" s="15"/>
    </row>
    <row r="109" spans="2:4">
      <c r="B109" s="15"/>
      <c r="C109" s="15"/>
      <c r="D109" s="15"/>
    </row>
    <row r="110" spans="2:4">
      <c r="B110" s="15"/>
      <c r="C110" s="15"/>
      <c r="D110" s="15"/>
    </row>
    <row r="111" spans="2:4">
      <c r="B111" s="15"/>
      <c r="C111" s="15"/>
      <c r="D111" s="15"/>
    </row>
    <row r="112" spans="2:4">
      <c r="B112" s="15"/>
      <c r="C112" s="15"/>
      <c r="D112" s="15"/>
    </row>
    <row r="113" spans="2:4">
      <c r="B113" s="15"/>
      <c r="C113" s="15"/>
      <c r="D113" s="15"/>
    </row>
    <row r="114" spans="2:4">
      <c r="B114" s="15"/>
      <c r="C114" s="15"/>
      <c r="D114" s="15"/>
    </row>
    <row r="115" spans="2:4">
      <c r="B115" s="8"/>
      <c r="C115" s="16"/>
      <c r="D115" s="15"/>
    </row>
    <row r="116" spans="2:4">
      <c r="B116" s="15"/>
      <c r="C116" s="15"/>
      <c r="D116" s="15"/>
    </row>
    <row r="117" spans="2:4">
      <c r="B117" s="15"/>
      <c r="C117" s="15"/>
      <c r="D117" s="15"/>
    </row>
    <row r="118" spans="2:3">
      <c r="B118" s="15"/>
      <c r="C118" s="15"/>
    </row>
    <row r="119" spans="2:3">
      <c r="B119" s="15"/>
      <c r="C119" s="15"/>
    </row>
    <row r="120" spans="2:3">
      <c r="B120" s="15"/>
      <c r="C120" s="15"/>
    </row>
    <row r="121" spans="2:3">
      <c r="B121" s="15"/>
      <c r="C121" s="15"/>
    </row>
    <row r="122" spans="2:3">
      <c r="B122" s="15"/>
      <c r="C122" s="15"/>
    </row>
    <row r="123" spans="2:3">
      <c r="B123" s="15"/>
      <c r="C123" s="15"/>
    </row>
    <row r="124" spans="2:3">
      <c r="B124" s="15"/>
      <c r="C124" s="15"/>
    </row>
    <row r="125" spans="2:3">
      <c r="B125" s="15"/>
      <c r="C125" s="15"/>
    </row>
    <row r="126" spans="2:3">
      <c r="B126" s="15"/>
      <c r="C126" s="15"/>
    </row>
    <row r="127" spans="2:3">
      <c r="B127" s="15"/>
      <c r="C127" s="15"/>
    </row>
    <row r="128" spans="2:3">
      <c r="B128" s="15"/>
      <c r="C128" s="15"/>
    </row>
    <row r="129" spans="2:3">
      <c r="B129" s="15"/>
      <c r="C129" s="15"/>
    </row>
    <row r="130" spans="2:3">
      <c r="B130" s="15"/>
      <c r="C130" s="15"/>
    </row>
    <row r="131" spans="2:3">
      <c r="B131" s="15"/>
      <c r="C131" s="15"/>
    </row>
    <row r="132" spans="2:3">
      <c r="B132" s="15"/>
      <c r="C132" s="15"/>
    </row>
    <row r="133" spans="2:3">
      <c r="B133" s="15"/>
      <c r="C133" s="15"/>
    </row>
    <row r="134" spans="2:3">
      <c r="B134" s="15"/>
      <c r="C134" s="15"/>
    </row>
    <row r="135" spans="2:3">
      <c r="B135" s="15"/>
      <c r="C135" s="15"/>
    </row>
    <row r="136" spans="2:3">
      <c r="B136" s="15"/>
      <c r="C136" s="15"/>
    </row>
    <row r="137" spans="2:3">
      <c r="B137" s="15"/>
      <c r="C137" s="15"/>
    </row>
    <row r="138" spans="2:3">
      <c r="B138" s="15"/>
      <c r="C138" s="15"/>
    </row>
    <row r="139" spans="2:3">
      <c r="B139" s="15"/>
      <c r="C139" s="15"/>
    </row>
    <row r="140" spans="2:3">
      <c r="B140" s="15"/>
      <c r="C140" s="15"/>
    </row>
    <row r="141" spans="2:3">
      <c r="B141" s="15"/>
      <c r="C141" s="15"/>
    </row>
    <row r="142" spans="2:3">
      <c r="B142" s="15"/>
      <c r="C142" s="15"/>
    </row>
    <row r="143" spans="2:3">
      <c r="B143" s="15"/>
      <c r="C143" s="15"/>
    </row>
    <row r="144" spans="2:3">
      <c r="B144" s="15"/>
      <c r="C144" s="15"/>
    </row>
    <row r="145" spans="2:3">
      <c r="B145" s="15"/>
      <c r="C145" s="15"/>
    </row>
    <row r="146" spans="2:3">
      <c r="B146" s="15"/>
      <c r="C146" s="15"/>
    </row>
    <row r="147" spans="2:3">
      <c r="B147" s="15"/>
      <c r="C147" s="15"/>
    </row>
    <row r="148" spans="2:3">
      <c r="B148" s="15"/>
      <c r="C148" s="15"/>
    </row>
    <row r="149" spans="2:3">
      <c r="B149" s="15"/>
      <c r="C149" s="15"/>
    </row>
    <row r="150" spans="2:3">
      <c r="B150" s="15"/>
      <c r="C150" s="15"/>
    </row>
    <row r="151" spans="2:3">
      <c r="B151" s="15"/>
      <c r="C151" s="15"/>
    </row>
    <row r="152" spans="2:3">
      <c r="B152" s="15"/>
      <c r="C152" s="15"/>
    </row>
    <row r="153" spans="2:3">
      <c r="B153" s="15"/>
      <c r="C153" s="15"/>
    </row>
    <row r="154" spans="2:3">
      <c r="B154" s="15"/>
      <c r="C154" s="15"/>
    </row>
    <row r="155" spans="2:3">
      <c r="B155" s="15"/>
      <c r="C155" s="15"/>
    </row>
    <row r="156" spans="2:3">
      <c r="B156" s="15"/>
      <c r="C156" s="15"/>
    </row>
    <row r="157" spans="2:3">
      <c r="B157" s="15"/>
      <c r="C157" s="15"/>
    </row>
    <row r="158" spans="2:3">
      <c r="B158" s="15"/>
      <c r="C158" s="15"/>
    </row>
    <row r="159" spans="2:3">
      <c r="B159" s="15"/>
      <c r="C159" s="15"/>
    </row>
    <row r="160" spans="2:3">
      <c r="B160" s="15"/>
      <c r="C160" s="15"/>
    </row>
    <row r="161" spans="2:3">
      <c r="B161" s="15"/>
      <c r="C161" s="15"/>
    </row>
    <row r="162" spans="2:4">
      <c r="B162" s="16"/>
      <c r="C162" s="16"/>
      <c r="D162" s="16"/>
    </row>
    <row r="163" spans="2:4">
      <c r="B163" s="16"/>
      <c r="C163" s="16"/>
      <c r="D163" s="16"/>
    </row>
    <row r="164" spans="2:4">
      <c r="B164" s="16"/>
      <c r="C164" s="16"/>
      <c r="D164" s="16"/>
    </row>
    <row r="165" spans="2:4">
      <c r="B165" s="16"/>
      <c r="C165" s="16"/>
      <c r="D165" s="16"/>
    </row>
    <row r="166" spans="2:4">
      <c r="B166" s="16"/>
      <c r="C166" s="16"/>
      <c r="D166" s="16"/>
    </row>
    <row r="167" spans="2:4">
      <c r="B167" s="16"/>
      <c r="C167" s="16"/>
      <c r="D167" s="16"/>
    </row>
    <row r="168" spans="2:4">
      <c r="B168" s="16"/>
      <c r="C168" s="16"/>
      <c r="D168" s="16"/>
    </row>
    <row r="169" spans="2:4">
      <c r="B169" s="16"/>
      <c r="C169" s="16"/>
      <c r="D169" s="16"/>
    </row>
    <row r="170" spans="2:4">
      <c r="B170" s="16"/>
      <c r="C170" s="16"/>
      <c r="D170" s="16"/>
    </row>
    <row r="171" spans="2:4">
      <c r="B171" s="16"/>
      <c r="C171" s="16"/>
      <c r="D171" s="16"/>
    </row>
    <row r="172" spans="2:4">
      <c r="B172" s="16"/>
      <c r="C172" s="16"/>
      <c r="D172" s="16"/>
    </row>
    <row r="173" spans="2:4">
      <c r="B173" s="16"/>
      <c r="C173" s="16"/>
      <c r="D173" s="16"/>
    </row>
    <row r="174" spans="2:4">
      <c r="B174" s="16"/>
      <c r="C174" s="16"/>
      <c r="D174" s="16"/>
    </row>
    <row r="175" spans="2:4">
      <c r="B175" s="16"/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3">
      <c r="C179" s="16"/>
    </row>
    <row r="180" spans="3:3">
      <c r="C180" s="16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寄存器列表说明</vt:lpstr>
      <vt:lpstr>寄存器列表</vt:lpstr>
      <vt:lpstr>线扫10WG</vt:lpstr>
      <vt:lpstr>线扫30WG</vt:lpstr>
      <vt:lpstr>线扫50WG</vt:lpstr>
      <vt:lpstr>面阵10WG</vt:lpstr>
      <vt:lpstr>面阵20WG</vt:lpstr>
      <vt:lpstr>编码器相关参数计算</vt:lpstr>
      <vt:lpstr>修订日志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Tianhu.Li</dc:creator>
  <cp:lastModifiedBy>pengfei.zhou</cp:lastModifiedBy>
  <dcterms:created xsi:type="dcterms:W3CDTF">2022-09-19T09:41:00Z</dcterms:created>
  <cp:lastPrinted>2022-11-15T03:58:00Z</cp:lastPrinted>
  <dcterms:modified xsi:type="dcterms:W3CDTF">2024-07-17T07:06:01Z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049D7666EA714BF98EC750F9158AA67E_13</vt:lpwstr>
  </property>
  <property fmtid="{D5CDD505-2E9C-101B-9397-08002B2CF9AE}" pid="3" name="KSOProductBuildVer">
    <vt:lpwstr>2052-12.1.0.16929</vt:lpwstr>
  </property>
</Properties>
</file>