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730" windowHeight="11760"/>
  </bookViews>
  <sheets>
    <sheet name="HW07" sheetId="5" r:id="rId1"/>
  </sheets>
  <definedNames>
    <definedName name="_xlnm.Print_Area" localSheetId="0">'HW07'!$A$1:$I$29</definedName>
  </definedNames>
  <calcPr calcId="125725"/>
</workbook>
</file>

<file path=xl/calcChain.xml><?xml version="1.0" encoding="utf-8"?>
<calcChain xmlns="http://schemas.openxmlformats.org/spreadsheetml/2006/main">
  <c r="G18" i="5"/>
  <c r="G19"/>
  <c r="G20"/>
  <c r="G21"/>
  <c r="G22"/>
  <c r="G23"/>
  <c r="G24"/>
  <c r="G17"/>
  <c r="C28"/>
  <c r="B28" l="1"/>
  <c r="E18"/>
  <c r="E23" s="1"/>
  <c r="C17"/>
  <c r="C18" s="1"/>
  <c r="C24" s="1"/>
  <c r="B9"/>
  <c r="G9" s="1"/>
  <c r="B5"/>
  <c r="F5" s="1"/>
  <c r="G5" l="1"/>
  <c r="F9"/>
  <c r="H9" s="1"/>
  <c r="E22"/>
  <c r="E19"/>
  <c r="E21"/>
  <c r="E24"/>
  <c r="E20"/>
  <c r="E17"/>
  <c r="E16" s="1"/>
  <c r="C21"/>
  <c r="C22"/>
  <c r="C19"/>
  <c r="C23"/>
  <c r="C20"/>
  <c r="E28" l="1"/>
  <c r="D28"/>
  <c r="G28"/>
  <c r="F28" l="1"/>
  <c r="H28" s="1"/>
</calcChain>
</file>

<file path=xl/comments1.xml><?xml version="1.0" encoding="utf-8"?>
<comments xmlns="http://schemas.openxmlformats.org/spreadsheetml/2006/main">
  <authors>
    <author>SAMSUNG</author>
  </authors>
  <commentList>
    <comment ref="C8" authorId="0">
      <text>
        <r>
          <rPr>
            <b/>
            <sz val="9"/>
            <color indexed="81"/>
            <rFont val="돋움"/>
            <family val="3"/>
            <charset val="129"/>
          </rPr>
          <t>문제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문제에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"Spot = 1,000"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"Zero Spot = 1,000"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※모두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처리하였습니다</t>
        </r>
        <r>
          <rPr>
            <b/>
            <sz val="9"/>
            <color indexed="81"/>
            <rFont val="Tahoma"/>
            <family val="2"/>
          </rPr>
          <t>.)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Zero Spot(S</t>
        </r>
        <r>
          <rPr>
            <b/>
            <sz val="5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B28" authorId="0">
      <text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>(Today)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14</t>
        </r>
        <r>
          <rPr>
            <b/>
            <sz val="9"/>
            <color indexed="81"/>
            <rFont val="돋움"/>
            <family val="3"/>
            <charset val="129"/>
          </rPr>
          <t>일</t>
        </r>
      </text>
    </comment>
  </commentList>
</comments>
</file>

<file path=xl/sharedStrings.xml><?xml version="1.0" encoding="utf-8"?>
<sst xmlns="http://schemas.openxmlformats.org/spreadsheetml/2006/main" count="45" uniqueCount="38">
  <si>
    <t>T</t>
    <phoneticPr fontId="1" type="noConversion"/>
  </si>
  <si>
    <t>i</t>
    <phoneticPr fontId="1" type="noConversion"/>
  </si>
  <si>
    <t>[문제 a]</t>
    <phoneticPr fontId="1" type="noConversion"/>
  </si>
  <si>
    <t>S</t>
    <phoneticPr fontId="1" type="noConversion"/>
  </si>
  <si>
    <t>R</t>
    <phoneticPr fontId="1" type="noConversion"/>
  </si>
  <si>
    <t>d</t>
    <phoneticPr fontId="1" type="noConversion"/>
  </si>
  <si>
    <t>①F(T)</t>
    <phoneticPr fontId="1" type="noConversion"/>
  </si>
  <si>
    <t>②F(T)</t>
    <phoneticPr fontId="1" type="noConversion"/>
  </si>
  <si>
    <t>[문제 b]</t>
    <phoneticPr fontId="1" type="noConversion"/>
  </si>
  <si>
    <r>
      <t>S</t>
    </r>
    <r>
      <rPr>
        <b/>
        <vertAlign val="subscript"/>
        <sz val="11"/>
        <color theme="0"/>
        <rFont val="하나 L"/>
        <family val="1"/>
        <charset val="129"/>
      </rPr>
      <t>0</t>
    </r>
    <phoneticPr fontId="1" type="noConversion"/>
  </si>
  <si>
    <r>
      <t>R</t>
    </r>
    <r>
      <rPr>
        <b/>
        <vertAlign val="superscript"/>
        <sz val="11"/>
        <color theme="0"/>
        <rFont val="하나 L"/>
        <family val="1"/>
        <charset val="129"/>
      </rPr>
      <t>\</t>
    </r>
    <phoneticPr fontId="1" type="noConversion"/>
  </si>
  <si>
    <r>
      <t>R</t>
    </r>
    <r>
      <rPr>
        <b/>
        <vertAlign val="superscript"/>
        <sz val="11"/>
        <color theme="0"/>
        <rFont val="하나 L"/>
        <family val="1"/>
        <charset val="129"/>
      </rPr>
      <t>$</t>
    </r>
    <phoneticPr fontId="1" type="noConversion"/>
  </si>
  <si>
    <t>F(T)</t>
    <phoneticPr fontId="1" type="noConversion"/>
  </si>
  <si>
    <t>&lt;만기별 스왑포인트&gt;</t>
    <phoneticPr fontId="1" type="noConversion"/>
  </si>
  <si>
    <r>
      <t>r</t>
    </r>
    <r>
      <rPr>
        <b/>
        <vertAlign val="superscript"/>
        <sz val="11"/>
        <color theme="0"/>
        <rFont val="하나 L"/>
        <family val="1"/>
        <charset val="129"/>
      </rPr>
      <t>$</t>
    </r>
    <r>
      <rPr>
        <b/>
        <sz val="11"/>
        <color theme="0"/>
        <rFont val="하나 L"/>
        <family val="1"/>
        <charset val="129"/>
      </rPr>
      <t>(T</t>
    </r>
    <r>
      <rPr>
        <b/>
        <vertAlign val="subscript"/>
        <sz val="11"/>
        <color theme="0"/>
        <rFont val="하나 L"/>
        <family val="1"/>
        <charset val="129"/>
      </rPr>
      <t>i</t>
    </r>
    <r>
      <rPr>
        <b/>
        <sz val="11"/>
        <color theme="0"/>
        <rFont val="하나 L"/>
        <family val="1"/>
        <charset val="129"/>
      </rPr>
      <t>)</t>
    </r>
    <phoneticPr fontId="1" type="noConversion"/>
  </si>
  <si>
    <r>
      <t>SP(T</t>
    </r>
    <r>
      <rPr>
        <b/>
        <vertAlign val="subscript"/>
        <sz val="11"/>
        <color theme="0"/>
        <rFont val="하나 L"/>
        <family val="1"/>
        <charset val="129"/>
      </rPr>
      <t>i</t>
    </r>
    <r>
      <rPr>
        <b/>
        <sz val="11"/>
        <color theme="0"/>
        <rFont val="하나 L"/>
        <family val="1"/>
        <charset val="129"/>
      </rPr>
      <t>)</t>
    </r>
    <phoneticPr fontId="1" type="noConversion"/>
  </si>
  <si>
    <t>o/n</t>
    <phoneticPr fontId="1" type="noConversion"/>
  </si>
  <si>
    <t>t/n</t>
    <phoneticPr fontId="1" type="noConversion"/>
  </si>
  <si>
    <t>1w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</si>
  <si>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</si>
  <si>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</si>
  <si>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</si>
  <si>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6m</t>
    <phoneticPr fontId="1" type="noConversion"/>
  </si>
  <si>
    <t>1y</t>
    <phoneticPr fontId="1" type="noConversion"/>
  </si>
  <si>
    <r>
      <t>T</t>
    </r>
    <r>
      <rPr>
        <b/>
        <vertAlign val="subscript"/>
        <sz val="11"/>
        <color rgb="FFCCFFFF"/>
        <rFont val="하나 L"/>
        <family val="1"/>
        <charset val="129"/>
      </rPr>
      <t>i</t>
    </r>
    <phoneticPr fontId="1" type="noConversion"/>
  </si>
  <si>
    <r>
      <t>F(T</t>
    </r>
    <r>
      <rPr>
        <b/>
        <vertAlign val="subscript"/>
        <sz val="11"/>
        <color rgb="FFCCFFFF"/>
        <rFont val="하나 L"/>
        <family val="1"/>
        <charset val="129"/>
      </rPr>
      <t>i</t>
    </r>
    <r>
      <rPr>
        <b/>
        <sz val="11"/>
        <color rgb="FFCCFFFF"/>
        <rFont val="하나 L"/>
        <family val="1"/>
        <charset val="129"/>
      </rPr>
      <t>)</t>
    </r>
    <phoneticPr fontId="1" type="noConversion"/>
  </si>
  <si>
    <t>Today</t>
    <phoneticPr fontId="1" type="noConversion"/>
  </si>
  <si>
    <t>-</t>
    <phoneticPr fontId="1" type="noConversion"/>
  </si>
  <si>
    <t>Spot</t>
    <phoneticPr fontId="1" type="noConversion"/>
  </si>
  <si>
    <r>
      <t>DF</t>
    </r>
    <r>
      <rPr>
        <b/>
        <vertAlign val="superscript"/>
        <sz val="11"/>
        <color rgb="FFCCFFFF"/>
        <rFont val="하나 L"/>
        <family val="1"/>
        <charset val="129"/>
      </rPr>
      <t>\</t>
    </r>
    <r>
      <rPr>
        <b/>
        <sz val="11"/>
        <color rgb="FFCCFFFF"/>
        <rFont val="하나 L"/>
        <family val="1"/>
        <charset val="129"/>
      </rPr>
      <t>(T)</t>
    </r>
    <phoneticPr fontId="1" type="noConversion"/>
  </si>
  <si>
    <r>
      <t>DF</t>
    </r>
    <r>
      <rPr>
        <b/>
        <vertAlign val="superscript"/>
        <sz val="11"/>
        <color rgb="FFCCFFFF"/>
        <rFont val="하나 L"/>
        <family val="1"/>
        <charset val="129"/>
      </rPr>
      <t>$</t>
    </r>
    <r>
      <rPr>
        <b/>
        <sz val="11"/>
        <color rgb="FFCCFFFF"/>
        <rFont val="하나 L"/>
        <family val="1"/>
        <charset val="129"/>
      </rPr>
      <t>(T)</t>
    </r>
    <phoneticPr fontId="1" type="noConversion"/>
  </si>
  <si>
    <r>
      <t>r</t>
    </r>
    <r>
      <rPr>
        <b/>
        <vertAlign val="superscript"/>
        <sz val="11"/>
        <color rgb="FFCCFFFF"/>
        <rFont val="하나 L"/>
        <family val="1"/>
        <charset val="129"/>
      </rPr>
      <t>\</t>
    </r>
    <r>
      <rPr>
        <b/>
        <sz val="11"/>
        <color rgb="FFCCFFFF"/>
        <rFont val="하나 L"/>
        <family val="1"/>
        <charset val="129"/>
      </rPr>
      <t>(T)</t>
    </r>
    <phoneticPr fontId="1" type="noConversion"/>
  </si>
  <si>
    <r>
      <t>r</t>
    </r>
    <r>
      <rPr>
        <b/>
        <vertAlign val="superscript"/>
        <sz val="11"/>
        <color rgb="FFCCFFFF"/>
        <rFont val="하나 L"/>
        <family val="1"/>
        <charset val="129"/>
      </rPr>
      <t>$</t>
    </r>
    <r>
      <rPr>
        <b/>
        <sz val="11"/>
        <color rgb="FFCCFFFF"/>
        <rFont val="하나 L"/>
        <family val="1"/>
        <charset val="129"/>
      </rPr>
      <t>(T)</t>
    </r>
    <phoneticPr fontId="1" type="noConversion"/>
  </si>
  <si>
    <t>[문제 c-1, c-2]</t>
    <phoneticPr fontId="1" type="noConversion"/>
  </si>
  <si>
    <t>[문제 c-3]</t>
    <phoneticPr fontId="1" type="noConversion"/>
  </si>
  <si>
    <r>
      <t>S</t>
    </r>
    <r>
      <rPr>
        <b/>
        <vertAlign val="subscript"/>
        <sz val="11"/>
        <color rgb="FFCCFFFF"/>
        <rFont val="하나 L"/>
        <family val="1"/>
        <charset val="129"/>
      </rPr>
      <t>0</t>
    </r>
    <phoneticPr fontId="1" type="noConversion"/>
  </si>
  <si>
    <t>Forward Pricing</t>
    <phoneticPr fontId="1" type="noConversion"/>
  </si>
  <si>
    <r>
      <t>r</t>
    </r>
    <r>
      <rPr>
        <b/>
        <vertAlign val="superscript"/>
        <sz val="11"/>
        <color rgb="FFCCFFFF"/>
        <rFont val="하나 L"/>
        <family val="1"/>
        <charset val="129"/>
      </rPr>
      <t>\</t>
    </r>
    <r>
      <rPr>
        <b/>
        <sz val="11"/>
        <color rgb="FFCCFFFF"/>
        <rFont val="하나 L"/>
        <family val="1"/>
        <charset val="129"/>
      </rPr>
      <t>(T</t>
    </r>
    <r>
      <rPr>
        <b/>
        <vertAlign val="subscript"/>
        <sz val="11"/>
        <color rgb="FFCCFFFF"/>
        <rFont val="하나 L"/>
        <family val="1"/>
        <charset val="129"/>
      </rPr>
      <t>i</t>
    </r>
    <r>
      <rPr>
        <b/>
        <sz val="11"/>
        <color rgb="FFCCFFFF"/>
        <rFont val="하나 L"/>
        <family val="1"/>
        <charset val="129"/>
      </rPr>
      <t>)</t>
    </r>
    <phoneticPr fontId="1" type="noConversion"/>
  </si>
</sst>
</file>

<file path=xl/styles.xml><?xml version="1.0" encoding="utf-8"?>
<styleSheet xmlns="http://schemas.openxmlformats.org/spreadsheetml/2006/main">
  <numFmts count="8">
    <numFmt numFmtId="176" formatCode="0.0000_ "/>
    <numFmt numFmtId="177" formatCode="0.0000_ ;[Red]\-0.0000\ "/>
    <numFmt numFmtId="178" formatCode="0.0_ "/>
    <numFmt numFmtId="179" formatCode="#,##0.0000_ ;[Red]\-#,##0.0000\ "/>
    <numFmt numFmtId="180" formatCode="#,##0.00_ ;[Red]\-#,##0.00\ "/>
    <numFmt numFmtId="181" formatCode="#,##0_ "/>
    <numFmt numFmtId="182" formatCode="#,##0.00_ "/>
    <numFmt numFmtId="183" formatCode="#,##0.000_ ;[Red]\-#,##0.000\ 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하나 L"/>
      <family val="1"/>
      <charset val="129"/>
    </font>
    <font>
      <sz val="11"/>
      <color theme="0"/>
      <name val="하나 L"/>
      <family val="1"/>
      <charset val="129"/>
    </font>
    <font>
      <b/>
      <sz val="15"/>
      <color theme="0"/>
      <name val="하나 L"/>
      <family val="1"/>
      <charset val="129"/>
    </font>
    <font>
      <b/>
      <sz val="12"/>
      <color theme="1"/>
      <name val="하나 L"/>
      <family val="1"/>
      <charset val="129"/>
    </font>
    <font>
      <b/>
      <sz val="11"/>
      <color theme="0"/>
      <name val="하나 L"/>
      <family val="1"/>
      <charset val="129"/>
    </font>
    <font>
      <b/>
      <vertAlign val="subscript"/>
      <sz val="11"/>
      <color theme="0"/>
      <name val="하나 L"/>
      <family val="1"/>
      <charset val="129"/>
    </font>
    <font>
      <b/>
      <sz val="11"/>
      <color theme="1"/>
      <name val="하나 L"/>
      <family val="1"/>
      <charset val="129"/>
    </font>
    <font>
      <b/>
      <sz val="11"/>
      <color rgb="FF0000CC"/>
      <name val="하나 L"/>
      <family val="1"/>
      <charset val="129"/>
    </font>
    <font>
      <b/>
      <sz val="11"/>
      <color rgb="FFCCFFFF"/>
      <name val="하나 L"/>
      <family val="1"/>
      <charset val="129"/>
    </font>
    <font>
      <b/>
      <vertAlign val="superscript"/>
      <sz val="11"/>
      <color theme="0"/>
      <name val="하나 L"/>
      <family val="1"/>
      <charset val="129"/>
    </font>
    <font>
      <b/>
      <vertAlign val="subscript"/>
      <sz val="11"/>
      <color rgb="FFCCFFFF"/>
      <name val="하나 L"/>
      <family val="1"/>
      <charset val="129"/>
    </font>
    <font>
      <b/>
      <sz val="9"/>
      <color indexed="81"/>
      <name val="Tahoma"/>
      <family val="2"/>
    </font>
    <font>
      <b/>
      <sz val="5"/>
      <color indexed="81"/>
      <name val="Tahoma"/>
      <family val="2"/>
    </font>
    <font>
      <sz val="11"/>
      <color rgb="FFFF0000"/>
      <name val="하나 L"/>
      <family val="1"/>
      <charset val="129"/>
    </font>
    <font>
      <b/>
      <vertAlign val="superscript"/>
      <sz val="11"/>
      <color rgb="FFCCFFFF"/>
      <name val="하나 L"/>
      <family val="1"/>
      <charset val="129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178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80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8" fontId="15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180" fontId="2" fillId="2" borderId="1" xfId="0" applyNumberFormat="1" applyFont="1" applyFill="1" applyBorder="1">
      <alignment vertical="center"/>
    </xf>
    <xf numFmtId="183" fontId="2" fillId="0" borderId="1" xfId="0" applyNumberFormat="1" applyFont="1" applyFill="1" applyBorder="1" applyAlignment="1">
      <alignment horizontal="center" vertical="center"/>
    </xf>
    <xf numFmtId="183" fontId="2" fillId="2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FF"/>
      <color rgb="FF000066"/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</xdr:row>
      <xdr:rowOff>95251</xdr:rowOff>
    </xdr:from>
    <xdr:to>
      <xdr:col>11</xdr:col>
      <xdr:colOff>438150</xdr:colOff>
      <xdr:row>5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24667D10-9BC2-4EC5-AC46-DE071C200DC0}"/>
            </a:ext>
          </a:extLst>
        </xdr:cNvPr>
        <xdr:cNvSpPr txBox="1"/>
      </xdr:nvSpPr>
      <xdr:spPr>
        <a:xfrm>
          <a:off x="4391025" y="381001"/>
          <a:ext cx="2524125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solidFill>
                <a:srgbClr val="FF0000"/>
              </a:solidFill>
            </a:rPr>
            <a:t>※</a:t>
          </a:r>
          <a:r>
            <a:rPr lang="ko-KR" altLang="en-US" sz="1000">
              <a:solidFill>
                <a:srgbClr val="FF0000"/>
              </a:solidFill>
            </a:rPr>
            <a:t>문제에 주어진 금리</a:t>
          </a:r>
          <a:r>
            <a:rPr lang="en-US" altLang="ko-KR" sz="1000">
              <a:solidFill>
                <a:srgbClr val="FF0000"/>
              </a:solidFill>
            </a:rPr>
            <a:t>(</a:t>
          </a:r>
          <a:r>
            <a:rPr lang="ko-KR" altLang="en-US" sz="1000">
              <a:solidFill>
                <a:srgbClr val="FF0000"/>
              </a:solidFill>
            </a:rPr>
            <a:t>배당률</a:t>
          </a:r>
          <a:r>
            <a:rPr lang="en-US" altLang="ko-KR" sz="1000">
              <a:solidFill>
                <a:srgbClr val="FF0000"/>
              </a:solidFill>
            </a:rPr>
            <a:t>)</a:t>
          </a:r>
          <a:r>
            <a:rPr lang="ko-KR" altLang="en-US" sz="1000">
              <a:solidFill>
                <a:srgbClr val="FF0000"/>
              </a:solidFill>
            </a:rPr>
            <a:t>의 이자계산 방식을 고려하여 공식을 적용해야 함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showGridLines="0" tabSelected="1" view="pageBreakPreview" zoomScaleSheetLayoutView="100" workbookViewId="0">
      <pane ySplit="1" topLeftCell="A2" activePane="bottomLeft" state="frozen"/>
      <selection pane="bottomLeft" activeCell="G19" sqref="G19"/>
    </sheetView>
  </sheetViews>
  <sheetFormatPr defaultRowHeight="14.25"/>
  <cols>
    <col min="1" max="1" width="2.75" style="1" customWidth="1"/>
    <col min="2" max="2" width="6.25" style="1" customWidth="1"/>
    <col min="3" max="3" width="8.75" style="1" bestFit="1" customWidth="1"/>
    <col min="4" max="4" width="7.75" style="1" bestFit="1" customWidth="1"/>
    <col min="5" max="5" width="8.5" style="1" bestFit="1" customWidth="1"/>
    <col min="6" max="6" width="10.875" style="1" bestFit="1" customWidth="1"/>
    <col min="7" max="7" width="11.375" style="1" bestFit="1" customWidth="1"/>
    <col min="8" max="8" width="10.875" style="1" bestFit="1" customWidth="1"/>
    <col min="9" max="9" width="0.375" style="1" customWidth="1"/>
    <col min="10" max="16384" width="9" style="1"/>
  </cols>
  <sheetData>
    <row r="1" spans="1:9" ht="18.75">
      <c r="A1" s="10" t="s">
        <v>36</v>
      </c>
      <c r="B1" s="3"/>
      <c r="C1" s="3"/>
      <c r="D1" s="3"/>
      <c r="E1" s="3"/>
      <c r="F1" s="3"/>
      <c r="G1" s="3"/>
      <c r="H1" s="11"/>
      <c r="I1" s="11"/>
    </row>
    <row r="2" spans="1:9" ht="3.75" customHeight="1"/>
    <row r="3" spans="1:9">
      <c r="A3" s="13" t="s">
        <v>2</v>
      </c>
      <c r="B3" s="12"/>
    </row>
    <row r="4" spans="1:9" s="9" customFormat="1">
      <c r="A4" s="13"/>
      <c r="B4" s="6" t="s">
        <v>0</v>
      </c>
      <c r="C4" s="7" t="s">
        <v>3</v>
      </c>
      <c r="D4" s="7" t="s">
        <v>4</v>
      </c>
      <c r="E4" s="7" t="s">
        <v>5</v>
      </c>
      <c r="F4" s="18" t="s">
        <v>6</v>
      </c>
      <c r="G4" s="19" t="s">
        <v>7</v>
      </c>
    </row>
    <row r="5" spans="1:9" s="9" customFormat="1">
      <c r="A5" s="13"/>
      <c r="B5" s="14">
        <f>3/12</f>
        <v>0.25</v>
      </c>
      <c r="C5" s="15">
        <v>50000</v>
      </c>
      <c r="D5" s="31">
        <v>0.02</v>
      </c>
      <c r="E5" s="8">
        <v>0.01</v>
      </c>
      <c r="F5" s="17">
        <f>C5*(1+D5*B5)</f>
        <v>50249.999999999993</v>
      </c>
      <c r="G5" s="17">
        <f>C5*(1+D5*B5)*EXP(-E5*B5)</f>
        <v>50124.531900472364</v>
      </c>
    </row>
    <row r="6" spans="1:9" s="9" customFormat="1">
      <c r="A6" s="13"/>
      <c r="B6" s="12"/>
    </row>
    <row r="7" spans="1:9" s="9" customFormat="1">
      <c r="A7" s="13" t="s">
        <v>8</v>
      </c>
      <c r="B7" s="12"/>
    </row>
    <row r="8" spans="1:9" s="9" customFormat="1" ht="17.25">
      <c r="A8" s="13"/>
      <c r="B8" s="6" t="s">
        <v>0</v>
      </c>
      <c r="C8" s="7" t="s">
        <v>9</v>
      </c>
      <c r="D8" s="7" t="s">
        <v>10</v>
      </c>
      <c r="E8" s="7" t="s">
        <v>11</v>
      </c>
      <c r="F8" s="18" t="s">
        <v>29</v>
      </c>
      <c r="G8" s="18" t="s">
        <v>30</v>
      </c>
      <c r="H8" s="19" t="s">
        <v>12</v>
      </c>
    </row>
    <row r="9" spans="1:9" s="9" customFormat="1">
      <c r="A9" s="13"/>
      <c r="B9" s="14">
        <f>2/365+1/12</f>
        <v>8.8812785388127855E-2</v>
      </c>
      <c r="C9" s="15">
        <v>1000</v>
      </c>
      <c r="D9" s="8">
        <v>0.03</v>
      </c>
      <c r="E9" s="8">
        <v>0.02</v>
      </c>
      <c r="F9" s="29">
        <f>1/(1+D9*B9)</f>
        <v>0.99734269651408236</v>
      </c>
      <c r="G9" s="29">
        <f>1/(1+E9*B9)</f>
        <v>0.99822689378227714</v>
      </c>
      <c r="H9" s="17">
        <f>C9*G9/F9</f>
        <v>1000.8865531088613</v>
      </c>
    </row>
    <row r="10" spans="1:9" s="9" customFormat="1">
      <c r="A10" s="13"/>
      <c r="B10" s="12"/>
    </row>
    <row r="11" spans="1:9" s="9" customFormat="1">
      <c r="A11" s="13" t="s">
        <v>33</v>
      </c>
      <c r="B11" s="12"/>
    </row>
    <row r="12" spans="1:9" s="9" customFormat="1">
      <c r="A12" s="13"/>
      <c r="B12" s="20" t="s">
        <v>28</v>
      </c>
      <c r="C12" s="32">
        <v>1080</v>
      </c>
    </row>
    <row r="13" spans="1:9" s="9" customFormat="1">
      <c r="A13" s="13"/>
      <c r="B13" s="12"/>
    </row>
    <row r="14" spans="1:9" ht="15">
      <c r="B14" s="36" t="s">
        <v>13</v>
      </c>
      <c r="C14" s="37"/>
      <c r="D14" s="37"/>
      <c r="E14" s="37"/>
      <c r="F14" s="37"/>
    </row>
    <row r="15" spans="1:9" ht="17.25" customHeight="1">
      <c r="B15" s="6" t="s">
        <v>1</v>
      </c>
      <c r="C15" s="18" t="s">
        <v>24</v>
      </c>
      <c r="D15" s="7" t="s">
        <v>15</v>
      </c>
      <c r="E15" s="18" t="s">
        <v>25</v>
      </c>
      <c r="F15" s="7" t="s">
        <v>14</v>
      </c>
      <c r="G15" s="19" t="s">
        <v>37</v>
      </c>
      <c r="H15" s="9"/>
    </row>
    <row r="16" spans="1:9" s="9" customFormat="1" ht="17.25" customHeight="1">
      <c r="B16" s="4" t="s">
        <v>26</v>
      </c>
      <c r="C16" s="34">
        <v>0</v>
      </c>
      <c r="D16" s="2" t="s">
        <v>27</v>
      </c>
      <c r="E16" s="17">
        <f>E17-D17/100</f>
        <v>1080</v>
      </c>
      <c r="F16" s="2" t="s">
        <v>27</v>
      </c>
      <c r="G16" s="21" t="s">
        <v>27</v>
      </c>
    </row>
    <row r="17" spans="1:10" ht="18" customHeight="1">
      <c r="B17" s="4" t="s">
        <v>16</v>
      </c>
      <c r="C17" s="35">
        <f>1/365</f>
        <v>2.7397260273972603E-3</v>
      </c>
      <c r="D17" s="2">
        <v>0</v>
      </c>
      <c r="E17" s="17">
        <f>E18-D17/100</f>
        <v>1080</v>
      </c>
      <c r="F17" s="8">
        <v>0.02</v>
      </c>
      <c r="G17" s="5">
        <f>F17 + LN(E17/$E$16)/C17</f>
        <v>0.02</v>
      </c>
      <c r="H17" s="9"/>
    </row>
    <row r="18" spans="1:10" ht="18" customHeight="1">
      <c r="B18" s="4" t="s">
        <v>17</v>
      </c>
      <c r="C18" s="35">
        <f>C17+1/365</f>
        <v>5.4794520547945206E-3</v>
      </c>
      <c r="D18" s="2">
        <v>0</v>
      </c>
      <c r="E18" s="17">
        <f>C12</f>
        <v>1080</v>
      </c>
      <c r="F18" s="8">
        <v>0.02</v>
      </c>
      <c r="G18" s="5">
        <f t="shared" ref="G18:G24" si="0">F18 + LN(E18/$E$16)/C18</f>
        <v>0.02</v>
      </c>
      <c r="H18" s="9"/>
    </row>
    <row r="19" spans="1:10" s="9" customFormat="1" ht="18" customHeight="1">
      <c r="B19" s="4" t="s">
        <v>18</v>
      </c>
      <c r="C19" s="35">
        <f>C18+7/365</f>
        <v>2.4657534246575345E-2</v>
      </c>
      <c r="D19" s="2">
        <v>22</v>
      </c>
      <c r="E19" s="17">
        <f t="shared" ref="E19:E24" si="1">$E$18+D19/100</f>
        <v>1080.22</v>
      </c>
      <c r="F19" s="8">
        <v>0.02</v>
      </c>
      <c r="G19" s="5">
        <f t="shared" si="0"/>
        <v>2.8260475556256756E-2</v>
      </c>
    </row>
    <row r="20" spans="1:10" s="9" customFormat="1" ht="18" customHeight="1">
      <c r="B20" s="4" t="s">
        <v>19</v>
      </c>
      <c r="C20" s="35">
        <f>C18+1/12</f>
        <v>8.8812785388127855E-2</v>
      </c>
      <c r="D20" s="2">
        <v>95</v>
      </c>
      <c r="E20" s="17">
        <f t="shared" si="1"/>
        <v>1080.95</v>
      </c>
      <c r="F20" s="8">
        <v>0.02</v>
      </c>
      <c r="G20" s="5">
        <f t="shared" si="0"/>
        <v>2.9899959542599421E-2</v>
      </c>
    </row>
    <row r="21" spans="1:10" s="9" customFormat="1" ht="18" customHeight="1">
      <c r="B21" s="4" t="s">
        <v>20</v>
      </c>
      <c r="C21" s="35">
        <f>C18+2/12</f>
        <v>0.17214611872146118</v>
      </c>
      <c r="D21" s="2">
        <v>190</v>
      </c>
      <c r="E21" s="17">
        <f t="shared" si="1"/>
        <v>1081.9000000000001</v>
      </c>
      <c r="F21" s="8">
        <v>0.02</v>
      </c>
      <c r="G21" s="5">
        <f t="shared" si="0"/>
        <v>3.021059079529044E-2</v>
      </c>
    </row>
    <row r="22" spans="1:10" s="9" customFormat="1" ht="18" customHeight="1">
      <c r="B22" s="28" t="s">
        <v>21</v>
      </c>
      <c r="C22" s="35">
        <f>C18+3/12</f>
        <v>0.2554794520547945</v>
      </c>
      <c r="D22" s="2">
        <v>290</v>
      </c>
      <c r="E22" s="17">
        <f t="shared" si="1"/>
        <v>1082.9000000000001</v>
      </c>
      <c r="F22" s="8">
        <v>0.02</v>
      </c>
      <c r="G22" s="5">
        <f t="shared" si="0"/>
        <v>3.0496290384610956E-2</v>
      </c>
    </row>
    <row r="23" spans="1:10" ht="18" customHeight="1">
      <c r="B23" s="28" t="s">
        <v>22</v>
      </c>
      <c r="C23" s="35">
        <f>C18+6/12</f>
        <v>0.5054794520547945</v>
      </c>
      <c r="D23" s="2">
        <v>510</v>
      </c>
      <c r="E23" s="17">
        <f t="shared" si="1"/>
        <v>1085.0999999999999</v>
      </c>
      <c r="F23" s="8">
        <v>0.02</v>
      </c>
      <c r="G23" s="5">
        <f t="shared" si="0"/>
        <v>2.932007718364334E-2</v>
      </c>
      <c r="H23" s="9"/>
    </row>
    <row r="24" spans="1:10" ht="18" customHeight="1">
      <c r="B24" s="4" t="s">
        <v>23</v>
      </c>
      <c r="C24" s="35">
        <f>C18+1</f>
        <v>1.0054794520547945</v>
      </c>
      <c r="D24" s="2">
        <v>790</v>
      </c>
      <c r="E24" s="17">
        <f t="shared" si="1"/>
        <v>1087.9000000000001</v>
      </c>
      <c r="F24" s="8">
        <v>0.02</v>
      </c>
      <c r="G24" s="5">
        <f t="shared" si="0"/>
        <v>2.7248473644963758E-2</v>
      </c>
      <c r="H24" s="9"/>
    </row>
    <row r="25" spans="1:10" s="9" customFormat="1" ht="18" customHeight="1">
      <c r="B25" s="22"/>
      <c r="C25" s="22"/>
      <c r="D25" s="23"/>
      <c r="E25" s="24"/>
      <c r="F25" s="23"/>
      <c r="G25" s="25"/>
      <c r="H25" s="26"/>
      <c r="I25" s="27"/>
      <c r="J25" s="27"/>
    </row>
    <row r="26" spans="1:10" s="9" customFormat="1" ht="18" customHeight="1">
      <c r="A26" s="13" t="s">
        <v>34</v>
      </c>
      <c r="B26" s="22"/>
      <c r="C26" s="22"/>
      <c r="D26" s="23"/>
      <c r="E26" s="24"/>
      <c r="F26" s="23"/>
      <c r="G26" s="25"/>
      <c r="H26" s="26"/>
      <c r="I26" s="27"/>
      <c r="J26" s="27"/>
    </row>
    <row r="27" spans="1:10" s="9" customFormat="1" ht="18" customHeight="1">
      <c r="B27" s="6" t="s">
        <v>0</v>
      </c>
      <c r="C27" s="18" t="s">
        <v>35</v>
      </c>
      <c r="D27" s="18" t="s">
        <v>31</v>
      </c>
      <c r="E27" s="18" t="s">
        <v>32</v>
      </c>
      <c r="F27" s="18" t="s">
        <v>29</v>
      </c>
      <c r="G27" s="18" t="s">
        <v>30</v>
      </c>
      <c r="H27" s="19" t="s">
        <v>12</v>
      </c>
      <c r="I27" s="27"/>
      <c r="J27" s="27"/>
    </row>
    <row r="28" spans="1:10" s="9" customFormat="1" ht="18" customHeight="1">
      <c r="B28" s="16">
        <f>14/365</f>
        <v>3.8356164383561646E-2</v>
      </c>
      <c r="C28" s="33">
        <f>E16</f>
        <v>1080</v>
      </c>
      <c r="D28" s="5">
        <f>(C20-B28)/(C20-C19)*G19 + (B28-C19)/(C20-C19)*G20</f>
        <v>2.8610543311347714E-2</v>
      </c>
      <c r="E28" s="5">
        <f>(C20-B28)/(C20-C19)*F19 + (B28-C19)/(C20-C19)*F20</f>
        <v>1.9999999999999997E-2</v>
      </c>
      <c r="F28" s="30">
        <f>EXP(-D28*B28)</f>
        <v>0.99890321121062575</v>
      </c>
      <c r="G28" s="30">
        <f>EXP(-E28*B28)</f>
        <v>0.99923317087617325</v>
      </c>
      <c r="H28" s="17">
        <f>C28*G28/F28</f>
        <v>1080.3567477156864</v>
      </c>
      <c r="I28" s="27"/>
      <c r="J28" s="27"/>
    </row>
    <row r="29" spans="1:10" ht="2.25" customHeight="1"/>
  </sheetData>
  <mergeCells count="1">
    <mergeCell ref="B14:F14"/>
  </mergeCells>
  <phoneticPr fontId="1" type="noConversion"/>
  <pageMargins left="0.7" right="0.7" top="0.75" bottom="0.75" header="0.3" footer="0.3"/>
  <pageSetup paperSize="9" scale="9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HW07</vt:lpstr>
      <vt:lpstr>'HW07'!Print_Area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uyser</dc:creator>
  <cp:lastModifiedBy>YKS</cp:lastModifiedBy>
  <dcterms:created xsi:type="dcterms:W3CDTF">2018-04-08T11:30:03Z</dcterms:created>
  <dcterms:modified xsi:type="dcterms:W3CDTF">2018-06-19T03:32:29Z</dcterms:modified>
</cp:coreProperties>
</file>