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730" windowHeight="11760"/>
  </bookViews>
  <sheets>
    <sheet name="ZeroCurve" sheetId="5" r:id="rId1"/>
  </sheets>
  <definedNames>
    <definedName name="_xlnm.Print_Area" localSheetId="0">ZeroCurve!$A$1:$I$28</definedName>
  </definedNames>
  <calcPr calcId="125725"/>
</workbook>
</file>

<file path=xl/calcChain.xml><?xml version="1.0" encoding="utf-8"?>
<calcChain xmlns="http://schemas.openxmlformats.org/spreadsheetml/2006/main">
  <c r="D17" i="5"/>
  <c r="D18"/>
  <c r="D19"/>
  <c r="D20"/>
  <c r="D16"/>
  <c r="C16"/>
  <c r="C17" s="1"/>
  <c r="C18" s="1"/>
  <c r="C19" s="1"/>
  <c r="C20" s="1"/>
  <c r="B17"/>
  <c r="E6"/>
  <c r="F6" s="1"/>
  <c r="E16" s="1"/>
  <c r="E7"/>
  <c r="F16" l="1"/>
  <c r="G16" s="1"/>
  <c r="D25"/>
  <c r="F25" s="1"/>
  <c r="E8"/>
  <c r="B18"/>
  <c r="F8"/>
  <c r="E9"/>
  <c r="F9" s="1"/>
  <c r="E20" s="1"/>
  <c r="F7"/>
  <c r="D26" s="1"/>
  <c r="F26" s="1"/>
  <c r="H26" l="1"/>
  <c r="E27"/>
  <c r="G27" s="1"/>
  <c r="D27"/>
  <c r="F27" s="1"/>
  <c r="H27" s="1"/>
  <c r="E26"/>
  <c r="G26" s="1"/>
  <c r="E25"/>
  <c r="G25" s="1"/>
  <c r="H25" s="1"/>
  <c r="E17"/>
  <c r="F17" s="1"/>
  <c r="G17" s="1"/>
  <c r="B19"/>
  <c r="B20" s="1"/>
  <c r="F20" s="1"/>
  <c r="G20" s="1"/>
  <c r="E18"/>
  <c r="F18" s="1"/>
  <c r="G18" s="1"/>
  <c r="E19" l="1"/>
  <c r="F19" s="1"/>
  <c r="G19" s="1"/>
  <c r="G21" s="1"/>
</calcChain>
</file>

<file path=xl/sharedStrings.xml><?xml version="1.0" encoding="utf-8"?>
<sst xmlns="http://schemas.openxmlformats.org/spreadsheetml/2006/main" count="28" uniqueCount="25">
  <si>
    <t>Zero Rate</t>
    <phoneticPr fontId="1" type="noConversion"/>
  </si>
  <si>
    <t>DF</t>
    <phoneticPr fontId="1" type="noConversion"/>
  </si>
  <si>
    <r>
      <rPr>
        <b/>
        <sz val="12"/>
        <color theme="1"/>
        <rFont val="하나 L"/>
        <family val="1"/>
        <charset val="129"/>
      </rPr>
      <t>&lt;만기별 채권가격</t>
    </r>
    <r>
      <rPr>
        <sz val="11"/>
        <color theme="1"/>
        <rFont val="하나 L"/>
        <family val="1"/>
        <charset val="129"/>
      </rPr>
      <t>(※액면=100, 연2회 이자 지급 가정)</t>
    </r>
    <r>
      <rPr>
        <b/>
        <sz val="12"/>
        <color theme="1"/>
        <rFont val="하나 L"/>
        <family val="1"/>
        <charset val="129"/>
      </rPr>
      <t>&gt;</t>
    </r>
    <phoneticPr fontId="1" type="noConversion"/>
  </si>
  <si>
    <r>
      <t>만기</t>
    </r>
    <r>
      <rPr>
        <sz val="10"/>
        <color theme="0"/>
        <rFont val="하나 L"/>
        <family val="1"/>
        <charset val="129"/>
      </rPr>
      <t>(년)</t>
    </r>
    <phoneticPr fontId="1" type="noConversion"/>
  </si>
  <si>
    <t>채권 가격</t>
    <phoneticPr fontId="1" type="noConversion"/>
  </si>
  <si>
    <t>연간 쿠폰</t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</si>
  <si>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</si>
  <si>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</si>
  <si>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</si>
  <si>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</si>
  <si>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Zero Rate Curve</t>
    <phoneticPr fontId="1" type="noConversion"/>
  </si>
  <si>
    <t>i</t>
    <phoneticPr fontId="1" type="noConversion"/>
  </si>
  <si>
    <r>
      <t>T</t>
    </r>
    <r>
      <rPr>
        <b/>
        <vertAlign val="subscript"/>
        <sz val="11"/>
        <color theme="0"/>
        <rFont val="하나 L"/>
        <family val="1"/>
        <charset val="129"/>
      </rPr>
      <t>i</t>
    </r>
    <phoneticPr fontId="1" type="noConversion"/>
  </si>
  <si>
    <t>Dirty Price</t>
    <phoneticPr fontId="1" type="noConversion"/>
  </si>
  <si>
    <t>(p8 예제)</t>
    <phoneticPr fontId="1" type="noConversion"/>
  </si>
  <si>
    <t>(p6 예제)</t>
    <phoneticPr fontId="1" type="noConversion"/>
  </si>
  <si>
    <t>(p7 예제)</t>
    <phoneticPr fontId="1" type="noConversion"/>
  </si>
  <si>
    <r>
      <t>T</t>
    </r>
    <r>
      <rPr>
        <b/>
        <vertAlign val="subscript"/>
        <sz val="11"/>
        <color theme="0"/>
        <rFont val="하나 L"/>
        <family val="1"/>
        <charset val="129"/>
      </rPr>
      <t>i-1</t>
    </r>
    <phoneticPr fontId="1" type="noConversion"/>
  </si>
  <si>
    <r>
      <t>F(0,T</t>
    </r>
    <r>
      <rPr>
        <b/>
        <vertAlign val="subscript"/>
        <sz val="11"/>
        <color theme="0"/>
        <rFont val="하나 L"/>
        <family val="1"/>
        <charset val="129"/>
      </rPr>
      <t>i-1</t>
    </r>
    <r>
      <rPr>
        <b/>
        <sz val="11"/>
        <color theme="0"/>
        <rFont val="하나 L"/>
        <family val="1"/>
        <charset val="129"/>
      </rPr>
      <t>,T</t>
    </r>
    <r>
      <rPr>
        <b/>
        <vertAlign val="subscript"/>
        <sz val="11"/>
        <color theme="0"/>
        <rFont val="하나 L"/>
        <family val="1"/>
        <charset val="129"/>
      </rPr>
      <t>i</t>
    </r>
    <r>
      <rPr>
        <b/>
        <sz val="11"/>
        <color theme="0"/>
        <rFont val="하나 L"/>
        <family val="1"/>
        <charset val="129"/>
      </rPr>
      <t>)</t>
    </r>
    <phoneticPr fontId="1" type="noConversion"/>
  </si>
  <si>
    <r>
      <t>DF</t>
    </r>
    <r>
      <rPr>
        <b/>
        <vertAlign val="subscript"/>
        <sz val="11"/>
        <color theme="0"/>
        <rFont val="하나 L"/>
        <family val="1"/>
        <charset val="129"/>
      </rPr>
      <t>i-1</t>
    </r>
    <phoneticPr fontId="1" type="noConversion"/>
  </si>
  <si>
    <r>
      <t>DF</t>
    </r>
    <r>
      <rPr>
        <b/>
        <vertAlign val="subscript"/>
        <sz val="11"/>
        <color theme="0"/>
        <rFont val="하나 L"/>
        <family val="1"/>
        <charset val="129"/>
      </rPr>
      <t>i</t>
    </r>
    <phoneticPr fontId="1" type="noConversion"/>
  </si>
  <si>
    <r>
      <t>r</t>
    </r>
    <r>
      <rPr>
        <b/>
        <vertAlign val="subscript"/>
        <sz val="11"/>
        <color theme="0"/>
        <rFont val="하나 L"/>
        <family val="1"/>
        <charset val="129"/>
      </rPr>
      <t>i-1</t>
    </r>
    <phoneticPr fontId="1" type="noConversion"/>
  </si>
  <si>
    <r>
      <t>r</t>
    </r>
    <r>
      <rPr>
        <b/>
        <vertAlign val="subscript"/>
        <sz val="11"/>
        <color theme="0"/>
        <rFont val="하나 L"/>
        <family val="1"/>
        <charset val="129"/>
      </rPr>
      <t>i</t>
    </r>
    <phoneticPr fontId="1" type="noConversion"/>
  </si>
  <si>
    <r>
      <t>CF</t>
    </r>
    <r>
      <rPr>
        <b/>
        <vertAlign val="subscript"/>
        <sz val="11"/>
        <color theme="0"/>
        <rFont val="하나 L"/>
        <family val="1"/>
        <charset val="129"/>
      </rPr>
      <t>i</t>
    </r>
    <phoneticPr fontId="1" type="noConversion"/>
  </si>
  <si>
    <r>
      <t>PV</t>
    </r>
    <r>
      <rPr>
        <b/>
        <vertAlign val="subscript"/>
        <sz val="11"/>
        <color theme="0"/>
        <rFont val="하나 L"/>
        <family val="1"/>
        <charset val="129"/>
      </rPr>
      <t>i</t>
    </r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</si>
</sst>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00_ ;[Red]\-0.0000\ "/>
    <numFmt numFmtId="178" formatCode="0.0_ "/>
    <numFmt numFmtId="179" formatCode="#,##0_ ;[Red]\-#,##0\ "/>
    <numFmt numFmtId="180" formatCode="0.00_ "/>
    <numFmt numFmtId="181" formatCode="#,##0.0000_ ;[Red]\-#,##0.0000\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하나 L"/>
      <family val="1"/>
      <charset val="129"/>
    </font>
    <font>
      <sz val="11"/>
      <color rgb="FF0000CC"/>
      <name val="하나 L"/>
      <family val="1"/>
      <charset val="129"/>
    </font>
    <font>
      <sz val="11"/>
      <color theme="0"/>
      <name val="하나 L"/>
      <family val="1"/>
      <charset val="129"/>
    </font>
    <font>
      <b/>
      <sz val="15"/>
      <color theme="0"/>
      <name val="하나 L"/>
      <family val="1"/>
      <charset val="129"/>
    </font>
    <font>
      <b/>
      <sz val="12"/>
      <color theme="1"/>
      <name val="하나 L"/>
      <family val="1"/>
      <charset val="129"/>
    </font>
    <font>
      <b/>
      <sz val="11"/>
      <color theme="0"/>
      <name val="하나 L"/>
      <family val="1"/>
      <charset val="129"/>
    </font>
    <font>
      <sz val="10"/>
      <color theme="0"/>
      <name val="하나 L"/>
      <family val="1"/>
      <charset val="129"/>
    </font>
    <font>
      <b/>
      <vertAlign val="subscript"/>
      <sz val="11"/>
      <color theme="0"/>
      <name val="하나 L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6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9" fontId="2" fillId="0" borderId="6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  <xf numFmtId="0" fontId="3" fillId="0" borderId="0" xfId="0" applyFont="1">
      <alignment vertical="center"/>
    </xf>
    <xf numFmtId="0" fontId="5" fillId="3" borderId="0" xfId="0" applyFont="1" applyFill="1">
      <alignment vertical="center"/>
    </xf>
    <xf numFmtId="10" fontId="2" fillId="0" borderId="6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179" fontId="2" fillId="2" borderId="1" xfId="0" applyNumberFormat="1" applyFont="1" applyFill="1" applyBorder="1">
      <alignment vertical="center"/>
    </xf>
    <xf numFmtId="180" fontId="2" fillId="0" borderId="6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FF"/>
      <color rgb="FF000066"/>
      <color rgb="FF0000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view="pageBreakPreview" zoomScaleSheetLayoutView="100" workbookViewId="0">
      <selection activeCell="F17" sqref="F17"/>
    </sheetView>
  </sheetViews>
  <sheetFormatPr defaultRowHeight="14.25"/>
  <cols>
    <col min="1" max="1" width="0.625" style="1" customWidth="1"/>
    <col min="2" max="3" width="9.875" style="1" customWidth="1"/>
    <col min="4" max="6" width="11.5" style="1" customWidth="1"/>
    <col min="7" max="7" width="10.25" style="1" customWidth="1"/>
    <col min="8" max="8" width="10.875" style="1" bestFit="1" customWidth="1"/>
    <col min="9" max="9" width="1.25" style="1" customWidth="1"/>
    <col min="10" max="16384" width="9" style="1"/>
  </cols>
  <sheetData>
    <row r="1" spans="1:9" ht="18.75">
      <c r="A1" s="21" t="s">
        <v>10</v>
      </c>
      <c r="B1" s="3"/>
      <c r="C1" s="3"/>
      <c r="D1" s="3"/>
      <c r="E1" s="3"/>
      <c r="F1" s="3"/>
      <c r="G1" s="3"/>
      <c r="H1" s="29"/>
      <c r="I1" s="29"/>
    </row>
    <row r="2" spans="1:9" ht="3.75" customHeight="1"/>
    <row r="3" spans="1:9">
      <c r="A3" s="20" t="s">
        <v>15</v>
      </c>
    </row>
    <row r="4" spans="1:9" ht="15">
      <c r="B4" s="40" t="s">
        <v>2</v>
      </c>
      <c r="C4" s="40"/>
      <c r="D4" s="40"/>
      <c r="E4" s="40"/>
      <c r="F4" s="40"/>
    </row>
    <row r="5" spans="1:9">
      <c r="B5" s="4" t="s">
        <v>3</v>
      </c>
      <c r="C5" s="5" t="s">
        <v>4</v>
      </c>
      <c r="D5" s="5" t="s">
        <v>5</v>
      </c>
      <c r="E5" s="5" t="s">
        <v>1</v>
      </c>
      <c r="F5" s="6" t="s">
        <v>0</v>
      </c>
    </row>
    <row r="6" spans="1:9" ht="18" customHeight="1">
      <c r="B6" s="7">
        <v>0.5</v>
      </c>
      <c r="C6" s="7">
        <v>94.9</v>
      </c>
      <c r="D6" s="2">
        <v>0</v>
      </c>
      <c r="E6" s="8">
        <f>C6/100</f>
        <v>0.94900000000000007</v>
      </c>
      <c r="F6" s="10">
        <f>-LN(E6)/B6</f>
        <v>0.10469296074441824</v>
      </c>
    </row>
    <row r="7" spans="1:9" ht="18" customHeight="1">
      <c r="B7" s="7">
        <v>1</v>
      </c>
      <c r="C7" s="7">
        <v>90</v>
      </c>
      <c r="D7" s="2">
        <v>0</v>
      </c>
      <c r="E7" s="8">
        <f>C7/100</f>
        <v>0.9</v>
      </c>
      <c r="F7" s="10">
        <f>-LN(E7)/B7</f>
        <v>0.10536051565782628</v>
      </c>
    </row>
    <row r="8" spans="1:9" ht="18" customHeight="1">
      <c r="B8" s="7">
        <v>1.5</v>
      </c>
      <c r="C8" s="7">
        <v>96</v>
      </c>
      <c r="D8" s="2">
        <v>8</v>
      </c>
      <c r="E8" s="8">
        <f xml:space="preserve"> (C8 - ((D8/2)*E6 + (D8/2)*E7))/(100+D8/2)</f>
        <v>0.85196153846153844</v>
      </c>
      <c r="F8" s="10">
        <f>-LN(E8)/B8</f>
        <v>0.10680926388170529</v>
      </c>
    </row>
    <row r="9" spans="1:9" ht="18" customHeight="1">
      <c r="B9" s="7">
        <v>2</v>
      </c>
      <c r="C9" s="7">
        <v>101.6</v>
      </c>
      <c r="D9" s="2">
        <v>12</v>
      </c>
      <c r="E9" s="9">
        <f>(C9 - ((D9/2)*E6 + (D9/2)*E7 + (D9/2)*E8))/(100 + D9/2)</f>
        <v>0.80560595065312035</v>
      </c>
      <c r="F9" s="10">
        <f>-LN(E9)/B9</f>
        <v>0.10808027549746793</v>
      </c>
    </row>
    <row r="11" spans="1:9">
      <c r="A11" s="20" t="s">
        <v>16</v>
      </c>
    </row>
    <row r="12" spans="1:9">
      <c r="B12" s="11" t="s">
        <v>6</v>
      </c>
      <c r="C12" s="12" t="s">
        <v>7</v>
      </c>
      <c r="D12" s="12" t="s">
        <v>8</v>
      </c>
      <c r="E12" s="13" t="s">
        <v>9</v>
      </c>
      <c r="G12" s="16"/>
    </row>
    <row r="13" spans="1:9">
      <c r="B13" s="15">
        <v>10000</v>
      </c>
      <c r="C13" s="2">
        <v>2.2999999999999998</v>
      </c>
      <c r="D13" s="14">
        <v>0.08</v>
      </c>
      <c r="E13" s="2">
        <v>2</v>
      </c>
    </row>
    <row r="14" spans="1:9" ht="3.75" customHeight="1"/>
    <row r="15" spans="1:9" ht="17.25">
      <c r="B15" s="11" t="s">
        <v>11</v>
      </c>
      <c r="C15" s="12" t="s">
        <v>12</v>
      </c>
      <c r="D15" s="12" t="s">
        <v>23</v>
      </c>
      <c r="E15" s="12" t="s">
        <v>22</v>
      </c>
      <c r="F15" s="12" t="s">
        <v>20</v>
      </c>
      <c r="G15" s="13" t="s">
        <v>24</v>
      </c>
    </row>
    <row r="16" spans="1:9">
      <c r="B16" s="41">
        <v>0</v>
      </c>
      <c r="C16" s="42">
        <f>MOD($C$13*10, 10/$E$13)/10</f>
        <v>0.3</v>
      </c>
      <c r="D16" s="17">
        <f>IF(C16=$C$13, $B$13, 0) + IF(C16&lt;=$C$13, $B$13*($D$13/$E$13), 0)</f>
        <v>400</v>
      </c>
      <c r="E16" s="22">
        <f>F6</f>
        <v>0.10469296074441824</v>
      </c>
      <c r="F16" s="23">
        <f>EXP(-E16*C16)</f>
        <v>0.96908021604318673</v>
      </c>
      <c r="G16" s="17">
        <f>D16*F16</f>
        <v>387.63208641727471</v>
      </c>
    </row>
    <row r="17" spans="1:8">
      <c r="B17" s="43">
        <f>B16+1</f>
        <v>1</v>
      </c>
      <c r="C17" s="43">
        <f>C16+1/$E$13</f>
        <v>0.8</v>
      </c>
      <c r="D17" s="18">
        <f t="shared" ref="D17:D20" si="0">IF(C17=$C$13, $B$13, 0) + IF(C17&lt;=$C$13, $B$13*($D$13/$E$13), 0)</f>
        <v>400</v>
      </c>
      <c r="E17" s="24">
        <f>((B7-C17)*F6+(C17-B6)*F7)/(B7-B6)</f>
        <v>0.10509349369246307</v>
      </c>
      <c r="F17" s="25">
        <f t="shared" ref="F17:F20" si="1">EXP(-E17*C17)</f>
        <v>0.91936248984836222</v>
      </c>
      <c r="G17" s="18">
        <f t="shared" ref="G17:G20" si="2">D17*F17</f>
        <v>367.7449959393449</v>
      </c>
    </row>
    <row r="18" spans="1:8">
      <c r="B18" s="43">
        <f t="shared" ref="B18:B19" si="3">B17+1</f>
        <v>2</v>
      </c>
      <c r="C18" s="43">
        <f t="shared" ref="C18:C20" si="4">C17+1/$E$13</f>
        <v>1.3</v>
      </c>
      <c r="D18" s="18">
        <f t="shared" si="0"/>
        <v>400</v>
      </c>
      <c r="E18" s="24">
        <f>((B8-C18)*F7+(C18-B7)*F8)/(B8-B7)</f>
        <v>0.10622976459215369</v>
      </c>
      <c r="F18" s="25">
        <f t="shared" si="1"/>
        <v>0.87101272380015127</v>
      </c>
      <c r="G18" s="18">
        <f t="shared" si="2"/>
        <v>348.40508952006053</v>
      </c>
    </row>
    <row r="19" spans="1:8">
      <c r="B19" s="43">
        <f t="shared" si="3"/>
        <v>3</v>
      </c>
      <c r="C19" s="43">
        <f t="shared" si="4"/>
        <v>1.8</v>
      </c>
      <c r="D19" s="18">
        <f t="shared" si="0"/>
        <v>400</v>
      </c>
      <c r="E19" s="24">
        <f>((B9-C19)*F8+(C19-B8)*F9)/(B9-B8)</f>
        <v>0.10757187085116288</v>
      </c>
      <c r="F19" s="25">
        <f t="shared" si="1"/>
        <v>0.82396323520963177</v>
      </c>
      <c r="G19" s="18">
        <f t="shared" si="2"/>
        <v>329.58529408385272</v>
      </c>
    </row>
    <row r="20" spans="1:8">
      <c r="B20" s="44">
        <f t="shared" ref="B20" si="5">B19+1</f>
        <v>4</v>
      </c>
      <c r="C20" s="44">
        <f t="shared" si="4"/>
        <v>2.2999999999999998</v>
      </c>
      <c r="D20" s="19">
        <f t="shared" si="0"/>
        <v>10400</v>
      </c>
      <c r="E20" s="26">
        <f>F9</f>
        <v>0.10808027549746793</v>
      </c>
      <c r="F20" s="27">
        <f t="shared" si="1"/>
        <v>0.77990385193678879</v>
      </c>
      <c r="G20" s="19">
        <f t="shared" si="2"/>
        <v>8111.0000601426036</v>
      </c>
    </row>
    <row r="21" spans="1:8">
      <c r="F21" s="28" t="s">
        <v>13</v>
      </c>
      <c r="G21" s="30">
        <f>SUM(G16:G20)</f>
        <v>9544.3675261031367</v>
      </c>
    </row>
    <row r="23" spans="1:8">
      <c r="A23" s="20" t="s">
        <v>14</v>
      </c>
    </row>
    <row r="24" spans="1:8" ht="17.25">
      <c r="B24" s="11" t="s">
        <v>17</v>
      </c>
      <c r="C24" s="12" t="s">
        <v>12</v>
      </c>
      <c r="D24" s="12" t="s">
        <v>21</v>
      </c>
      <c r="E24" s="12" t="s">
        <v>22</v>
      </c>
      <c r="F24" s="12" t="s">
        <v>19</v>
      </c>
      <c r="G24" s="12" t="s">
        <v>20</v>
      </c>
      <c r="H24" s="13" t="s">
        <v>18</v>
      </c>
    </row>
    <row r="25" spans="1:8">
      <c r="B25" s="31">
        <v>0.5</v>
      </c>
      <c r="C25" s="31">
        <v>1</v>
      </c>
      <c r="D25" s="22">
        <f>F6</f>
        <v>0.10469296074441824</v>
      </c>
      <c r="E25" s="22">
        <f>F7</f>
        <v>0.10536051565782628</v>
      </c>
      <c r="F25" s="32">
        <f t="shared" ref="F25:G27" si="6">EXP(-D25*B25)</f>
        <v>0.94900000000000007</v>
      </c>
      <c r="G25" s="32">
        <f t="shared" si="6"/>
        <v>0.9</v>
      </c>
      <c r="H25" s="37">
        <f>(F25-G25)/(G25*(C25-B25))</f>
        <v>0.10888888888888898</v>
      </c>
    </row>
    <row r="26" spans="1:8">
      <c r="B26" s="33">
        <v>0.8</v>
      </c>
      <c r="C26" s="33">
        <v>1.3</v>
      </c>
      <c r="D26" s="24">
        <f>((B7-B26)*F6+(B26-B6)*F7)/(B7-B6)</f>
        <v>0.10509349369246307</v>
      </c>
      <c r="E26" s="24">
        <f>((B8-C26)*F7+(C26-B7)*F8)/(B8-B7)</f>
        <v>0.10622976459215369</v>
      </c>
      <c r="F26" s="34">
        <f t="shared" si="6"/>
        <v>0.91936248984836222</v>
      </c>
      <c r="G26" s="34">
        <f t="shared" si="6"/>
        <v>0.87101272380015127</v>
      </c>
      <c r="H26" s="38">
        <f t="shared" ref="H26:H27" si="7">(F26-G26)/(G26*(C26-B26))</f>
        <v>0.11101965499944756</v>
      </c>
    </row>
    <row r="27" spans="1:8">
      <c r="B27" s="35">
        <v>1</v>
      </c>
      <c r="C27" s="35">
        <v>1.8</v>
      </c>
      <c r="D27" s="26">
        <f>F7</f>
        <v>0.10536051565782628</v>
      </c>
      <c r="E27" s="26">
        <f>((B9-C27)*F8+(C27-B8)*F9)/(B9-B8)</f>
        <v>0.10757187085116288</v>
      </c>
      <c r="F27" s="36">
        <f t="shared" si="6"/>
        <v>0.9</v>
      </c>
      <c r="G27" s="36">
        <f t="shared" si="6"/>
        <v>0.82396323520963177</v>
      </c>
      <c r="H27" s="39">
        <f t="shared" si="7"/>
        <v>0.11535218068774492</v>
      </c>
    </row>
  </sheetData>
  <mergeCells count="1">
    <mergeCell ref="B4:F4"/>
  </mergeCells>
  <phoneticPr fontId="1" type="noConversion"/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ZeroCurve</vt:lpstr>
      <vt:lpstr>ZeroCurve!Print_Area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uyser</dc:creator>
  <cp:lastModifiedBy>YKS</cp:lastModifiedBy>
  <dcterms:created xsi:type="dcterms:W3CDTF">2018-04-08T11:30:03Z</dcterms:created>
  <dcterms:modified xsi:type="dcterms:W3CDTF">2018-04-18T05:01:43Z</dcterms:modified>
</cp:coreProperties>
</file>