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6155" windowHeight="8730"/>
  </bookViews>
  <sheets>
    <sheet name="①고정vs고정" sheetId="1" r:id="rId1"/>
    <sheet name="②고정vs변동" sheetId="2" r:id="rId2"/>
    <sheet name="③변동vs변동" sheetId="5" r:id="rId3"/>
  </sheets>
  <calcPr calcId="125725"/>
</workbook>
</file>

<file path=xl/calcChain.xml><?xml version="1.0" encoding="utf-8"?>
<calcChain xmlns="http://schemas.openxmlformats.org/spreadsheetml/2006/main">
  <c r="E15" i="5"/>
  <c r="E16"/>
  <c r="E17"/>
  <c r="E14"/>
  <c r="B13" i="1"/>
  <c r="C12"/>
  <c r="B14" i="2"/>
  <c r="C13"/>
  <c r="C13" i="5"/>
  <c r="B15"/>
  <c r="B16" s="1"/>
  <c r="C14"/>
  <c r="C5"/>
  <c r="D5" s="1"/>
  <c r="F15" i="2"/>
  <c r="F16"/>
  <c r="F17"/>
  <c r="F14"/>
  <c r="C5"/>
  <c r="D16" s="1"/>
  <c r="B15"/>
  <c r="C15" s="1"/>
  <c r="C14"/>
  <c r="C13" i="1"/>
  <c r="B14"/>
  <c r="C14" s="1"/>
  <c r="C5"/>
  <c r="D5" s="1"/>
  <c r="E14" s="1"/>
  <c r="B17" i="5" l="1"/>
  <c r="C17" s="1"/>
  <c r="C16"/>
  <c r="G14"/>
  <c r="G15"/>
  <c r="G17"/>
  <c r="G16"/>
  <c r="C15"/>
  <c r="D17" i="2"/>
  <c r="D5"/>
  <c r="B16"/>
  <c r="B17" s="1"/>
  <c r="C17" s="1"/>
  <c r="B15" i="1"/>
  <c r="B16" s="1"/>
  <c r="B17" s="1"/>
  <c r="E13"/>
  <c r="D21"/>
  <c r="D19"/>
  <c r="D17"/>
  <c r="D15"/>
  <c r="D13"/>
  <c r="E21"/>
  <c r="E19"/>
  <c r="E17"/>
  <c r="E15"/>
  <c r="D22"/>
  <c r="D20"/>
  <c r="D18"/>
  <c r="D16"/>
  <c r="D14"/>
  <c r="E22"/>
  <c r="E20"/>
  <c r="E18"/>
  <c r="E16"/>
  <c r="D14" i="2"/>
  <c r="D15"/>
  <c r="C15" i="1" l="1"/>
  <c r="C16"/>
  <c r="C16" i="2"/>
  <c r="B18" i="1"/>
  <c r="C17"/>
  <c r="B19" l="1"/>
  <c r="C18"/>
  <c r="B20" l="1"/>
  <c r="C19"/>
  <c r="B21" l="1"/>
  <c r="C20"/>
  <c r="B22" l="1"/>
  <c r="C22" s="1"/>
  <c r="C21"/>
</calcChain>
</file>

<file path=xl/sharedStrings.xml><?xml version="1.0" encoding="utf-8"?>
<sst xmlns="http://schemas.openxmlformats.org/spreadsheetml/2006/main" count="65" uniqueCount="27">
  <si>
    <t>Pay</t>
  </si>
  <si>
    <t>Pay</t>
    <phoneticPr fontId="1" type="noConversion"/>
  </si>
  <si>
    <t>Rec</t>
  </si>
  <si>
    <t>Rec</t>
    <phoneticPr fontId="1" type="noConversion"/>
  </si>
  <si>
    <t>Rate</t>
    <phoneticPr fontId="1" type="noConversion"/>
  </si>
  <si>
    <t>Pay/Rec</t>
  </si>
  <si>
    <t>Term</t>
    <phoneticPr fontId="1" type="noConversion"/>
  </si>
  <si>
    <t>Notional</t>
    <phoneticPr fontId="1" type="noConversion"/>
  </si>
  <si>
    <t>&lt;Treade Condition&gt;</t>
    <phoneticPr fontId="1" type="noConversion"/>
  </si>
  <si>
    <t>&lt;Cash Flows&gt;</t>
    <phoneticPr fontId="1" type="noConversion"/>
  </si>
  <si>
    <t>USD</t>
    <phoneticPr fontId="1" type="noConversion"/>
  </si>
  <si>
    <t>Frequency</t>
    <phoneticPr fontId="1" type="noConversion"/>
  </si>
  <si>
    <t>Currency</t>
    <phoneticPr fontId="1" type="noConversion"/>
  </si>
  <si>
    <t>KRW</t>
    <phoneticPr fontId="1" type="noConversion"/>
  </si>
  <si>
    <t>Leg1</t>
    <phoneticPr fontId="1" type="noConversion"/>
  </si>
  <si>
    <t>Leg2</t>
    <phoneticPr fontId="1" type="noConversion"/>
  </si>
  <si>
    <t>i</t>
    <phoneticPr fontId="1" type="noConversion"/>
  </si>
  <si>
    <t>Leg1</t>
    <phoneticPr fontId="1" type="noConversion"/>
  </si>
  <si>
    <t>Leg2</t>
    <phoneticPr fontId="1" type="noConversion"/>
  </si>
  <si>
    <r>
      <t>T</t>
    </r>
    <r>
      <rPr>
        <b/>
        <vertAlign val="subscript"/>
        <sz val="11"/>
        <color theme="0"/>
        <rFont val="맑은 고딕"/>
        <family val="3"/>
        <charset val="129"/>
        <scheme val="minor"/>
      </rPr>
      <t>i</t>
    </r>
    <phoneticPr fontId="1" type="noConversion"/>
  </si>
  <si>
    <t>3m CD</t>
    <phoneticPr fontId="1" type="noConversion"/>
  </si>
  <si>
    <t>Leg1 CF</t>
    <phoneticPr fontId="1" type="noConversion"/>
  </si>
  <si>
    <t>Leg2 CF</t>
    <phoneticPr fontId="1" type="noConversion"/>
  </si>
  <si>
    <t>CF</t>
    <phoneticPr fontId="1" type="noConversion"/>
  </si>
  <si>
    <t>KOSPI200 Return</t>
    <phoneticPr fontId="1" type="noConversion"/>
  </si>
  <si>
    <t>KOSPI200</t>
    <phoneticPr fontId="1" type="noConversion"/>
  </si>
  <si>
    <r>
      <t>(</t>
    </r>
    <r>
      <rPr>
        <sz val="8"/>
        <color theme="0" tint="-0.499984740745262"/>
        <rFont val="맑은 고딕"/>
        <family val="3"/>
        <charset val="129"/>
      </rPr>
      <t>※</t>
    </r>
    <r>
      <rPr>
        <sz val="8"/>
        <color theme="0" tint="-0.499984740745262"/>
        <rFont val="맑은 고딕"/>
        <family val="3"/>
        <charset val="129"/>
        <scheme val="minor"/>
      </rPr>
      <t>계약환율=1,000)</t>
    </r>
    <phoneticPr fontId="1" type="noConversion"/>
  </si>
</sst>
</file>

<file path=xl/styles.xml><?xml version="1.0" encoding="utf-8"?>
<styleSheet xmlns="http://schemas.openxmlformats.org/spreadsheetml/2006/main">
  <numFmts count="2">
    <numFmt numFmtId="179" formatCode="#,##0_ ;[Red]\-#,##0\ "/>
    <numFmt numFmtId="182" formatCode="0.0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000066"/>
      <name val="맑은 고딕"/>
      <family val="3"/>
      <charset val="129"/>
      <scheme val="minor"/>
    </font>
    <font>
      <b/>
      <vertAlign val="subscript"/>
      <sz val="11"/>
      <color theme="0"/>
      <name val="맑은 고딕"/>
      <family val="3"/>
      <charset val="129"/>
      <scheme val="minor"/>
    </font>
    <font>
      <sz val="8"/>
      <color theme="0" tint="-0.499984740745262"/>
      <name val="맑은 고딕"/>
      <family val="2"/>
      <charset val="129"/>
      <scheme val="minor"/>
    </font>
    <font>
      <sz val="8"/>
      <color theme="0" tint="-0.499984740745262"/>
      <name val="맑은 고딕"/>
      <family val="3"/>
      <charset val="129"/>
    </font>
    <font>
      <sz val="8"/>
      <color theme="0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82" fontId="0" fillId="0" borderId="2" xfId="0" applyNumberFormat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right" vertical="center"/>
    </xf>
    <xf numFmtId="179" fontId="0" fillId="0" borderId="3" xfId="0" applyNumberFormat="1" applyBorder="1" applyAlignment="1">
      <alignment horizontal="righ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82" fontId="0" fillId="3" borderId="2" xfId="0" applyNumberFormat="1" applyFill="1" applyBorder="1" applyAlignment="1">
      <alignment horizontal="center" vertical="center"/>
    </xf>
    <xf numFmtId="179" fontId="0" fillId="3" borderId="2" xfId="0" applyNumberFormat="1" applyFill="1" applyBorder="1" applyAlignment="1">
      <alignment horizontal="right" vertical="center"/>
    </xf>
    <xf numFmtId="10" fontId="0" fillId="3" borderId="2" xfId="0" applyNumberForma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9" fontId="0" fillId="3" borderId="1" xfId="0" applyNumberFormat="1" applyFill="1" applyBorder="1" applyAlignment="1">
      <alignment horizontal="right" vertical="center"/>
    </xf>
    <xf numFmtId="10" fontId="0" fillId="3" borderId="1" xfId="0" applyNumberFormat="1" applyFill="1" applyBorder="1" applyAlignment="1">
      <alignment horizontal="center" vertical="center"/>
    </xf>
    <xf numFmtId="179" fontId="3" fillId="0" borderId="3" xfId="0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E22"/>
  <sheetViews>
    <sheetView showGridLines="0" tabSelected="1" workbookViewId="0">
      <pane ySplit="11" topLeftCell="A12" activePane="bottomLeft" state="frozen"/>
      <selection pane="bottomLeft" activeCell="I8" sqref="I8"/>
    </sheetView>
  </sheetViews>
  <sheetFormatPr defaultRowHeight="16.5"/>
  <cols>
    <col min="1" max="1" width="0.625" customWidth="1"/>
    <col min="2" max="2" width="12.5" customWidth="1"/>
    <col min="3" max="3" width="11" bestFit="1" customWidth="1"/>
    <col min="4" max="4" width="14.75" bestFit="1" customWidth="1"/>
    <col min="5" max="5" width="13.5" bestFit="1" customWidth="1"/>
  </cols>
  <sheetData>
    <row r="1" spans="2:5" ht="3.75" customHeight="1"/>
    <row r="2" spans="2:5">
      <c r="B2" s="12" t="s">
        <v>8</v>
      </c>
    </row>
    <row r="3" spans="2:5">
      <c r="B3" s="9" t="s">
        <v>6</v>
      </c>
      <c r="C3" s="10" t="s">
        <v>14</v>
      </c>
      <c r="D3" s="11" t="s">
        <v>15</v>
      </c>
    </row>
    <row r="4" spans="2:5">
      <c r="B4" s="8" t="s">
        <v>12</v>
      </c>
      <c r="C4" s="5" t="s">
        <v>10</v>
      </c>
      <c r="D4" s="6" t="s">
        <v>13</v>
      </c>
    </row>
    <row r="5" spans="2:5">
      <c r="B5" s="8" t="s">
        <v>7</v>
      </c>
      <c r="C5" s="4">
        <f>10^7</f>
        <v>10000000</v>
      </c>
      <c r="D5" s="4">
        <f>C5*1000</f>
        <v>10000000000</v>
      </c>
      <c r="E5" s="44" t="s">
        <v>26</v>
      </c>
    </row>
    <row r="6" spans="2:5">
      <c r="B6" s="8" t="s">
        <v>4</v>
      </c>
      <c r="C6" s="5">
        <v>3.5000000000000003E-2</v>
      </c>
      <c r="D6" s="5">
        <v>0.03</v>
      </c>
    </row>
    <row r="7" spans="2:5">
      <c r="B7" s="8" t="s">
        <v>5</v>
      </c>
      <c r="C7" s="5" t="s">
        <v>0</v>
      </c>
      <c r="D7" s="6" t="s">
        <v>2</v>
      </c>
    </row>
    <row r="8" spans="2:5">
      <c r="B8" s="7" t="s">
        <v>11</v>
      </c>
      <c r="C8" s="7">
        <v>2</v>
      </c>
      <c r="D8" s="7">
        <v>2</v>
      </c>
    </row>
    <row r="9" spans="2:5" ht="3.75" customHeight="1"/>
    <row r="10" spans="2:5">
      <c r="B10" s="12" t="s">
        <v>9</v>
      </c>
    </row>
    <row r="11" spans="2:5" ht="18" customHeight="1">
      <c r="B11" s="9" t="s">
        <v>16</v>
      </c>
      <c r="C11" s="10" t="s">
        <v>19</v>
      </c>
      <c r="D11" s="10" t="s">
        <v>21</v>
      </c>
      <c r="E11" s="11" t="s">
        <v>22</v>
      </c>
    </row>
    <row r="12" spans="2:5" ht="18" customHeight="1">
      <c r="B12" s="33">
        <v>0</v>
      </c>
      <c r="C12" s="34">
        <f>B12/MAX($C$8,$D$8)</f>
        <v>0</v>
      </c>
      <c r="D12" s="35">
        <v>0</v>
      </c>
      <c r="E12" s="35">
        <v>0</v>
      </c>
    </row>
    <row r="13" spans="2:5">
      <c r="B13" s="8">
        <f>B12+1</f>
        <v>1</v>
      </c>
      <c r="C13" s="13">
        <f>B13/MAX($C$8,$D$8)</f>
        <v>0.5</v>
      </c>
      <c r="D13" s="29">
        <f>IF($C$7="Pay",-1, 1)*$C$5*$C$6/$C$8</f>
        <v>-175000.00000000003</v>
      </c>
      <c r="E13" s="29">
        <f>IF($D$7="Pay",-1,1)*$D$5*$D$6/$D$8</f>
        <v>150000000</v>
      </c>
    </row>
    <row r="14" spans="2:5">
      <c r="B14" s="8">
        <f>B13+1</f>
        <v>2</v>
      </c>
      <c r="C14" s="13">
        <f>B14/MAX($C$8,$D$8)</f>
        <v>1</v>
      </c>
      <c r="D14" s="29">
        <f t="shared" ref="D14:D22" si="0">IF($C$7="Pay",-1, 1)*$C$5*$C$6/$C$8</f>
        <v>-175000.00000000003</v>
      </c>
      <c r="E14" s="29">
        <f t="shared" ref="E14:E22" si="1">IF($D$7="Pay",-1,1)*$D$5*$D$6/$D$8</f>
        <v>150000000</v>
      </c>
    </row>
    <row r="15" spans="2:5">
      <c r="B15" s="8">
        <f t="shared" ref="B15:B22" si="2">B14+1</f>
        <v>3</v>
      </c>
      <c r="C15" s="13">
        <f>B15/MAX($C$8,$D$8)</f>
        <v>1.5</v>
      </c>
      <c r="D15" s="29">
        <f t="shared" si="0"/>
        <v>-175000.00000000003</v>
      </c>
      <c r="E15" s="29">
        <f t="shared" si="1"/>
        <v>150000000</v>
      </c>
    </row>
    <row r="16" spans="2:5">
      <c r="B16" s="8">
        <f t="shared" si="2"/>
        <v>4</v>
      </c>
      <c r="C16" s="13">
        <f>B16/MAX($C$8,$D$8)</f>
        <v>2</v>
      </c>
      <c r="D16" s="29">
        <f t="shared" si="0"/>
        <v>-175000.00000000003</v>
      </c>
      <c r="E16" s="29">
        <f t="shared" si="1"/>
        <v>150000000</v>
      </c>
    </row>
    <row r="17" spans="2:5">
      <c r="B17" s="8">
        <f t="shared" si="2"/>
        <v>5</v>
      </c>
      <c r="C17" s="13">
        <f>B17/MAX($C$8,$D$8)</f>
        <v>2.5</v>
      </c>
      <c r="D17" s="29">
        <f t="shared" si="0"/>
        <v>-175000.00000000003</v>
      </c>
      <c r="E17" s="29">
        <f t="shared" si="1"/>
        <v>150000000</v>
      </c>
    </row>
    <row r="18" spans="2:5">
      <c r="B18" s="8">
        <f t="shared" si="2"/>
        <v>6</v>
      </c>
      <c r="C18" s="13">
        <f>B18/MAX($C$8,$D$8)</f>
        <v>3</v>
      </c>
      <c r="D18" s="29">
        <f t="shared" si="0"/>
        <v>-175000.00000000003</v>
      </c>
      <c r="E18" s="29">
        <f t="shared" si="1"/>
        <v>150000000</v>
      </c>
    </row>
    <row r="19" spans="2:5">
      <c r="B19" s="8">
        <f t="shared" si="2"/>
        <v>7</v>
      </c>
      <c r="C19" s="13">
        <f>B19/MAX($C$8,$D$8)</f>
        <v>3.5</v>
      </c>
      <c r="D19" s="29">
        <f t="shared" si="0"/>
        <v>-175000.00000000003</v>
      </c>
      <c r="E19" s="29">
        <f t="shared" si="1"/>
        <v>150000000</v>
      </c>
    </row>
    <row r="20" spans="2:5">
      <c r="B20" s="8">
        <f t="shared" si="2"/>
        <v>8</v>
      </c>
      <c r="C20" s="13">
        <f>B20/MAX($C$8,$D$8)</f>
        <v>4</v>
      </c>
      <c r="D20" s="29">
        <f t="shared" si="0"/>
        <v>-175000.00000000003</v>
      </c>
      <c r="E20" s="29">
        <f t="shared" si="1"/>
        <v>150000000</v>
      </c>
    </row>
    <row r="21" spans="2:5">
      <c r="B21" s="8">
        <f t="shared" si="2"/>
        <v>9</v>
      </c>
      <c r="C21" s="13">
        <f>B21/MAX($C$8,$D$8)</f>
        <v>4.5</v>
      </c>
      <c r="D21" s="29">
        <f t="shared" si="0"/>
        <v>-175000.00000000003</v>
      </c>
      <c r="E21" s="29">
        <f t="shared" si="1"/>
        <v>150000000</v>
      </c>
    </row>
    <row r="22" spans="2:5">
      <c r="B22" s="7">
        <f t="shared" si="2"/>
        <v>10</v>
      </c>
      <c r="C22" s="14">
        <f>B22/MAX($C$8,$D$8)</f>
        <v>5</v>
      </c>
      <c r="D22" s="30">
        <f t="shared" si="0"/>
        <v>-175000.00000000003</v>
      </c>
      <c r="E22" s="30">
        <f t="shared" si="1"/>
        <v>150000000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7"/>
  <sheetViews>
    <sheetView showGridLines="0" workbookViewId="0">
      <pane ySplit="12" topLeftCell="A13" activePane="bottomLeft" state="frozen"/>
      <selection pane="bottomLeft" activeCell="C4" sqref="C4"/>
    </sheetView>
  </sheetViews>
  <sheetFormatPr defaultRowHeight="16.5"/>
  <cols>
    <col min="1" max="1" width="0.625" customWidth="1"/>
    <col min="2" max="2" width="12.5" customWidth="1"/>
    <col min="3" max="4" width="14.75" bestFit="1" customWidth="1"/>
    <col min="5" max="5" width="7.875" bestFit="1" customWidth="1"/>
    <col min="6" max="6" width="11.75" bestFit="1" customWidth="1"/>
  </cols>
  <sheetData>
    <row r="1" spans="2:6" ht="3.75" customHeight="1"/>
    <row r="2" spans="2:6">
      <c r="B2" s="12" t="s">
        <v>8</v>
      </c>
    </row>
    <row r="3" spans="2:6">
      <c r="B3" s="9" t="s">
        <v>6</v>
      </c>
      <c r="C3" s="10" t="s">
        <v>14</v>
      </c>
      <c r="D3" s="11" t="s">
        <v>15</v>
      </c>
      <c r="E3" s="15"/>
    </row>
    <row r="4" spans="2:6">
      <c r="B4" s="8" t="s">
        <v>12</v>
      </c>
      <c r="C4" s="5" t="s">
        <v>13</v>
      </c>
      <c r="D4" s="6" t="s">
        <v>13</v>
      </c>
      <c r="E4" s="15"/>
    </row>
    <row r="5" spans="2:6">
      <c r="B5" s="8" t="s">
        <v>7</v>
      </c>
      <c r="C5" s="4">
        <f>10^10</f>
        <v>10000000000</v>
      </c>
      <c r="D5" s="4">
        <f>C5</f>
        <v>10000000000</v>
      </c>
      <c r="E5" s="16"/>
      <c r="F5" s="1"/>
    </row>
    <row r="6" spans="2:6">
      <c r="B6" s="8" t="s">
        <v>4</v>
      </c>
      <c r="C6" s="5">
        <v>0.02</v>
      </c>
      <c r="D6" s="5" t="s">
        <v>20</v>
      </c>
      <c r="E6" s="17"/>
    </row>
    <row r="7" spans="2:6">
      <c r="B7" s="8" t="s">
        <v>5</v>
      </c>
      <c r="C7" s="5" t="s">
        <v>3</v>
      </c>
      <c r="D7" s="6" t="s">
        <v>1</v>
      </c>
      <c r="E7" s="15"/>
    </row>
    <row r="8" spans="2:6">
      <c r="B8" s="7" t="s">
        <v>11</v>
      </c>
      <c r="C8" s="7">
        <v>4</v>
      </c>
      <c r="D8" s="7">
        <v>4</v>
      </c>
      <c r="E8" s="18"/>
    </row>
    <row r="9" spans="2:6" ht="3.75" customHeight="1"/>
    <row r="10" spans="2:6">
      <c r="B10" s="12" t="s">
        <v>9</v>
      </c>
    </row>
    <row r="11" spans="2:6" ht="18" customHeight="1">
      <c r="B11" s="24" t="s">
        <v>16</v>
      </c>
      <c r="C11" s="26" t="s">
        <v>19</v>
      </c>
      <c r="D11" s="19" t="s">
        <v>17</v>
      </c>
      <c r="E11" s="20" t="s">
        <v>18</v>
      </c>
      <c r="F11" s="21"/>
    </row>
    <row r="12" spans="2:6">
      <c r="B12" s="25"/>
      <c r="C12" s="27"/>
      <c r="D12" s="22" t="s">
        <v>23</v>
      </c>
      <c r="E12" s="22" t="s">
        <v>20</v>
      </c>
      <c r="F12" s="23" t="s">
        <v>23</v>
      </c>
    </row>
    <row r="13" spans="2:6">
      <c r="B13" s="33">
        <v>0</v>
      </c>
      <c r="C13" s="34">
        <f>B13/MAX($C$8,$D$8)</f>
        <v>0</v>
      </c>
      <c r="D13" s="35">
        <v>0</v>
      </c>
      <c r="E13" s="36">
        <v>1.52E-2</v>
      </c>
      <c r="F13" s="35">
        <v>0</v>
      </c>
    </row>
    <row r="14" spans="2:6">
      <c r="B14" s="8">
        <f>B13+1</f>
        <v>1</v>
      </c>
      <c r="C14" s="13">
        <f>B14/MAX($C$8,$D$8)</f>
        <v>0.25</v>
      </c>
      <c r="D14" s="29">
        <f>IF($C$7="Pay",-1, 1)*$C$5*$C$6/$C$8</f>
        <v>50000000</v>
      </c>
      <c r="E14" s="5">
        <v>1.4500000000000001E-2</v>
      </c>
      <c r="F14" s="29">
        <f>IF($D$7="Pay",-1,1)*$D$5*$E14/$D$8</f>
        <v>-36250000</v>
      </c>
    </row>
    <row r="15" spans="2:6">
      <c r="B15" s="8">
        <f>B14+1</f>
        <v>2</v>
      </c>
      <c r="C15" s="13">
        <f>B15/MAX($C$8,$D$8)</f>
        <v>0.5</v>
      </c>
      <c r="D15" s="29">
        <f t="shared" ref="D15:D17" si="0">IF($C$7="Pay",-1, 1)*$C$5*$C$6/$C$8</f>
        <v>50000000</v>
      </c>
      <c r="E15" s="5">
        <v>1.38E-2</v>
      </c>
      <c r="F15" s="29">
        <f t="shared" ref="F15:F17" si="1">IF($D$7="Pay",-1,1)*$D$5*$E15/$D$8</f>
        <v>-34500000</v>
      </c>
    </row>
    <row r="16" spans="2:6">
      <c r="B16" s="8">
        <f t="shared" ref="B16" si="2">B15+1</f>
        <v>3</v>
      </c>
      <c r="C16" s="13">
        <f>B16/MAX($C$8,$D$8)</f>
        <v>0.75</v>
      </c>
      <c r="D16" s="29">
        <f t="shared" si="0"/>
        <v>50000000</v>
      </c>
      <c r="E16" s="5">
        <v>1.38E-2</v>
      </c>
      <c r="F16" s="29">
        <f t="shared" si="1"/>
        <v>-34500000</v>
      </c>
    </row>
    <row r="17" spans="2:6">
      <c r="B17" s="7">
        <f t="shared" ref="B17" si="3">B16+1</f>
        <v>4</v>
      </c>
      <c r="C17" s="14">
        <f>B17/MAX($C$8,$D$8)</f>
        <v>1</v>
      </c>
      <c r="D17" s="30">
        <f t="shared" si="0"/>
        <v>50000000</v>
      </c>
      <c r="E17" s="28">
        <v>1.66E-2</v>
      </c>
      <c r="F17" s="30">
        <f t="shared" si="1"/>
        <v>-41500000</v>
      </c>
    </row>
  </sheetData>
  <mergeCells count="3">
    <mergeCell ref="E11:F11"/>
    <mergeCell ref="B11:B12"/>
    <mergeCell ref="C11:C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G17"/>
  <sheetViews>
    <sheetView showGridLines="0" workbookViewId="0">
      <pane ySplit="12" topLeftCell="A13" activePane="bottomLeft" state="frozen"/>
      <selection pane="bottomLeft" activeCell="F5" sqref="F5"/>
    </sheetView>
  </sheetViews>
  <sheetFormatPr defaultRowHeight="16.5"/>
  <cols>
    <col min="1" max="1" width="0.625" customWidth="1"/>
    <col min="2" max="2" width="12.5" customWidth="1"/>
    <col min="3" max="3" width="16.625" bestFit="1" customWidth="1"/>
    <col min="4" max="4" width="14.75" bestFit="1" customWidth="1"/>
    <col min="5" max="5" width="12.125" bestFit="1" customWidth="1"/>
    <col min="6" max="6" width="7.875" bestFit="1" customWidth="1"/>
    <col min="7" max="7" width="11.75" bestFit="1" customWidth="1"/>
  </cols>
  <sheetData>
    <row r="1" spans="2:7" ht="3.75" customHeight="1"/>
    <row r="2" spans="2:7">
      <c r="B2" s="12" t="s">
        <v>8</v>
      </c>
    </row>
    <row r="3" spans="2:7">
      <c r="B3" s="9" t="s">
        <v>6</v>
      </c>
      <c r="C3" s="10" t="s">
        <v>14</v>
      </c>
      <c r="D3" s="11" t="s">
        <v>15</v>
      </c>
      <c r="E3" s="15"/>
    </row>
    <row r="4" spans="2:7">
      <c r="B4" s="8" t="s">
        <v>12</v>
      </c>
      <c r="C4" s="5" t="s">
        <v>13</v>
      </c>
      <c r="D4" s="6" t="s">
        <v>13</v>
      </c>
      <c r="E4" s="15"/>
    </row>
    <row r="5" spans="2:7">
      <c r="B5" s="8" t="s">
        <v>7</v>
      </c>
      <c r="C5" s="4">
        <f>10^10</f>
        <v>10000000000</v>
      </c>
      <c r="D5" s="4">
        <f>C5</f>
        <v>10000000000</v>
      </c>
      <c r="E5" s="16"/>
      <c r="F5" s="1"/>
    </row>
    <row r="6" spans="2:7">
      <c r="B6" s="8" t="s">
        <v>4</v>
      </c>
      <c r="C6" s="5" t="s">
        <v>24</v>
      </c>
      <c r="D6" s="5" t="s">
        <v>20</v>
      </c>
      <c r="E6" s="17"/>
    </row>
    <row r="7" spans="2:7">
      <c r="B7" s="8" t="s">
        <v>5</v>
      </c>
      <c r="C7" s="5" t="s">
        <v>3</v>
      </c>
      <c r="D7" s="6" t="s">
        <v>1</v>
      </c>
      <c r="E7" s="15"/>
    </row>
    <row r="8" spans="2:7">
      <c r="B8" s="7" t="s">
        <v>11</v>
      </c>
      <c r="C8" s="7">
        <v>4</v>
      </c>
      <c r="D8" s="7">
        <v>4</v>
      </c>
      <c r="E8" s="18"/>
    </row>
    <row r="9" spans="2:7" ht="3.75" customHeight="1"/>
    <row r="10" spans="2:7">
      <c r="B10" s="12" t="s">
        <v>9</v>
      </c>
    </row>
    <row r="11" spans="2:7" ht="18" customHeight="1">
      <c r="B11" s="24" t="s">
        <v>16</v>
      </c>
      <c r="C11" s="26" t="s">
        <v>19</v>
      </c>
      <c r="D11" s="31" t="s">
        <v>17</v>
      </c>
      <c r="E11" s="32"/>
      <c r="F11" s="20" t="s">
        <v>18</v>
      </c>
      <c r="G11" s="21"/>
    </row>
    <row r="12" spans="2:7">
      <c r="B12" s="25"/>
      <c r="C12" s="27"/>
      <c r="D12" s="22" t="s">
        <v>25</v>
      </c>
      <c r="E12" s="22" t="s">
        <v>23</v>
      </c>
      <c r="F12" s="22" t="s">
        <v>20</v>
      </c>
      <c r="G12" s="23" t="s">
        <v>23</v>
      </c>
    </row>
    <row r="13" spans="2:7">
      <c r="B13" s="38">
        <v>0</v>
      </c>
      <c r="C13" s="39">
        <f>B13/MAX($C$8,$D$8)</f>
        <v>0</v>
      </c>
      <c r="D13" s="40">
        <v>260.01</v>
      </c>
      <c r="E13" s="41">
        <v>0</v>
      </c>
      <c r="F13" s="42">
        <v>1.4500000000000001E-2</v>
      </c>
      <c r="G13" s="41">
        <v>0</v>
      </c>
    </row>
    <row r="14" spans="2:7">
      <c r="B14" s="8">
        <v>1</v>
      </c>
      <c r="C14" s="13">
        <f>B14/MAX($C$8,$D$8)</f>
        <v>0.25</v>
      </c>
      <c r="D14" s="2">
        <v>280.64</v>
      </c>
      <c r="E14" s="37">
        <f>IF($C$7="Pay",-1, 1)*$C$5*(D14/D13-1)/$C$8</f>
        <v>198357755.47094315</v>
      </c>
      <c r="F14" s="5">
        <v>1.4500000000000001E-2</v>
      </c>
      <c r="G14" s="29">
        <f>IF($D$7="Pay",-1,1)*$D$5*$F14/$D$8</f>
        <v>-36250000</v>
      </c>
    </row>
    <row r="15" spans="2:7">
      <c r="B15" s="8">
        <f>B14+1</f>
        <v>2</v>
      </c>
      <c r="C15" s="13">
        <f>B15/MAX($C$8,$D$8)</f>
        <v>0.5</v>
      </c>
      <c r="D15" s="2">
        <v>311.76</v>
      </c>
      <c r="E15" s="37">
        <f t="shared" ref="E15:E17" si="0">IF($C$7="Pay",-1, 1)*$C$5*(D15/D14-1)/$C$8</f>
        <v>277223489.16761672</v>
      </c>
      <c r="F15" s="5">
        <v>1.38E-2</v>
      </c>
      <c r="G15" s="29">
        <f>IF($D$7="Pay",-1,1)*$D$5*$F15/$D$8</f>
        <v>-34500000</v>
      </c>
    </row>
    <row r="16" spans="2:7">
      <c r="B16" s="8">
        <f t="shared" ref="B16:B17" si="1">B15+1</f>
        <v>3</v>
      </c>
      <c r="C16" s="13">
        <f>B16/MAX($C$8,$D$8)</f>
        <v>0.75</v>
      </c>
      <c r="D16" s="2">
        <v>316.27</v>
      </c>
      <c r="E16" s="37">
        <f t="shared" si="0"/>
        <v>36165640.236078821</v>
      </c>
      <c r="F16" s="5">
        <v>1.38E-2</v>
      </c>
      <c r="G16" s="29">
        <f>IF($D$7="Pay",-1,1)*$D$5*$F16/$D$8</f>
        <v>-34500000</v>
      </c>
    </row>
    <row r="17" spans="2:7">
      <c r="B17" s="7">
        <f t="shared" si="1"/>
        <v>4</v>
      </c>
      <c r="C17" s="14">
        <f>B17/MAX($C$8,$D$8)</f>
        <v>1</v>
      </c>
      <c r="D17" s="3">
        <v>324.74</v>
      </c>
      <c r="E17" s="43">
        <f t="shared" si="0"/>
        <v>66952287.602365382</v>
      </c>
      <c r="F17" s="28">
        <v>1.66E-2</v>
      </c>
      <c r="G17" s="30">
        <f>IF($D$7="Pay",-1,1)*$D$5*$F17/$D$8</f>
        <v>-41500000</v>
      </c>
    </row>
  </sheetData>
  <mergeCells count="4">
    <mergeCell ref="B11:B12"/>
    <mergeCell ref="C11:C12"/>
    <mergeCell ref="F11:G11"/>
    <mergeCell ref="D11:E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①고정vs고정</vt:lpstr>
      <vt:lpstr>②고정vs변동</vt:lpstr>
      <vt:lpstr>③변동vs변동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YKS</cp:lastModifiedBy>
  <dcterms:created xsi:type="dcterms:W3CDTF">2018-05-09T00:07:42Z</dcterms:created>
  <dcterms:modified xsi:type="dcterms:W3CDTF">2018-05-09T01:29:20Z</dcterms:modified>
</cp:coreProperties>
</file>