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Owner\Desktop\Research help\Other Job Sites\CAT 938M\"/>
    </mc:Choice>
  </mc:AlternateContent>
  <xr:revisionPtr revIDLastSave="0" documentId="13_ncr:1_{5509D9F1-E3F9-4E10-99D6-25583C590F93}" xr6:coauthVersionLast="36" xr6:coauthVersionMax="36" xr10:uidLastSave="{00000000-0000-0000-0000-000000000000}"/>
  <bookViews>
    <workbookView xWindow="0" yWindow="0" windowWidth="28800" windowHeight="1233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J20" i="1" s="1"/>
  <c r="D19" i="1"/>
  <c r="J19" i="1" s="1"/>
  <c r="D4" i="1"/>
  <c r="I4" i="1" s="1"/>
  <c r="D5" i="1"/>
  <c r="J5" i="1" s="1"/>
  <c r="D6" i="1"/>
  <c r="J6" i="1" s="1"/>
  <c r="D7" i="1"/>
  <c r="I7" i="1" s="1"/>
  <c r="D8" i="1"/>
  <c r="J8" i="1" s="1"/>
  <c r="D9" i="1"/>
  <c r="J9" i="1" s="1"/>
  <c r="D10" i="1"/>
  <c r="I10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3" i="1"/>
  <c r="I18" i="1" l="1"/>
  <c r="I19" i="1"/>
  <c r="I20" i="1"/>
  <c r="I17" i="1"/>
  <c r="I16" i="1"/>
  <c r="I15" i="1"/>
  <c r="I14" i="1"/>
  <c r="I13" i="1"/>
  <c r="I12" i="1"/>
  <c r="I11" i="1"/>
  <c r="J10" i="1"/>
  <c r="I9" i="1"/>
  <c r="I8" i="1"/>
  <c r="J7" i="1"/>
  <c r="I6" i="1"/>
  <c r="I5" i="1"/>
  <c r="J4" i="1"/>
  <c r="B36" i="1"/>
  <c r="B29" i="1"/>
  <c r="F22" i="1"/>
  <c r="E22" i="1"/>
  <c r="J3" i="1"/>
  <c r="I3" i="1"/>
  <c r="N4" i="1" l="1"/>
  <c r="N8" i="1"/>
  <c r="N12" i="1"/>
  <c r="N16" i="1"/>
  <c r="N20" i="1"/>
  <c r="M5" i="1"/>
  <c r="M9" i="1"/>
  <c r="M13" i="1"/>
  <c r="M17" i="1"/>
  <c r="N11" i="1"/>
  <c r="N19" i="1"/>
  <c r="M4" i="1"/>
  <c r="M16" i="1"/>
  <c r="N5" i="1"/>
  <c r="N9" i="1"/>
  <c r="N13" i="1"/>
  <c r="N17" i="1"/>
  <c r="M6" i="1"/>
  <c r="M10" i="1"/>
  <c r="M14" i="1"/>
  <c r="M18" i="1"/>
  <c r="N15" i="1"/>
  <c r="M8" i="1"/>
  <c r="M20" i="1"/>
  <c r="N6" i="1"/>
  <c r="N10" i="1"/>
  <c r="N14" i="1"/>
  <c r="N18" i="1"/>
  <c r="M7" i="1"/>
  <c r="M11" i="1"/>
  <c r="M15" i="1"/>
  <c r="M19" i="1"/>
  <c r="N7" i="1"/>
  <c r="M12" i="1"/>
  <c r="L6" i="1"/>
  <c r="L10" i="1"/>
  <c r="L14" i="1"/>
  <c r="L18" i="1"/>
  <c r="K7" i="1"/>
  <c r="K11" i="1"/>
  <c r="K15" i="1"/>
  <c r="K19" i="1"/>
  <c r="K3" i="1"/>
  <c r="K14" i="1"/>
  <c r="L7" i="1"/>
  <c r="L11" i="1"/>
  <c r="L15" i="1"/>
  <c r="L19" i="1"/>
  <c r="K4" i="1"/>
  <c r="K8" i="1"/>
  <c r="K12" i="1"/>
  <c r="K16" i="1"/>
  <c r="K20" i="1"/>
  <c r="L5" i="1"/>
  <c r="L13" i="1"/>
  <c r="K10" i="1"/>
  <c r="L4" i="1"/>
  <c r="L8" i="1"/>
  <c r="L12" i="1"/>
  <c r="L16" i="1"/>
  <c r="L20" i="1"/>
  <c r="K5" i="1"/>
  <c r="K9" i="1"/>
  <c r="K13" i="1"/>
  <c r="K17" i="1"/>
  <c r="L9" i="1"/>
  <c r="L17" i="1"/>
  <c r="K6" i="1"/>
  <c r="K18" i="1"/>
  <c r="N3" i="1"/>
  <c r="L3" i="1"/>
  <c r="J22" i="1"/>
  <c r="I22" i="1"/>
  <c r="M3" i="1"/>
  <c r="K22" i="1" l="1"/>
  <c r="M27" i="1" s="1"/>
  <c r="L27" i="1" s="1"/>
  <c r="M22" i="1"/>
  <c r="M33" i="1" s="1"/>
  <c r="L33" i="1" s="1"/>
  <c r="N22" i="1"/>
  <c r="L34" i="1" s="1"/>
  <c r="M34" i="1" s="1"/>
  <c r="L22" i="1"/>
  <c r="L28" i="1" s="1"/>
  <c r="M28" i="1" s="1"/>
</calcChain>
</file>

<file path=xl/sharedStrings.xml><?xml version="1.0" encoding="utf-8"?>
<sst xmlns="http://schemas.openxmlformats.org/spreadsheetml/2006/main" count="67" uniqueCount="35">
  <si>
    <t>Major</t>
  </si>
  <si>
    <t>Minor</t>
  </si>
  <si>
    <t>Audio</t>
  </si>
  <si>
    <t>MEMS</t>
  </si>
  <si>
    <t>Activity</t>
  </si>
  <si>
    <t>Start Sec</t>
  </si>
  <si>
    <t>Lapse</t>
  </si>
  <si>
    <t>Call Act 1</t>
  </si>
  <si>
    <t>Call Act 2</t>
  </si>
  <si>
    <t>Act 1</t>
  </si>
  <si>
    <t>Act 2</t>
  </si>
  <si>
    <t>Act 1 Time</t>
  </si>
  <si>
    <t>Act 2 Time</t>
  </si>
  <si>
    <t>Decisions 1 A</t>
  </si>
  <si>
    <t>Decisions 2 A</t>
  </si>
  <si>
    <t>Decisions 1 M</t>
  </si>
  <si>
    <t>Decisions 2 M</t>
  </si>
  <si>
    <t>End</t>
  </si>
  <si>
    <t>Markov Chain Parameters</t>
  </si>
  <si>
    <t>𝑆𝑎𝑚𝑝𝑙𝑖𝑛𝑔 𝐹𝑟𝑒𝑞𝑢𝑒𝑛𝑐𝑦=</t>
  </si>
  <si>
    <t>𝑆𝑇𝐹𝑇 𝑊𝑖𝑛𝑑𝑜𝑤 𝑆𝑖𝑧𝑒=</t>
  </si>
  <si>
    <t>Act1</t>
  </si>
  <si>
    <t>𝑆𝑇𝐹𝑇 𝑂𝑣𝑒𝑟𝑙𝑎𝑝=</t>
  </si>
  <si>
    <t xml:space="preserve">Act2 </t>
  </si>
  <si>
    <t>BPS=</t>
  </si>
  <si>
    <t>End Sec</t>
  </si>
  <si>
    <t>Total</t>
  </si>
  <si>
    <t>arm releases dirt</t>
  </si>
  <si>
    <t>reversing</t>
  </si>
  <si>
    <t>stops</t>
  </si>
  <si>
    <t>moves forward and arm picks up dirt</t>
  </si>
  <si>
    <t>stops and arm releases dirt</t>
  </si>
  <si>
    <t>arm raises and equipment reverses</t>
  </si>
  <si>
    <t>arm released dirt while moving forward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</si>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</sst>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A5" zoomScale="80" zoomScaleNormal="80" workbookViewId="0">
      <selection activeCell="K25" sqref="K25"/>
    </sheetView>
  </sheetViews>
  <sheetFormatPr defaultRowHeight="14.4" x14ac:dyDescent="0.55000000000000004"/>
  <cols>
    <col min="1" max="1" width="31.9453125" bestFit="1" customWidth="1"/>
    <col min="2" max="2" width="9" bestFit="1" customWidth="1"/>
    <col min="3" max="3" width="9" customWidth="1"/>
    <col min="4" max="4" width="6" bestFit="1" customWidth="1"/>
    <col min="5" max="6" width="10" bestFit="1" customWidth="1"/>
    <col min="7" max="7" width="6.1015625" bestFit="1" customWidth="1"/>
    <col min="8" max="8" width="6.3125" bestFit="1" customWidth="1"/>
    <col min="9" max="10" width="11.3125" bestFit="1" customWidth="1"/>
    <col min="11" max="11" width="24.1015625" bestFit="1" customWidth="1"/>
    <col min="12" max="12" width="13.89453125" bestFit="1" customWidth="1"/>
    <col min="13" max="14" width="14.41796875" bestFit="1" customWidth="1"/>
  </cols>
  <sheetData>
    <row r="1" spans="1:14" ht="15.9" thickBot="1" x14ac:dyDescent="0.6">
      <c r="A1" s="1"/>
      <c r="B1" s="2"/>
      <c r="C1" s="2"/>
      <c r="D1" s="2"/>
      <c r="E1" s="2"/>
      <c r="F1" s="2"/>
      <c r="G1" s="2" t="s">
        <v>0</v>
      </c>
      <c r="H1" s="2" t="s">
        <v>1</v>
      </c>
      <c r="I1" s="3"/>
      <c r="J1" s="4"/>
      <c r="K1" s="22" t="s">
        <v>2</v>
      </c>
      <c r="L1" s="23"/>
      <c r="M1" s="22" t="s">
        <v>3</v>
      </c>
      <c r="N1" s="23"/>
    </row>
    <row r="2" spans="1:14" ht="15.6" x14ac:dyDescent="0.55000000000000004">
      <c r="A2" s="5" t="s">
        <v>4</v>
      </c>
      <c r="B2" s="6" t="s">
        <v>5</v>
      </c>
      <c r="C2" s="16" t="s">
        <v>25</v>
      </c>
      <c r="D2" s="6" t="s">
        <v>6</v>
      </c>
      <c r="E2" s="7" t="s">
        <v>7</v>
      </c>
      <c r="F2" s="7" t="s">
        <v>8</v>
      </c>
      <c r="G2" s="6" t="s">
        <v>9</v>
      </c>
      <c r="H2" s="6" t="s">
        <v>10</v>
      </c>
      <c r="I2" s="7" t="s">
        <v>11</v>
      </c>
      <c r="J2" s="7" t="s">
        <v>12</v>
      </c>
      <c r="K2" s="8" t="s">
        <v>13</v>
      </c>
      <c r="L2" s="8" t="s">
        <v>14</v>
      </c>
      <c r="M2" s="8" t="s">
        <v>15</v>
      </c>
      <c r="N2" s="9" t="s">
        <v>16</v>
      </c>
    </row>
    <row r="3" spans="1:14" x14ac:dyDescent="0.55000000000000004">
      <c r="A3" s="10" t="s">
        <v>27</v>
      </c>
      <c r="B3" s="11">
        <v>0</v>
      </c>
      <c r="C3" s="11">
        <v>2</v>
      </c>
      <c r="D3" s="11">
        <f>C3-B3</f>
        <v>2</v>
      </c>
      <c r="E3" s="11">
        <v>1</v>
      </c>
      <c r="F3" s="11"/>
      <c r="G3" s="11">
        <v>1</v>
      </c>
      <c r="H3" s="11"/>
      <c r="I3" s="11">
        <f>G3*D3</f>
        <v>2</v>
      </c>
      <c r="J3" s="11">
        <f>H3*D3</f>
        <v>0</v>
      </c>
      <c r="K3" s="11">
        <f>I3*$B$29</f>
        <v>32</v>
      </c>
      <c r="L3" s="11">
        <f>J3*$B$29</f>
        <v>0</v>
      </c>
      <c r="M3" s="11">
        <f>$B$36*I3</f>
        <v>34</v>
      </c>
      <c r="N3" s="12">
        <f>$B$36*J3</f>
        <v>0</v>
      </c>
    </row>
    <row r="4" spans="1:14" x14ac:dyDescent="0.55000000000000004">
      <c r="A4" s="10" t="s">
        <v>28</v>
      </c>
      <c r="B4" s="11">
        <v>2</v>
      </c>
      <c r="C4" s="11">
        <v>11</v>
      </c>
      <c r="D4" s="11">
        <f t="shared" ref="D4:D20" si="0">C4-B4</f>
        <v>9</v>
      </c>
      <c r="E4" s="11"/>
      <c r="F4" s="11">
        <v>1</v>
      </c>
      <c r="G4" s="11"/>
      <c r="H4" s="11">
        <v>1</v>
      </c>
      <c r="I4" s="11">
        <f t="shared" ref="I4:I20" si="1">G4*D4</f>
        <v>0</v>
      </c>
      <c r="J4" s="11">
        <f t="shared" ref="J4:J20" si="2">H4*D4</f>
        <v>9</v>
      </c>
      <c r="K4" s="11">
        <f>I4*$B$29</f>
        <v>0</v>
      </c>
      <c r="L4" s="11">
        <f>J4*$B$29</f>
        <v>144</v>
      </c>
      <c r="M4" s="11">
        <f>$B$36*I4</f>
        <v>0</v>
      </c>
      <c r="N4" s="12">
        <f>$B$36*J4</f>
        <v>153</v>
      </c>
    </row>
    <row r="5" spans="1:14" x14ac:dyDescent="0.55000000000000004">
      <c r="A5" s="10" t="s">
        <v>29</v>
      </c>
      <c r="B5" s="11">
        <v>11</v>
      </c>
      <c r="C5" s="11">
        <v>12</v>
      </c>
      <c r="D5" s="11">
        <f t="shared" si="0"/>
        <v>1</v>
      </c>
      <c r="E5" s="11"/>
      <c r="F5" s="11" t="s">
        <v>34</v>
      </c>
      <c r="G5" s="11"/>
      <c r="H5" s="11">
        <v>1</v>
      </c>
      <c r="I5" s="11">
        <f t="shared" si="1"/>
        <v>0</v>
      </c>
      <c r="J5" s="11">
        <f t="shared" si="2"/>
        <v>1</v>
      </c>
      <c r="K5" s="11">
        <f>I5*$B$29</f>
        <v>0</v>
      </c>
      <c r="L5" s="11">
        <f>J5*$B$29</f>
        <v>16</v>
      </c>
      <c r="M5" s="11">
        <f>$B$36*I5</f>
        <v>0</v>
      </c>
      <c r="N5" s="12">
        <f>$B$36*J5</f>
        <v>17</v>
      </c>
    </row>
    <row r="6" spans="1:14" x14ac:dyDescent="0.55000000000000004">
      <c r="A6" s="10" t="s">
        <v>30</v>
      </c>
      <c r="B6" s="11">
        <v>12</v>
      </c>
      <c r="C6" s="11">
        <v>24</v>
      </c>
      <c r="D6" s="11">
        <f t="shared" si="0"/>
        <v>12</v>
      </c>
      <c r="E6" s="11">
        <v>1</v>
      </c>
      <c r="F6" s="11"/>
      <c r="G6" s="11">
        <v>1</v>
      </c>
      <c r="H6" s="11"/>
      <c r="I6" s="11">
        <f t="shared" si="1"/>
        <v>12</v>
      </c>
      <c r="J6" s="11">
        <f t="shared" si="2"/>
        <v>0</v>
      </c>
      <c r="K6" s="11">
        <f>I6*$B$29</f>
        <v>192</v>
      </c>
      <c r="L6" s="11">
        <f>J6*$B$29</f>
        <v>0</v>
      </c>
      <c r="M6" s="11">
        <f>$B$36*I6</f>
        <v>204</v>
      </c>
      <c r="N6" s="12">
        <f>$B$36*J6</f>
        <v>0</v>
      </c>
    </row>
    <row r="7" spans="1:14" x14ac:dyDescent="0.55000000000000004">
      <c r="A7" s="10" t="s">
        <v>31</v>
      </c>
      <c r="B7" s="11">
        <v>24</v>
      </c>
      <c r="C7" s="11">
        <v>27</v>
      </c>
      <c r="D7" s="11">
        <f t="shared" si="0"/>
        <v>3</v>
      </c>
      <c r="E7" s="11" t="s">
        <v>34</v>
      </c>
      <c r="F7" s="11"/>
      <c r="G7" s="11">
        <v>1</v>
      </c>
      <c r="H7" s="11"/>
      <c r="I7" s="11">
        <f t="shared" si="1"/>
        <v>3</v>
      </c>
      <c r="J7" s="11">
        <f t="shared" si="2"/>
        <v>0</v>
      </c>
      <c r="K7" s="11">
        <f>I7*$B$29</f>
        <v>48</v>
      </c>
      <c r="L7" s="11">
        <f>J7*$B$29</f>
        <v>0</v>
      </c>
      <c r="M7" s="11">
        <f>$B$36*I7</f>
        <v>51</v>
      </c>
      <c r="N7" s="12">
        <f>$B$36*J7</f>
        <v>0</v>
      </c>
    </row>
    <row r="8" spans="1:14" x14ac:dyDescent="0.55000000000000004">
      <c r="A8" s="10" t="s">
        <v>28</v>
      </c>
      <c r="B8" s="11">
        <v>27</v>
      </c>
      <c r="C8" s="11">
        <v>40</v>
      </c>
      <c r="D8" s="11">
        <f t="shared" si="0"/>
        <v>13</v>
      </c>
      <c r="E8" s="11"/>
      <c r="F8" s="11">
        <v>1</v>
      </c>
      <c r="G8" s="11"/>
      <c r="H8" s="11">
        <v>1</v>
      </c>
      <c r="I8" s="11">
        <f t="shared" si="1"/>
        <v>0</v>
      </c>
      <c r="J8" s="11">
        <f t="shared" si="2"/>
        <v>13</v>
      </c>
      <c r="K8" s="11">
        <f>I8*$B$29</f>
        <v>0</v>
      </c>
      <c r="L8" s="11">
        <f>J8*$B$29</f>
        <v>208</v>
      </c>
      <c r="M8" s="11">
        <f>$B$36*I8</f>
        <v>0</v>
      </c>
      <c r="N8" s="12">
        <f>$B$36*J8</f>
        <v>221</v>
      </c>
    </row>
    <row r="9" spans="1:14" x14ac:dyDescent="0.55000000000000004">
      <c r="A9" s="10" t="s">
        <v>29</v>
      </c>
      <c r="B9" s="11">
        <v>40</v>
      </c>
      <c r="C9" s="11">
        <v>41</v>
      </c>
      <c r="D9" s="11">
        <f t="shared" si="0"/>
        <v>1</v>
      </c>
      <c r="E9" s="11"/>
      <c r="F9" s="11" t="s">
        <v>34</v>
      </c>
      <c r="G9" s="11"/>
      <c r="H9" s="11">
        <v>1</v>
      </c>
      <c r="I9" s="11">
        <f t="shared" si="1"/>
        <v>0</v>
      </c>
      <c r="J9" s="11">
        <f t="shared" si="2"/>
        <v>1</v>
      </c>
      <c r="K9" s="11">
        <f>I9*$B$29</f>
        <v>0</v>
      </c>
      <c r="L9" s="11">
        <f>J9*$B$29</f>
        <v>16</v>
      </c>
      <c r="M9" s="11">
        <f>$B$36*I9</f>
        <v>0</v>
      </c>
      <c r="N9" s="12">
        <f>$B$36*J9</f>
        <v>17</v>
      </c>
    </row>
    <row r="10" spans="1:14" x14ac:dyDescent="0.55000000000000004">
      <c r="A10" s="10" t="s">
        <v>30</v>
      </c>
      <c r="B10" s="11">
        <v>41</v>
      </c>
      <c r="C10" s="11">
        <v>51</v>
      </c>
      <c r="D10" s="11">
        <f t="shared" si="0"/>
        <v>10</v>
      </c>
      <c r="E10" s="11">
        <v>1</v>
      </c>
      <c r="F10" s="11"/>
      <c r="G10" s="11">
        <v>1</v>
      </c>
      <c r="H10" s="11"/>
      <c r="I10" s="11">
        <f t="shared" si="1"/>
        <v>10</v>
      </c>
      <c r="J10" s="11">
        <f t="shared" si="2"/>
        <v>0</v>
      </c>
      <c r="K10" s="11">
        <f>I10*$B$29</f>
        <v>160</v>
      </c>
      <c r="L10" s="11">
        <f>J10*$B$29</f>
        <v>0</v>
      </c>
      <c r="M10" s="11">
        <f>$B$36*I10</f>
        <v>170</v>
      </c>
      <c r="N10" s="12">
        <f>$B$36*J10</f>
        <v>0</v>
      </c>
    </row>
    <row r="11" spans="1:14" x14ac:dyDescent="0.55000000000000004">
      <c r="A11" s="10" t="s">
        <v>32</v>
      </c>
      <c r="B11" s="11">
        <v>51</v>
      </c>
      <c r="C11" s="11">
        <v>62</v>
      </c>
      <c r="D11" s="11">
        <f t="shared" si="0"/>
        <v>11</v>
      </c>
      <c r="E11" s="11" t="s">
        <v>34</v>
      </c>
      <c r="F11" s="11"/>
      <c r="G11" s="11">
        <v>1</v>
      </c>
      <c r="H11" s="11"/>
      <c r="I11" s="11">
        <f t="shared" si="1"/>
        <v>11</v>
      </c>
      <c r="J11" s="11">
        <f t="shared" si="2"/>
        <v>0</v>
      </c>
      <c r="K11" s="11">
        <f>I11*$B$29</f>
        <v>176</v>
      </c>
      <c r="L11" s="11">
        <f>J11*$B$29</f>
        <v>0</v>
      </c>
      <c r="M11" s="11">
        <f>$B$36*I11</f>
        <v>187</v>
      </c>
      <c r="N11" s="12">
        <f>$B$36*J11</f>
        <v>0</v>
      </c>
    </row>
    <row r="12" spans="1:14" x14ac:dyDescent="0.55000000000000004">
      <c r="A12" s="10" t="s">
        <v>29</v>
      </c>
      <c r="B12" s="11">
        <v>62</v>
      </c>
      <c r="C12" s="11">
        <v>63</v>
      </c>
      <c r="D12" s="11">
        <f t="shared" si="0"/>
        <v>1</v>
      </c>
      <c r="E12" s="11"/>
      <c r="F12" s="11">
        <v>1</v>
      </c>
      <c r="G12" s="11"/>
      <c r="H12" s="11">
        <v>1</v>
      </c>
      <c r="I12" s="11">
        <f t="shared" si="1"/>
        <v>0</v>
      </c>
      <c r="J12" s="11">
        <f t="shared" si="2"/>
        <v>1</v>
      </c>
      <c r="K12" s="11">
        <f>I12*$B$29</f>
        <v>0</v>
      </c>
      <c r="L12" s="11">
        <f>J12*$B$29</f>
        <v>16</v>
      </c>
      <c r="M12" s="11">
        <f>$B$36*I12</f>
        <v>0</v>
      </c>
      <c r="N12" s="12">
        <f>$B$36*J12</f>
        <v>17</v>
      </c>
    </row>
    <row r="13" spans="1:14" x14ac:dyDescent="0.55000000000000004">
      <c r="A13" s="10" t="s">
        <v>30</v>
      </c>
      <c r="B13" s="11">
        <v>63</v>
      </c>
      <c r="C13" s="11">
        <v>77</v>
      </c>
      <c r="D13" s="11">
        <f t="shared" si="0"/>
        <v>14</v>
      </c>
      <c r="E13" s="11">
        <v>1</v>
      </c>
      <c r="F13" s="11"/>
      <c r="G13" s="11">
        <v>1</v>
      </c>
      <c r="H13" s="11"/>
      <c r="I13" s="11">
        <f t="shared" si="1"/>
        <v>14</v>
      </c>
      <c r="J13" s="11">
        <f t="shared" si="2"/>
        <v>0</v>
      </c>
      <c r="K13" s="11">
        <f>I13*$B$29</f>
        <v>224</v>
      </c>
      <c r="L13" s="11">
        <f>J13*$B$29</f>
        <v>0</v>
      </c>
      <c r="M13" s="11">
        <f>$B$36*I13</f>
        <v>238</v>
      </c>
      <c r="N13" s="12">
        <f>$B$36*J13</f>
        <v>0</v>
      </c>
    </row>
    <row r="14" spans="1:14" x14ac:dyDescent="0.55000000000000004">
      <c r="A14" s="10" t="s">
        <v>28</v>
      </c>
      <c r="B14" s="11">
        <v>77</v>
      </c>
      <c r="C14" s="11">
        <v>82</v>
      </c>
      <c r="D14" s="11">
        <f t="shared" si="0"/>
        <v>5</v>
      </c>
      <c r="E14" s="11"/>
      <c r="F14" s="11">
        <v>1</v>
      </c>
      <c r="G14" s="11"/>
      <c r="H14" s="11">
        <v>1</v>
      </c>
      <c r="I14" s="11">
        <f t="shared" si="1"/>
        <v>0</v>
      </c>
      <c r="J14" s="11">
        <f t="shared" si="2"/>
        <v>5</v>
      </c>
      <c r="K14" s="11">
        <f>I14*$B$29</f>
        <v>0</v>
      </c>
      <c r="L14" s="11">
        <f>J14*$B$29</f>
        <v>80</v>
      </c>
      <c r="M14" s="11">
        <f>$B$36*I14</f>
        <v>0</v>
      </c>
      <c r="N14" s="12">
        <f>$B$36*J14</f>
        <v>85</v>
      </c>
    </row>
    <row r="15" spans="1:14" x14ac:dyDescent="0.55000000000000004">
      <c r="A15" s="10" t="s">
        <v>29</v>
      </c>
      <c r="B15" s="11">
        <v>82</v>
      </c>
      <c r="C15" s="11">
        <v>83</v>
      </c>
      <c r="D15" s="11">
        <f t="shared" si="0"/>
        <v>1</v>
      </c>
      <c r="E15" s="11"/>
      <c r="F15" s="11" t="s">
        <v>34</v>
      </c>
      <c r="G15" s="11"/>
      <c r="H15" s="11">
        <v>1</v>
      </c>
      <c r="I15" s="11">
        <f t="shared" si="1"/>
        <v>0</v>
      </c>
      <c r="J15" s="11">
        <f t="shared" si="2"/>
        <v>1</v>
      </c>
      <c r="K15" s="11">
        <f>I15*$B$29</f>
        <v>0</v>
      </c>
      <c r="L15" s="11">
        <f>J15*$B$29</f>
        <v>16</v>
      </c>
      <c r="M15" s="11">
        <f>$B$36*I15</f>
        <v>0</v>
      </c>
      <c r="N15" s="12">
        <f>$B$36*J15</f>
        <v>17</v>
      </c>
    </row>
    <row r="16" spans="1:14" x14ac:dyDescent="0.55000000000000004">
      <c r="A16" s="10" t="s">
        <v>33</v>
      </c>
      <c r="B16" s="11">
        <v>83</v>
      </c>
      <c r="C16" s="11">
        <v>89</v>
      </c>
      <c r="D16" s="11">
        <f t="shared" si="0"/>
        <v>6</v>
      </c>
      <c r="E16" s="11">
        <v>1</v>
      </c>
      <c r="F16" s="11"/>
      <c r="G16" s="11">
        <v>1</v>
      </c>
      <c r="H16" s="11"/>
      <c r="I16" s="11">
        <f t="shared" si="1"/>
        <v>6</v>
      </c>
      <c r="J16" s="11">
        <f t="shared" si="2"/>
        <v>0</v>
      </c>
      <c r="K16" s="11">
        <f>I16*$B$29</f>
        <v>96</v>
      </c>
      <c r="L16" s="11">
        <f>J16*$B$29</f>
        <v>0</v>
      </c>
      <c r="M16" s="11">
        <f>$B$36*I16</f>
        <v>102</v>
      </c>
      <c r="N16" s="12">
        <f>$B$36*J16</f>
        <v>0</v>
      </c>
    </row>
    <row r="17" spans="1:14" x14ac:dyDescent="0.55000000000000004">
      <c r="A17" s="10" t="s">
        <v>28</v>
      </c>
      <c r="B17" s="11">
        <v>89</v>
      </c>
      <c r="C17" s="11">
        <v>94</v>
      </c>
      <c r="D17" s="11">
        <f t="shared" si="0"/>
        <v>5</v>
      </c>
      <c r="E17" s="11"/>
      <c r="F17" s="11">
        <v>1</v>
      </c>
      <c r="G17" s="11"/>
      <c r="H17" s="11">
        <v>1</v>
      </c>
      <c r="I17" s="11">
        <f t="shared" si="1"/>
        <v>0</v>
      </c>
      <c r="J17" s="11">
        <f t="shared" si="2"/>
        <v>5</v>
      </c>
      <c r="K17" s="11">
        <f>I17*$B$29</f>
        <v>0</v>
      </c>
      <c r="L17" s="11">
        <f>J17*$B$29</f>
        <v>80</v>
      </c>
      <c r="M17" s="11">
        <f>$B$36*I17</f>
        <v>0</v>
      </c>
      <c r="N17" s="12">
        <f>$B$36*J17</f>
        <v>85</v>
      </c>
    </row>
    <row r="18" spans="1:14" x14ac:dyDescent="0.55000000000000004">
      <c r="A18" s="10" t="s">
        <v>29</v>
      </c>
      <c r="B18" s="11">
        <v>94</v>
      </c>
      <c r="C18" s="11">
        <v>95</v>
      </c>
      <c r="D18" s="11">
        <f t="shared" si="0"/>
        <v>1</v>
      </c>
      <c r="E18" s="11"/>
      <c r="F18" s="11" t="s">
        <v>34</v>
      </c>
      <c r="G18" s="11"/>
      <c r="H18" s="11">
        <v>1</v>
      </c>
      <c r="I18" s="11">
        <f t="shared" si="1"/>
        <v>0</v>
      </c>
      <c r="J18" s="11">
        <f t="shared" si="2"/>
        <v>1</v>
      </c>
      <c r="K18" s="11">
        <f>I18*$B$29</f>
        <v>0</v>
      </c>
      <c r="L18" s="11">
        <f>J18*$B$29</f>
        <v>16</v>
      </c>
      <c r="M18" s="11">
        <f>$B$36*I18</f>
        <v>0</v>
      </c>
      <c r="N18" s="12">
        <f>$B$36*J18</f>
        <v>17</v>
      </c>
    </row>
    <row r="19" spans="1:14" x14ac:dyDescent="0.55000000000000004">
      <c r="A19" s="10" t="s">
        <v>30</v>
      </c>
      <c r="B19" s="11">
        <v>95</v>
      </c>
      <c r="C19" s="11">
        <v>111</v>
      </c>
      <c r="D19" s="11">
        <f t="shared" si="0"/>
        <v>16</v>
      </c>
      <c r="E19" s="11">
        <v>1</v>
      </c>
      <c r="F19" s="11"/>
      <c r="G19" s="11">
        <v>1</v>
      </c>
      <c r="H19" s="11"/>
      <c r="I19" s="11">
        <f t="shared" si="1"/>
        <v>16</v>
      </c>
      <c r="J19" s="11">
        <f t="shared" si="2"/>
        <v>0</v>
      </c>
      <c r="K19" s="11">
        <f>I19*$B$29</f>
        <v>256</v>
      </c>
      <c r="L19" s="11">
        <f>J19*$B$29</f>
        <v>0</v>
      </c>
      <c r="M19" s="11">
        <f>$B$36*I19</f>
        <v>272</v>
      </c>
      <c r="N19" s="12">
        <f>$B$36*J19</f>
        <v>0</v>
      </c>
    </row>
    <row r="20" spans="1:14" x14ac:dyDescent="0.55000000000000004">
      <c r="A20" s="10" t="s">
        <v>27</v>
      </c>
      <c r="B20" s="11">
        <v>111</v>
      </c>
      <c r="C20" s="11">
        <v>114</v>
      </c>
      <c r="D20" s="11">
        <f t="shared" si="0"/>
        <v>3</v>
      </c>
      <c r="E20" s="11" t="s">
        <v>34</v>
      </c>
      <c r="F20" s="11"/>
      <c r="G20" s="11">
        <v>1</v>
      </c>
      <c r="H20" s="11"/>
      <c r="I20" s="11">
        <f t="shared" si="1"/>
        <v>3</v>
      </c>
      <c r="J20" s="11">
        <f t="shared" si="2"/>
        <v>0</v>
      </c>
      <c r="K20" s="11">
        <f>I20*$B$29</f>
        <v>48</v>
      </c>
      <c r="L20" s="11">
        <f>J20*$B$29</f>
        <v>0</v>
      </c>
      <c r="M20" s="11">
        <f>$B$36*I20</f>
        <v>51</v>
      </c>
      <c r="N20" s="12">
        <f>$B$36*J20</f>
        <v>0</v>
      </c>
    </row>
    <row r="21" spans="1:14" x14ac:dyDescent="0.55000000000000004">
      <c r="A21" s="20" t="s">
        <v>17</v>
      </c>
      <c r="B21" s="21">
        <v>114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/>
    </row>
    <row r="22" spans="1:14" ht="14.7" thickBot="1" x14ac:dyDescent="0.6">
      <c r="A22" s="13" t="s">
        <v>26</v>
      </c>
      <c r="B22" s="14"/>
      <c r="C22" s="14"/>
      <c r="D22" s="14"/>
      <c r="E22" s="14">
        <f>SUM(E3:E21)</f>
        <v>6</v>
      </c>
      <c r="F22" s="14">
        <f>SUM(F3:F21)</f>
        <v>5</v>
      </c>
      <c r="G22" s="14"/>
      <c r="H22" s="14"/>
      <c r="I22" s="14">
        <f>SUM(I3:I21)</f>
        <v>77</v>
      </c>
      <c r="J22" s="14">
        <f>SUM(J3:J21)</f>
        <v>37</v>
      </c>
      <c r="K22" s="14">
        <f>SUM(K3:K21)</f>
        <v>1232</v>
      </c>
      <c r="L22" s="14">
        <f>SUM(L3:L21)</f>
        <v>592</v>
      </c>
      <c r="M22" s="14">
        <f>SUM(M3:M21)</f>
        <v>1309</v>
      </c>
      <c r="N22" s="14">
        <f>SUM(N3:N21)</f>
        <v>629</v>
      </c>
    </row>
    <row r="25" spans="1:14" x14ac:dyDescent="0.55000000000000004">
      <c r="A25" s="6" t="s">
        <v>2</v>
      </c>
      <c r="B25" s="11"/>
      <c r="C25" s="19"/>
      <c r="D25" s="15"/>
      <c r="E25" s="15"/>
      <c r="F25" s="15"/>
      <c r="G25" s="15"/>
      <c r="H25" s="15"/>
      <c r="I25" s="15"/>
      <c r="J25" s="15"/>
      <c r="K25" s="6" t="s">
        <v>18</v>
      </c>
      <c r="L25" s="24" t="s">
        <v>2</v>
      </c>
      <c r="M25" s="24"/>
    </row>
    <row r="26" spans="1:14" x14ac:dyDescent="0.55000000000000004">
      <c r="A26" s="11" t="s">
        <v>19</v>
      </c>
      <c r="B26" s="11">
        <v>44100</v>
      </c>
      <c r="C26" s="19"/>
      <c r="D26" s="15"/>
      <c r="E26" s="15"/>
      <c r="F26" s="15"/>
      <c r="G26" s="15"/>
      <c r="H26" s="15"/>
      <c r="I26" s="15"/>
      <c r="J26" s="15"/>
      <c r="K26" s="17"/>
      <c r="L26" s="17" t="s">
        <v>9</v>
      </c>
      <c r="M26" s="17" t="s">
        <v>10</v>
      </c>
    </row>
    <row r="27" spans="1:14" x14ac:dyDescent="0.55000000000000004">
      <c r="A27" s="11" t="s">
        <v>20</v>
      </c>
      <c r="B27" s="11">
        <v>5346</v>
      </c>
      <c r="C27" s="19"/>
      <c r="D27" s="15"/>
      <c r="E27" s="15"/>
      <c r="F27" s="15"/>
      <c r="G27" s="15"/>
      <c r="H27" s="15"/>
      <c r="I27" s="15"/>
      <c r="J27" s="15"/>
      <c r="K27" s="17" t="s">
        <v>21</v>
      </c>
      <c r="L27" s="17">
        <f>1-M27</f>
        <v>0.99594155844155841</v>
      </c>
      <c r="M27" s="17">
        <f>F22/K22</f>
        <v>4.0584415584415581E-3</v>
      </c>
    </row>
    <row r="28" spans="1:14" x14ac:dyDescent="0.55000000000000004">
      <c r="A28" s="11" t="s">
        <v>22</v>
      </c>
      <c r="B28" s="11">
        <v>2673</v>
      </c>
      <c r="C28" s="19"/>
      <c r="D28" s="15"/>
      <c r="E28" s="15"/>
      <c r="F28" s="15"/>
      <c r="G28" s="15"/>
      <c r="H28" s="15"/>
      <c r="I28" s="15"/>
      <c r="J28" s="15"/>
      <c r="K28" s="17" t="s">
        <v>23</v>
      </c>
      <c r="L28" s="17">
        <f>E22/L22</f>
        <v>1.0135135135135136E-2</v>
      </c>
      <c r="M28" s="17">
        <f>1-L28</f>
        <v>0.98986486486486491</v>
      </c>
    </row>
    <row r="29" spans="1:14" x14ac:dyDescent="0.55000000000000004">
      <c r="A29" s="11" t="s">
        <v>24</v>
      </c>
      <c r="B29" s="11">
        <f>ROUND(B26/(B27-B28), 0)</f>
        <v>16</v>
      </c>
      <c r="C29" s="19"/>
      <c r="D29" s="15"/>
      <c r="E29" s="15"/>
      <c r="F29" s="15"/>
      <c r="G29" s="15"/>
      <c r="H29" s="15"/>
      <c r="I29" s="15"/>
      <c r="J29" s="15"/>
      <c r="K29" s="18"/>
      <c r="L29" s="18"/>
      <c r="M29" s="18"/>
    </row>
    <row r="30" spans="1:14" x14ac:dyDescent="0.55000000000000004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8"/>
      <c r="L30" s="18"/>
      <c r="M30" s="18"/>
    </row>
    <row r="31" spans="1:14" x14ac:dyDescent="0.55000000000000004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6" t="s">
        <v>18</v>
      </c>
      <c r="L31" s="24" t="s">
        <v>3</v>
      </c>
      <c r="M31" s="24"/>
    </row>
    <row r="32" spans="1:14" x14ac:dyDescent="0.55000000000000004">
      <c r="A32" s="6" t="s">
        <v>3</v>
      </c>
      <c r="B32" s="11"/>
      <c r="C32" s="19"/>
      <c r="D32" s="15"/>
      <c r="E32" s="15"/>
      <c r="F32" s="15"/>
      <c r="G32" s="15"/>
      <c r="H32" s="15"/>
      <c r="I32" s="15"/>
      <c r="J32" s="15"/>
      <c r="K32" s="17"/>
      <c r="L32" s="17" t="s">
        <v>9</v>
      </c>
      <c r="M32" s="17" t="s">
        <v>10</v>
      </c>
    </row>
    <row r="33" spans="1:13" x14ac:dyDescent="0.55000000000000004">
      <c r="A33" s="11" t="s">
        <v>19</v>
      </c>
      <c r="B33" s="11">
        <v>99</v>
      </c>
      <c r="C33" s="19"/>
      <c r="D33" s="15"/>
      <c r="E33" s="15"/>
      <c r="F33" s="15"/>
      <c r="G33" s="15"/>
      <c r="H33" s="15"/>
      <c r="I33" s="15"/>
      <c r="J33" s="15"/>
      <c r="K33" s="17" t="s">
        <v>21</v>
      </c>
      <c r="L33" s="17">
        <f>1-M33</f>
        <v>0.99618029029793731</v>
      </c>
      <c r="M33" s="17">
        <f>F22/M22</f>
        <v>3.8197097020626434E-3</v>
      </c>
    </row>
    <row r="34" spans="1:13" x14ac:dyDescent="0.55000000000000004">
      <c r="A34" s="11" t="s">
        <v>20</v>
      </c>
      <c r="B34" s="11">
        <v>12</v>
      </c>
      <c r="C34" s="19"/>
      <c r="D34" s="15"/>
      <c r="E34" s="15"/>
      <c r="F34" s="15"/>
      <c r="G34" s="15"/>
      <c r="H34" s="15"/>
      <c r="I34" s="15"/>
      <c r="J34" s="15"/>
      <c r="K34" s="17" t="s">
        <v>23</v>
      </c>
      <c r="L34" s="17">
        <f>E22/N22</f>
        <v>9.538950715421303E-3</v>
      </c>
      <c r="M34" s="17">
        <f>1-L34</f>
        <v>0.99046104928457868</v>
      </c>
    </row>
    <row r="35" spans="1:13" x14ac:dyDescent="0.55000000000000004">
      <c r="A35" s="11" t="s">
        <v>22</v>
      </c>
      <c r="B35" s="11">
        <v>6</v>
      </c>
      <c r="C35" s="19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x14ac:dyDescent="0.55000000000000004">
      <c r="A36" s="11" t="s">
        <v>24</v>
      </c>
      <c r="B36" s="11">
        <f>ROUND(B33/(B34-B35), 0)</f>
        <v>17</v>
      </c>
      <c r="C36" s="19"/>
      <c r="D36" s="15"/>
      <c r="E36" s="15"/>
      <c r="F36" s="15"/>
      <c r="G36" s="15"/>
      <c r="H36" s="15"/>
      <c r="I36" s="15"/>
      <c r="J36" s="15"/>
      <c r="K36" s="15"/>
      <c r="L36" s="15"/>
      <c r="M36" s="15"/>
    </row>
  </sheetData>
  <mergeCells count="4">
    <mergeCell ref="K1:L1"/>
    <mergeCell ref="M1:N1"/>
    <mergeCell ref="L25:M25"/>
    <mergeCell ref="L31:M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Behnam</dc:creator>
  <cp:lastModifiedBy>Owner</cp:lastModifiedBy>
  <dcterms:created xsi:type="dcterms:W3CDTF">2018-06-06T22:43:22Z</dcterms:created>
  <dcterms:modified xsi:type="dcterms:W3CDTF">2018-09-30T21:32:08Z</dcterms:modified>
</cp:coreProperties>
</file>