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hirizadeh\Documents\Research\Global H2 Market Outlook\First submission\"/>
    </mc:Choice>
  </mc:AlternateContent>
  <xr:revisionPtr revIDLastSave="0" documentId="13_ncr:1_{66C7B66D-A8E4-4D6E-B423-BF2E5F3DADE6}" xr6:coauthVersionLast="47" xr6:coauthVersionMax="47" xr10:uidLastSave="{00000000-0000-0000-0000-000000000000}"/>
  <bookViews>
    <workbookView xWindow="28680" yWindow="-120" windowWidth="29040" windowHeight="15840" xr2:uid="{876481F7-3410-4452-B06F-AD33B4D1EF83}"/>
  </bookViews>
  <sheets>
    <sheet name="Figure 1" sheetId="1" r:id="rId1"/>
    <sheet name="Figure 2" sheetId="2" r:id="rId2"/>
    <sheet name="Figure 3" sheetId="3" r:id="rId3"/>
    <sheet name="Figure 4.a" sheetId="4" r:id="rId4"/>
    <sheet name="Figure 4.b" sheetId="8" r:id="rId5"/>
    <sheet name="Figure 5" sheetId="5" r:id="rId6"/>
    <sheet name="Figure 6" sheetId="6" r:id="rId7"/>
    <sheet name="Figure 7.a" sheetId="7" r:id="rId8"/>
    <sheet name="Figure 7.b" sheetId="9" r:id="rId9"/>
  </sheets>
  <externalReferences>
    <externalReference r:id="rId10"/>
    <externalReference r:id="rId11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D10" i="9"/>
  <c r="E10" i="9"/>
  <c r="F10" i="9"/>
  <c r="B10" i="9"/>
  <c r="C8" i="7"/>
  <c r="D8" i="7"/>
  <c r="E8" i="7"/>
  <c r="F8" i="7"/>
  <c r="B8" i="7"/>
  <c r="D3" i="4" l="1"/>
  <c r="D4" i="4"/>
  <c r="D5" i="4"/>
  <c r="D6" i="4"/>
  <c r="D7" i="4"/>
  <c r="D2" i="4"/>
  <c r="C8" i="4"/>
  <c r="B8" i="4"/>
  <c r="C3" i="4"/>
  <c r="C4" i="4"/>
  <c r="C5" i="4"/>
  <c r="C6" i="4"/>
  <c r="C7" i="4"/>
  <c r="C2" i="4"/>
  <c r="C14" i="5" l="1"/>
  <c r="B14" i="5"/>
  <c r="E3" i="5"/>
  <c r="E4" i="5"/>
  <c r="E5" i="5"/>
  <c r="E6" i="5"/>
  <c r="E7" i="5"/>
  <c r="E8" i="5"/>
  <c r="E9" i="5"/>
  <c r="E10" i="5"/>
  <c r="E11" i="5"/>
  <c r="E12" i="5"/>
  <c r="D4" i="5"/>
  <c r="D5" i="5"/>
  <c r="D6" i="5"/>
  <c r="D7" i="5"/>
  <c r="D8" i="5"/>
  <c r="D9" i="5"/>
  <c r="D10" i="5"/>
  <c r="D11" i="5"/>
  <c r="D12" i="5"/>
  <c r="D3" i="5"/>
  <c r="K37" i="1" l="1"/>
  <c r="O36" i="1"/>
  <c r="N36" i="1"/>
  <c r="M36" i="1"/>
  <c r="L36" i="1"/>
  <c r="K36" i="1"/>
  <c r="J36" i="1"/>
  <c r="O35" i="1"/>
  <c r="O37" i="1" s="1"/>
  <c r="N35" i="1"/>
  <c r="N37" i="1" s="1"/>
  <c r="M35" i="1"/>
  <c r="M37" i="1" s="1"/>
  <c r="L35" i="1"/>
  <c r="L37" i="1" s="1"/>
  <c r="K35" i="1"/>
  <c r="J35" i="1"/>
  <c r="J37" i="1" s="1"/>
  <c r="M34" i="1"/>
  <c r="K34" i="1"/>
  <c r="J34" i="1"/>
  <c r="O33" i="1"/>
  <c r="N33" i="1"/>
  <c r="M33" i="1"/>
  <c r="L33" i="1"/>
  <c r="K33" i="1"/>
  <c r="J33" i="1"/>
  <c r="O32" i="1"/>
  <c r="O34" i="1" s="1"/>
  <c r="N32" i="1"/>
  <c r="N34" i="1" s="1"/>
  <c r="M32" i="1"/>
  <c r="L32" i="1"/>
  <c r="L34" i="1" s="1"/>
  <c r="K32" i="1"/>
  <c r="J32" i="1"/>
  <c r="O30" i="1"/>
  <c r="N30" i="1"/>
  <c r="M30" i="1"/>
  <c r="L30" i="1"/>
  <c r="K30" i="1"/>
  <c r="J30" i="1"/>
  <c r="O29" i="1"/>
  <c r="N29" i="1"/>
  <c r="M29" i="1"/>
  <c r="L29" i="1"/>
  <c r="K29" i="1"/>
  <c r="J29" i="1"/>
  <c r="K28" i="1"/>
  <c r="O27" i="1"/>
  <c r="N27" i="1"/>
  <c r="M27" i="1"/>
  <c r="L27" i="1"/>
  <c r="K27" i="1"/>
  <c r="J27" i="1"/>
  <c r="O26" i="1"/>
  <c r="O28" i="1" s="1"/>
  <c r="N26" i="1"/>
  <c r="N28" i="1" s="1"/>
  <c r="M26" i="1"/>
  <c r="M28" i="1" s="1"/>
  <c r="L26" i="1"/>
  <c r="L28" i="1" s="1"/>
  <c r="K26" i="1"/>
  <c r="J26" i="1"/>
  <c r="J28" i="1" s="1"/>
  <c r="M25" i="1"/>
  <c r="K25" i="1"/>
  <c r="J25" i="1"/>
  <c r="O24" i="1"/>
  <c r="N24" i="1"/>
  <c r="M24" i="1"/>
  <c r="L24" i="1"/>
  <c r="K24" i="1"/>
  <c r="J24" i="1"/>
  <c r="O23" i="1"/>
  <c r="O25" i="1" s="1"/>
  <c r="N23" i="1"/>
  <c r="N25" i="1" s="1"/>
  <c r="M23" i="1"/>
  <c r="L23" i="1"/>
  <c r="L25" i="1" s="1"/>
  <c r="K23" i="1"/>
  <c r="J23" i="1"/>
  <c r="O22" i="1"/>
  <c r="M22" i="1"/>
  <c r="L22" i="1"/>
  <c r="O21" i="1"/>
  <c r="N21" i="1"/>
  <c r="M21" i="1"/>
  <c r="L21" i="1"/>
  <c r="K21" i="1"/>
  <c r="J21" i="1"/>
  <c r="O20" i="1"/>
  <c r="N20" i="1"/>
  <c r="N22" i="1" s="1"/>
  <c r="M20" i="1"/>
  <c r="L20" i="1"/>
  <c r="K20" i="1"/>
  <c r="K22" i="1" s="1"/>
  <c r="J20" i="1"/>
  <c r="J22" i="1" s="1"/>
  <c r="O18" i="1"/>
  <c r="N18" i="1"/>
  <c r="M18" i="1"/>
  <c r="L18" i="1"/>
  <c r="K18" i="1"/>
  <c r="J18" i="1"/>
  <c r="O17" i="1"/>
  <c r="N17" i="1"/>
  <c r="M17" i="1"/>
  <c r="L17" i="1"/>
  <c r="K17" i="1"/>
  <c r="J17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O12" i="1"/>
  <c r="N12" i="1"/>
  <c r="M12" i="1"/>
  <c r="L12" i="1"/>
  <c r="K12" i="1"/>
  <c r="J12" i="1"/>
  <c r="O11" i="1"/>
  <c r="N11" i="1"/>
  <c r="M11" i="1"/>
  <c r="M13" i="1" s="1"/>
  <c r="L11" i="1"/>
  <c r="L13" i="1" s="1"/>
  <c r="K11" i="1"/>
  <c r="K13" i="1" s="1"/>
  <c r="J11" i="1"/>
  <c r="J13" i="1" s="1"/>
  <c r="O9" i="1"/>
  <c r="N9" i="1"/>
  <c r="M9" i="1"/>
  <c r="L9" i="1"/>
  <c r="K9" i="1"/>
  <c r="J9" i="1"/>
  <c r="O8" i="1"/>
  <c r="N8" i="1"/>
  <c r="M8" i="1"/>
  <c r="L8" i="1"/>
  <c r="K8" i="1"/>
  <c r="J8" i="1"/>
  <c r="O6" i="1"/>
  <c r="N6" i="1"/>
  <c r="M6" i="1"/>
  <c r="L6" i="1"/>
  <c r="K6" i="1"/>
  <c r="J6" i="1"/>
  <c r="O5" i="1"/>
  <c r="N5" i="1"/>
  <c r="M5" i="1"/>
  <c r="L5" i="1"/>
  <c r="K5" i="1"/>
  <c r="J5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<sst xmlns="http://schemas.openxmlformats.org/spreadsheetml/2006/main" count="1948" uniqueCount="87">
  <si>
    <t>Region</t>
  </si>
  <si>
    <t>Technology Used</t>
  </si>
  <si>
    <t>North Africa</t>
  </si>
  <si>
    <t>South America</t>
  </si>
  <si>
    <t>Australia</t>
  </si>
  <si>
    <t>GHR Export Supply</t>
  </si>
  <si>
    <t>Blue</t>
  </si>
  <si>
    <t>Electro PV Export Supply</t>
  </si>
  <si>
    <t>Green</t>
  </si>
  <si>
    <t>Electro Onshore Export Supply</t>
  </si>
  <si>
    <t>Demand</t>
  </si>
  <si>
    <t>China</t>
  </si>
  <si>
    <t>Japan &amp; Korea</t>
  </si>
  <si>
    <t>Eurasia</t>
  </si>
  <si>
    <t>North America</t>
  </si>
  <si>
    <t>Middle East</t>
  </si>
  <si>
    <t>Europe</t>
  </si>
  <si>
    <t>India</t>
  </si>
  <si>
    <t>Latin_America</t>
  </si>
  <si>
    <t>Middle_east</t>
  </si>
  <si>
    <t>Sub-Saharan Africa</t>
  </si>
  <si>
    <t>North_Africa</t>
  </si>
  <si>
    <t>North_America</t>
  </si>
  <si>
    <t>South_east_asia</t>
  </si>
  <si>
    <t>Sub_saharian_africa</t>
  </si>
  <si>
    <t>Technology</t>
  </si>
  <si>
    <t>Export Region</t>
  </si>
  <si>
    <t>Import Region</t>
  </si>
  <si>
    <t>Hydrogen</t>
  </si>
  <si>
    <t>Ammonia</t>
  </si>
  <si>
    <t>E-Kerosene</t>
  </si>
  <si>
    <t>Methanol</t>
  </si>
  <si>
    <t>East_asia</t>
  </si>
  <si>
    <t>Ammonia trade</t>
  </si>
  <si>
    <t>Ammonia supply</t>
  </si>
  <si>
    <t>Hydrogen supply</t>
  </si>
  <si>
    <t>Hydrogen trade</t>
  </si>
  <si>
    <t>Methanol supply</t>
  </si>
  <si>
    <t>Methanol trade</t>
  </si>
  <si>
    <t>E-kerosene trade</t>
  </si>
  <si>
    <t>E-kerosene supply</t>
  </si>
  <si>
    <t>Hydrogen trade via ammonia</t>
  </si>
  <si>
    <t>Commodity</t>
  </si>
  <si>
    <t>Hydrogen, 2050</t>
  </si>
  <si>
    <t>Natural gas, 2021</t>
  </si>
  <si>
    <t>Russia</t>
  </si>
  <si>
    <t>Algeria</t>
  </si>
  <si>
    <t>Egypt</t>
  </si>
  <si>
    <t>Morocco</t>
  </si>
  <si>
    <t>Turkey</t>
  </si>
  <si>
    <t>Mexico</t>
  </si>
  <si>
    <t>USA</t>
  </si>
  <si>
    <t>Qatar</t>
  </si>
  <si>
    <t>Others</t>
  </si>
  <si>
    <t>Local production</t>
  </si>
  <si>
    <t>Quantity (TWh)</t>
  </si>
  <si>
    <t>Share (%)</t>
  </si>
  <si>
    <t>Total</t>
  </si>
  <si>
    <t>PV Panels</t>
  </si>
  <si>
    <t>Wind turbines</t>
  </si>
  <si>
    <t xml:space="preserve">Electrolyzers </t>
  </si>
  <si>
    <t>Reformers with CCS</t>
  </si>
  <si>
    <t>Transport</t>
  </si>
  <si>
    <t>%</t>
  </si>
  <si>
    <t>Conversion/Reconversion</t>
  </si>
  <si>
    <t>Cumulative</t>
  </si>
  <si>
    <t>Annualised</t>
  </si>
  <si>
    <t>Expenditure</t>
  </si>
  <si>
    <t>South East Asia</t>
  </si>
  <si>
    <t>Annualised investment</t>
  </si>
  <si>
    <t>Iron &amp; steel</t>
  </si>
  <si>
    <t>Other industry</t>
  </si>
  <si>
    <t>Power</t>
  </si>
  <si>
    <t>Buildings</t>
  </si>
  <si>
    <t>Sector</t>
  </si>
  <si>
    <t>MENA</t>
  </si>
  <si>
    <t>Rest of the world</t>
  </si>
  <si>
    <t>green upper</t>
  </si>
  <si>
    <t>green lower</t>
  </si>
  <si>
    <t>blue upper</t>
  </si>
  <si>
    <t>blue lower</t>
  </si>
  <si>
    <t>grey upper</t>
  </si>
  <si>
    <t>grey lower</t>
  </si>
  <si>
    <t>SAF</t>
  </si>
  <si>
    <t>green median</t>
  </si>
  <si>
    <t>blue median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</si>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</sst>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9" fontId="0" fillId="0" borderId="0" xfId="1" applyFont="1"/>
    <xf numFmtId="0" fontId="2" fillId="0" borderId="0" xfId="0" applyFont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gional%20supply%20&amp;%20deman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rdeloitte.sharepoint.com/sites/GlobalH2Market/Shared%20Documents/General/Deliverables/Results/Regional%20results/hype_inclusive_14_12_9h30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supply &amp; deman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estic by molecule"/>
      <sheetName val="Import by molecule"/>
      <sheetName val="Export by molecule"/>
      <sheetName val="Domestic by tech"/>
      <sheetName val="Import by tech"/>
      <sheetName val="Export by tech"/>
      <sheetName val="Import Split"/>
      <sheetName val="Export Split"/>
      <sheetName val="Export Split by type"/>
      <sheetName val="Overall supply"/>
      <sheetName val="Regional supply &amp; demand"/>
    </sheetNames>
    <sheetDataSet>
      <sheetData sheetId="0"/>
      <sheetData sheetId="1"/>
      <sheetData sheetId="2"/>
      <sheetData sheetId="3"/>
      <sheetData sheetId="4">
        <row r="26">
          <cell r="C26">
            <v>432</v>
          </cell>
          <cell r="D26">
            <v>495</v>
          </cell>
          <cell r="E26">
            <v>725</v>
          </cell>
          <cell r="F26">
            <v>969</v>
          </cell>
          <cell r="G26">
            <v>954</v>
          </cell>
          <cell r="H26">
            <v>2025</v>
          </cell>
        </row>
        <row r="30">
          <cell r="C30">
            <v>114</v>
          </cell>
          <cell r="D30">
            <v>201</v>
          </cell>
          <cell r="E30">
            <v>678</v>
          </cell>
          <cell r="F30">
            <v>1053</v>
          </cell>
          <cell r="G30">
            <v>1242</v>
          </cell>
          <cell r="H30">
            <v>1317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42">
          <cell r="C42">
            <v>21</v>
          </cell>
          <cell r="D42">
            <v>149</v>
          </cell>
          <cell r="E42">
            <v>0</v>
          </cell>
          <cell r="F42">
            <v>0</v>
          </cell>
          <cell r="G42">
            <v>97</v>
          </cell>
          <cell r="H42">
            <v>3816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</sheetData>
      <sheetData sheetId="5">
        <row r="26">
          <cell r="C26">
            <v>183</v>
          </cell>
          <cell r="D26">
            <v>237</v>
          </cell>
          <cell r="E26">
            <v>420</v>
          </cell>
          <cell r="F26">
            <v>862</v>
          </cell>
          <cell r="G26">
            <v>2148</v>
          </cell>
          <cell r="H26">
            <v>5137</v>
          </cell>
        </row>
        <row r="30">
          <cell r="C30">
            <v>8259</v>
          </cell>
          <cell r="D30">
            <v>13065</v>
          </cell>
          <cell r="E30">
            <v>23681</v>
          </cell>
          <cell r="F30">
            <v>20190</v>
          </cell>
          <cell r="G30">
            <v>13540</v>
          </cell>
          <cell r="H30">
            <v>13139</v>
          </cell>
        </row>
        <row r="34">
          <cell r="C34">
            <v>4309</v>
          </cell>
          <cell r="D34">
            <v>7612</v>
          </cell>
          <cell r="E34">
            <v>13011</v>
          </cell>
          <cell r="F34">
            <v>19812</v>
          </cell>
          <cell r="G34">
            <v>29799</v>
          </cell>
          <cell r="H34">
            <v>44187</v>
          </cell>
        </row>
        <row r="46">
          <cell r="C46">
            <v>416</v>
          </cell>
          <cell r="D46">
            <v>1000</v>
          </cell>
          <cell r="E46">
            <v>1555</v>
          </cell>
          <cell r="F46">
            <v>1561</v>
          </cell>
          <cell r="G46">
            <v>2281</v>
          </cell>
          <cell r="H46">
            <v>4400</v>
          </cell>
        </row>
      </sheetData>
      <sheetData sheetId="6"/>
      <sheetData sheetId="7"/>
      <sheetData sheetId="8"/>
      <sheetData sheetId="9"/>
      <sheetData sheetId="10">
        <row r="1">
          <cell r="J1" t="str">
            <v>2025</v>
          </cell>
          <cell r="K1" t="str">
            <v>2030</v>
          </cell>
          <cell r="L1" t="str">
            <v>2035</v>
          </cell>
          <cell r="M1" t="str">
            <v>2040</v>
          </cell>
          <cell r="N1" t="str">
            <v>2045</v>
          </cell>
          <cell r="O1" t="str">
            <v>2050</v>
          </cell>
        </row>
        <row r="2">
          <cell r="I2" t="str">
            <v>Blue</v>
          </cell>
          <cell r="J2">
            <v>4020</v>
          </cell>
          <cell r="K2">
            <v>6474</v>
          </cell>
          <cell r="L2">
            <v>11584</v>
          </cell>
          <cell r="M2">
            <v>11584</v>
          </cell>
          <cell r="N2">
            <v>7118</v>
          </cell>
          <cell r="O2">
            <v>3952</v>
          </cell>
        </row>
        <row r="3">
          <cell r="I3" t="str">
            <v>Green</v>
          </cell>
          <cell r="J3">
            <v>1580</v>
          </cell>
          <cell r="K3">
            <v>2675</v>
          </cell>
          <cell r="L3">
            <v>4547</v>
          </cell>
          <cell r="M3">
            <v>7302</v>
          </cell>
          <cell r="N3">
            <v>11815</v>
          </cell>
          <cell r="O3">
            <v>18999</v>
          </cell>
        </row>
        <row r="4">
          <cell r="I4" t="str">
            <v>Demand</v>
          </cell>
          <cell r="J4">
            <v>936.02799605401231</v>
          </cell>
          <cell r="K4">
            <v>1689.9530797140194</v>
          </cell>
          <cell r="L4">
            <v>3363.0241147175925</v>
          </cell>
          <cell r="M4">
            <v>5007.8582450705007</v>
          </cell>
          <cell r="N4">
            <v>6158.8348303448365</v>
          </cell>
          <cell r="O4">
            <v>7366.4016542839472</v>
          </cell>
        </row>
        <row r="5"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J6">
            <v>18693</v>
          </cell>
          <cell r="K6">
            <v>32888</v>
          </cell>
          <cell r="L6">
            <v>53872</v>
          </cell>
          <cell r="M6">
            <v>81691</v>
          </cell>
          <cell r="N6">
            <v>113764</v>
          </cell>
          <cell r="O6">
            <v>128581</v>
          </cell>
        </row>
        <row r="7">
          <cell r="J7">
            <v>27611.549817126579</v>
          </cell>
          <cell r="K7">
            <v>45679.975881080856</v>
          </cell>
          <cell r="L7">
            <v>74762.371276102436</v>
          </cell>
          <cell r="M7">
            <v>102035.72237367883</v>
          </cell>
          <cell r="N7">
            <v>122627.63737274744</v>
          </cell>
          <cell r="O7">
            <v>138956.43173147886</v>
          </cell>
        </row>
        <row r="8">
          <cell r="I8" t="str">
            <v>Blue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I9" t="str">
            <v>Green</v>
          </cell>
          <cell r="J9">
            <v>631</v>
          </cell>
          <cell r="K9">
            <v>1128</v>
          </cell>
          <cell r="L9">
            <v>1797</v>
          </cell>
          <cell r="M9">
            <v>2573</v>
          </cell>
          <cell r="N9">
            <v>2636</v>
          </cell>
          <cell r="O9">
            <v>2691</v>
          </cell>
        </row>
        <row r="10">
          <cell r="I10" t="str">
            <v>Demand</v>
          </cell>
          <cell r="J10">
            <v>4974.3157611168153</v>
          </cell>
          <cell r="K10">
            <v>8503.3422335978084</v>
          </cell>
          <cell r="L10">
            <v>14779.752848279975</v>
          </cell>
          <cell r="M10">
            <v>20619.753464238434</v>
          </cell>
          <cell r="N10">
            <v>24713.708553693807</v>
          </cell>
          <cell r="O10">
            <v>28575.205640718552</v>
          </cell>
        </row>
        <row r="11">
          <cell r="I11" t="str">
            <v>Blue</v>
          </cell>
          <cell r="J11">
            <v>3373</v>
          </cell>
          <cell r="K11">
            <v>4078</v>
          </cell>
          <cell r="L11">
            <v>5168</v>
          </cell>
          <cell r="M11">
            <v>4808</v>
          </cell>
          <cell r="N11">
            <v>1514</v>
          </cell>
          <cell r="O11">
            <v>806</v>
          </cell>
        </row>
        <row r="12">
          <cell r="I12" t="str">
            <v>Green</v>
          </cell>
          <cell r="J12">
            <v>2827</v>
          </cell>
          <cell r="K12">
            <v>4744</v>
          </cell>
          <cell r="L12">
            <v>7637</v>
          </cell>
          <cell r="M12">
            <v>11823</v>
          </cell>
          <cell r="N12">
            <v>17983</v>
          </cell>
          <cell r="O12">
            <v>21396</v>
          </cell>
        </row>
        <row r="13">
          <cell r="I13" t="str">
            <v>Demand</v>
          </cell>
          <cell r="J13">
            <v>6200</v>
          </cell>
          <cell r="K13">
            <v>8822</v>
          </cell>
          <cell r="L13">
            <v>12805</v>
          </cell>
          <cell r="M13">
            <v>16631</v>
          </cell>
          <cell r="N13">
            <v>19497</v>
          </cell>
          <cell r="O13">
            <v>22202</v>
          </cell>
        </row>
        <row r="14">
          <cell r="I14" t="str">
            <v>Blue</v>
          </cell>
          <cell r="J14">
            <v>1207</v>
          </cell>
          <cell r="K14">
            <v>1945</v>
          </cell>
          <cell r="L14">
            <v>3480</v>
          </cell>
          <cell r="M14">
            <v>5605</v>
          </cell>
          <cell r="N14">
            <v>5604</v>
          </cell>
          <cell r="O14">
            <v>5605</v>
          </cell>
        </row>
        <row r="15">
          <cell r="I15" t="str">
            <v>Green</v>
          </cell>
          <cell r="J15">
            <v>8564</v>
          </cell>
          <cell r="K15">
            <v>14861</v>
          </cell>
          <cell r="L15">
            <v>24407</v>
          </cell>
          <cell r="M15">
            <v>29857</v>
          </cell>
          <cell r="N15">
            <v>37177</v>
          </cell>
          <cell r="O15">
            <v>48961</v>
          </cell>
        </row>
        <row r="16">
          <cell r="I16" t="str">
            <v>Demand</v>
          </cell>
          <cell r="J16">
            <v>15928.703662962318</v>
          </cell>
          <cell r="K16">
            <v>26490.936571289407</v>
          </cell>
          <cell r="L16">
            <v>45277.491588495737</v>
          </cell>
          <cell r="M16">
            <v>63269.448091495076</v>
          </cell>
          <cell r="N16">
            <v>76189.436059190499</v>
          </cell>
          <cell r="O16">
            <v>95465.312924133585</v>
          </cell>
        </row>
        <row r="17">
          <cell r="I17" t="str">
            <v>Blue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I18" t="str">
            <v>Green</v>
          </cell>
          <cell r="J18">
            <v>8819</v>
          </cell>
          <cell r="K18">
            <v>15044</v>
          </cell>
          <cell r="L18">
            <v>25416</v>
          </cell>
          <cell r="M18">
            <v>38345</v>
          </cell>
          <cell r="N18">
            <v>48226</v>
          </cell>
          <cell r="O18">
            <v>52936</v>
          </cell>
        </row>
        <row r="19">
          <cell r="I19" t="str">
            <v>Demand</v>
          </cell>
          <cell r="J19">
            <v>8934.5365871667782</v>
          </cell>
          <cell r="K19">
            <v>16093.252933453627</v>
          </cell>
          <cell r="L19">
            <v>27983.29686319322</v>
          </cell>
          <cell r="M19">
            <v>42437.461218851327</v>
          </cell>
          <cell r="N19">
            <v>58562.744929976347</v>
          </cell>
          <cell r="O19">
            <v>75092.964256410443</v>
          </cell>
        </row>
        <row r="20">
          <cell r="I20" t="str">
            <v>Blue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I21" t="str">
            <v>Green</v>
          </cell>
          <cell r="J21">
            <v>3165</v>
          </cell>
          <cell r="K21">
            <v>5353</v>
          </cell>
          <cell r="L21">
            <v>9123</v>
          </cell>
          <cell r="M21">
            <v>13050</v>
          </cell>
          <cell r="N21">
            <v>17268</v>
          </cell>
          <cell r="O21">
            <v>22211</v>
          </cell>
        </row>
        <row r="22">
          <cell r="I22" t="str">
            <v>Demand</v>
          </cell>
          <cell r="J22">
            <v>3414</v>
          </cell>
          <cell r="K22">
            <v>5611</v>
          </cell>
          <cell r="L22">
            <v>9428</v>
          </cell>
          <cell r="M22">
            <v>13157</v>
          </cell>
          <cell r="N22">
            <v>16074</v>
          </cell>
          <cell r="O22">
            <v>19099</v>
          </cell>
        </row>
        <row r="23">
          <cell r="I23" t="str">
            <v>Blue</v>
          </cell>
          <cell r="J23">
            <v>10762</v>
          </cell>
          <cell r="K23">
            <v>17331</v>
          </cell>
          <cell r="L23">
            <v>31013</v>
          </cell>
          <cell r="M23">
            <v>30094</v>
          </cell>
          <cell r="N23">
            <v>20357</v>
          </cell>
          <cell r="O23">
            <v>14016</v>
          </cell>
        </row>
        <row r="24">
          <cell r="I24" t="str">
            <v>Green</v>
          </cell>
          <cell r="J24">
            <v>5283</v>
          </cell>
          <cell r="K24">
            <v>8744</v>
          </cell>
          <cell r="L24">
            <v>15002</v>
          </cell>
          <cell r="M24">
            <v>22306</v>
          </cell>
          <cell r="N24">
            <v>33715</v>
          </cell>
          <cell r="O24">
            <v>48209</v>
          </cell>
        </row>
        <row r="25">
          <cell r="I25" t="str">
            <v>Demand</v>
          </cell>
          <cell r="J25">
            <v>7900</v>
          </cell>
          <cell r="K25">
            <v>13211</v>
          </cell>
          <cell r="L25">
            <v>23012</v>
          </cell>
          <cell r="M25">
            <v>33263</v>
          </cell>
          <cell r="N25">
            <v>41774</v>
          </cell>
          <cell r="O25">
            <v>50403</v>
          </cell>
        </row>
        <row r="26">
          <cell r="I26" t="str">
            <v>Blue</v>
          </cell>
          <cell r="J26">
            <v>1304</v>
          </cell>
          <cell r="K26">
            <v>2169</v>
          </cell>
          <cell r="L26">
            <v>3759</v>
          </cell>
          <cell r="M26">
            <v>3383</v>
          </cell>
          <cell r="N26">
            <v>2079</v>
          </cell>
          <cell r="O26">
            <v>1283</v>
          </cell>
        </row>
        <row r="27">
          <cell r="I27" t="str">
            <v>Green</v>
          </cell>
          <cell r="J27">
            <v>5768</v>
          </cell>
          <cell r="K27">
            <v>9806</v>
          </cell>
          <cell r="L27">
            <v>16230</v>
          </cell>
          <cell r="M27">
            <v>26377</v>
          </cell>
          <cell r="N27">
            <v>40515</v>
          </cell>
          <cell r="O27">
            <v>58381</v>
          </cell>
        </row>
        <row r="28">
          <cell r="I28" t="str">
            <v>Demand</v>
          </cell>
          <cell r="J28">
            <v>2763</v>
          </cell>
          <cell r="K28">
            <v>4363</v>
          </cell>
          <cell r="L28">
            <v>6978</v>
          </cell>
          <cell r="M28">
            <v>9948</v>
          </cell>
          <cell r="N28">
            <v>12795</v>
          </cell>
          <cell r="O28">
            <v>15477</v>
          </cell>
        </row>
        <row r="29">
          <cell r="I29" t="str">
            <v>Blue</v>
          </cell>
          <cell r="J29">
            <v>13642</v>
          </cell>
          <cell r="K29">
            <v>21971</v>
          </cell>
          <cell r="L29">
            <v>39316</v>
          </cell>
          <cell r="M29">
            <v>63214</v>
          </cell>
          <cell r="N29">
            <v>63215</v>
          </cell>
          <cell r="O29">
            <v>63214</v>
          </cell>
        </row>
        <row r="30">
          <cell r="I30" t="str">
            <v>Green</v>
          </cell>
          <cell r="J30">
            <v>5811</v>
          </cell>
          <cell r="K30">
            <v>9878</v>
          </cell>
          <cell r="L30">
            <v>16680</v>
          </cell>
          <cell r="M30">
            <v>26937</v>
          </cell>
          <cell r="N30">
            <v>43398</v>
          </cell>
          <cell r="O30">
            <v>64575</v>
          </cell>
        </row>
        <row r="31">
          <cell r="I31" t="str">
            <v>Demand</v>
          </cell>
          <cell r="J31">
            <v>17527.296982199496</v>
          </cell>
          <cell r="K31">
            <v>29820.076647734895</v>
          </cell>
          <cell r="L31">
            <v>52539.20616190986</v>
          </cell>
          <cell r="M31">
            <v>74486.254871833444</v>
          </cell>
          <cell r="N31">
            <v>90520.654641644127</v>
          </cell>
          <cell r="O31">
            <v>104107.93968708185</v>
          </cell>
        </row>
        <row r="32">
          <cell r="I32" t="str">
            <v>Blue</v>
          </cell>
          <cell r="J32">
            <v>874</v>
          </cell>
          <cell r="K32">
            <v>1408</v>
          </cell>
          <cell r="L32">
            <v>2519</v>
          </cell>
          <cell r="M32">
            <v>2725</v>
          </cell>
          <cell r="N32">
            <v>2725</v>
          </cell>
          <cell r="O32">
            <v>2725</v>
          </cell>
        </row>
        <row r="33">
          <cell r="I33" t="str">
            <v>Green</v>
          </cell>
          <cell r="J33">
            <v>3347</v>
          </cell>
          <cell r="K33">
            <v>5608</v>
          </cell>
          <cell r="L33">
            <v>9648</v>
          </cell>
          <cell r="M33">
            <v>14953</v>
          </cell>
          <cell r="N33">
            <v>19908</v>
          </cell>
          <cell r="O33">
            <v>21335</v>
          </cell>
        </row>
        <row r="34">
          <cell r="I34" t="str">
            <v>Demand</v>
          </cell>
          <cell r="J34">
            <v>3826</v>
          </cell>
          <cell r="K34">
            <v>6165</v>
          </cell>
          <cell r="L34">
            <v>10612</v>
          </cell>
          <cell r="M34">
            <v>16117</v>
          </cell>
          <cell r="N34">
            <v>20449</v>
          </cell>
          <cell r="O34">
            <v>23476</v>
          </cell>
        </row>
        <row r="35">
          <cell r="I35" t="str">
            <v>Blue</v>
          </cell>
          <cell r="J35">
            <v>1219</v>
          </cell>
          <cell r="K35">
            <v>1711</v>
          </cell>
          <cell r="L35">
            <v>2039</v>
          </cell>
          <cell r="M35">
            <v>1937</v>
          </cell>
          <cell r="N35">
            <v>819</v>
          </cell>
          <cell r="O35">
            <v>124</v>
          </cell>
        </row>
        <row r="36">
          <cell r="I36" t="str">
            <v>Green</v>
          </cell>
          <cell r="J36">
            <v>2147</v>
          </cell>
          <cell r="K36">
            <v>3687</v>
          </cell>
          <cell r="L36">
            <v>6084</v>
          </cell>
          <cell r="M36">
            <v>8602</v>
          </cell>
          <cell r="N36">
            <v>12748</v>
          </cell>
          <cell r="O36">
            <v>17999</v>
          </cell>
        </row>
        <row r="37">
          <cell r="I37" t="str">
            <v>Demand</v>
          </cell>
          <cell r="J37">
            <v>2950</v>
          </cell>
          <cell r="K37">
            <v>4398</v>
          </cell>
          <cell r="L37">
            <v>6568</v>
          </cell>
          <cell r="M37">
            <v>8978</v>
          </cell>
          <cell r="N37">
            <v>11286</v>
          </cell>
          <cell r="O37">
            <v>13723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0774-F5CF-4B62-944B-B26EBC137EE2}">
  <dimension ref="A1:O37"/>
  <sheetViews>
    <sheetView tabSelected="1" workbookViewId="0">
      <selection activeCell="J1" sqref="J1:O1"/>
    </sheetView>
  </sheetViews>
  <sheetFormatPr defaultRowHeight="14.5" x14ac:dyDescent="0.35"/>
  <cols>
    <col min="1" max="1" width="13.81640625" customWidth="1"/>
    <col min="2" max="2" width="16.7265625" customWidth="1"/>
    <col min="9" max="9" width="11.90625" customWidth="1"/>
  </cols>
  <sheetData>
    <row r="1" spans="1:15" x14ac:dyDescent="0.35">
      <c r="A1" s="1" t="s">
        <v>0</v>
      </c>
      <c r="B1" s="1" t="s">
        <v>1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  <c r="I1" s="2" t="s">
        <v>25</v>
      </c>
      <c r="J1" s="1">
        <v>2025</v>
      </c>
      <c r="K1" s="1">
        <v>2030</v>
      </c>
      <c r="L1" s="1">
        <v>2035</v>
      </c>
      <c r="M1" s="1">
        <v>2040</v>
      </c>
      <c r="N1" s="1">
        <v>2045</v>
      </c>
      <c r="O1" s="1">
        <v>2050</v>
      </c>
    </row>
    <row r="2" spans="1:15" x14ac:dyDescent="0.35">
      <c r="A2" t="s">
        <v>4</v>
      </c>
      <c r="B2" t="s">
        <v>5</v>
      </c>
      <c r="C2">
        <v>4020</v>
      </c>
      <c r="D2">
        <v>6474</v>
      </c>
      <c r="E2">
        <v>11584</v>
      </c>
      <c r="F2">
        <v>11584</v>
      </c>
      <c r="G2">
        <v>7118</v>
      </c>
      <c r="H2">
        <v>3952</v>
      </c>
      <c r="I2" t="s">
        <v>6</v>
      </c>
      <c r="J2">
        <f>C2</f>
        <v>4020</v>
      </c>
      <c r="K2">
        <f t="shared" ref="K2:O2" si="0">D2</f>
        <v>6474</v>
      </c>
      <c r="L2">
        <f t="shared" si="0"/>
        <v>11584</v>
      </c>
      <c r="M2">
        <f t="shared" si="0"/>
        <v>11584</v>
      </c>
      <c r="N2">
        <f t="shared" si="0"/>
        <v>7118</v>
      </c>
      <c r="O2">
        <f t="shared" si="0"/>
        <v>3952</v>
      </c>
    </row>
    <row r="3" spans="1:15" x14ac:dyDescent="0.35">
      <c r="A3" t="s">
        <v>4</v>
      </c>
      <c r="B3" t="s">
        <v>7</v>
      </c>
      <c r="C3">
        <v>15</v>
      </c>
      <c r="D3">
        <v>27</v>
      </c>
      <c r="E3">
        <v>79</v>
      </c>
      <c r="F3">
        <v>79</v>
      </c>
      <c r="G3">
        <v>134</v>
      </c>
      <c r="H3">
        <v>222</v>
      </c>
      <c r="I3" t="s">
        <v>8</v>
      </c>
      <c r="J3">
        <f>C3+C4</f>
        <v>1580</v>
      </c>
      <c r="K3">
        <f t="shared" ref="K3:O3" si="1">D3+D4</f>
        <v>2675</v>
      </c>
      <c r="L3">
        <f t="shared" si="1"/>
        <v>4547</v>
      </c>
      <c r="M3">
        <f t="shared" si="1"/>
        <v>7302</v>
      </c>
      <c r="N3">
        <f t="shared" si="1"/>
        <v>11815</v>
      </c>
      <c r="O3">
        <f t="shared" si="1"/>
        <v>18999</v>
      </c>
    </row>
    <row r="4" spans="1:15" x14ac:dyDescent="0.35">
      <c r="A4" t="s">
        <v>4</v>
      </c>
      <c r="B4" t="s">
        <v>9</v>
      </c>
      <c r="C4">
        <v>1565</v>
      </c>
      <c r="D4">
        <v>2648</v>
      </c>
      <c r="E4">
        <v>4468</v>
      </c>
      <c r="F4">
        <v>7223</v>
      </c>
      <c r="G4">
        <v>11681</v>
      </c>
      <c r="H4">
        <v>18777</v>
      </c>
      <c r="I4" t="s">
        <v>10</v>
      </c>
      <c r="J4">
        <v>936.02799605401231</v>
      </c>
      <c r="K4">
        <v>1689.9530797140194</v>
      </c>
      <c r="L4">
        <v>3363.0241147175925</v>
      </c>
      <c r="M4">
        <v>5007.8582450705007</v>
      </c>
      <c r="N4">
        <v>6158.8348303448365</v>
      </c>
      <c r="O4">
        <v>7366.4016542839472</v>
      </c>
    </row>
    <row r="5" spans="1:15" x14ac:dyDescent="0.35">
      <c r="A5" t="s">
        <v>11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6</v>
      </c>
      <c r="J5">
        <f>C5</f>
        <v>0</v>
      </c>
      <c r="K5">
        <f t="shared" ref="K5:O5" si="2">D5</f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</row>
    <row r="6" spans="1:15" x14ac:dyDescent="0.35">
      <c r="A6" t="s">
        <v>11</v>
      </c>
      <c r="B6" t="s">
        <v>7</v>
      </c>
      <c r="C6">
        <v>12761</v>
      </c>
      <c r="D6">
        <v>23108</v>
      </c>
      <c r="E6">
        <v>37930</v>
      </c>
      <c r="F6">
        <v>61240</v>
      </c>
      <c r="G6">
        <v>98147</v>
      </c>
      <c r="H6">
        <v>124784</v>
      </c>
      <c r="I6" t="s">
        <v>8</v>
      </c>
      <c r="J6">
        <f>C6+C7</f>
        <v>18693</v>
      </c>
      <c r="K6">
        <f t="shared" ref="K6:O6" si="3">D6+D7</f>
        <v>32888</v>
      </c>
      <c r="L6">
        <f t="shared" si="3"/>
        <v>53872</v>
      </c>
      <c r="M6">
        <f t="shared" si="3"/>
        <v>81691</v>
      </c>
      <c r="N6">
        <f t="shared" si="3"/>
        <v>113764</v>
      </c>
      <c r="O6">
        <f t="shared" si="3"/>
        <v>128581</v>
      </c>
    </row>
    <row r="7" spans="1:15" x14ac:dyDescent="0.35">
      <c r="A7" t="s">
        <v>11</v>
      </c>
      <c r="B7" t="s">
        <v>9</v>
      </c>
      <c r="C7">
        <v>5932</v>
      </c>
      <c r="D7">
        <v>9780</v>
      </c>
      <c r="E7">
        <v>15942</v>
      </c>
      <c r="F7">
        <v>20451</v>
      </c>
      <c r="G7">
        <v>15617</v>
      </c>
      <c r="H7">
        <v>3797</v>
      </c>
      <c r="I7" t="s">
        <v>10</v>
      </c>
      <c r="J7">
        <v>27611.549817126579</v>
      </c>
      <c r="K7">
        <v>45679.975881080856</v>
      </c>
      <c r="L7">
        <v>74762.371276102436</v>
      </c>
      <c r="M7">
        <v>102035.72237367883</v>
      </c>
      <c r="N7">
        <v>122627.63737274744</v>
      </c>
      <c r="O7">
        <v>138956.43173147886</v>
      </c>
    </row>
    <row r="8" spans="1:15" x14ac:dyDescent="0.35">
      <c r="A8" t="s">
        <v>12</v>
      </c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6</v>
      </c>
      <c r="J8">
        <f>C8</f>
        <v>0</v>
      </c>
      <c r="K8">
        <f t="shared" ref="K8:O8" si="4">D8</f>
        <v>0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0</v>
      </c>
    </row>
    <row r="9" spans="1:15" x14ac:dyDescent="0.35">
      <c r="A9" t="s">
        <v>12</v>
      </c>
      <c r="B9" t="s">
        <v>7</v>
      </c>
      <c r="C9">
        <v>389</v>
      </c>
      <c r="D9">
        <v>689</v>
      </c>
      <c r="E9">
        <v>1133</v>
      </c>
      <c r="F9">
        <v>1668</v>
      </c>
      <c r="G9">
        <v>1708</v>
      </c>
      <c r="H9">
        <v>1749</v>
      </c>
      <c r="I9" t="s">
        <v>8</v>
      </c>
      <c r="J9">
        <f>C9+C10</f>
        <v>631</v>
      </c>
      <c r="K9">
        <f t="shared" ref="K9:O9" si="5">D9+D10</f>
        <v>1128</v>
      </c>
      <c r="L9">
        <f t="shared" si="5"/>
        <v>1797</v>
      </c>
      <c r="M9">
        <f t="shared" si="5"/>
        <v>2573</v>
      </c>
      <c r="N9">
        <f t="shared" si="5"/>
        <v>2636</v>
      </c>
      <c r="O9">
        <f t="shared" si="5"/>
        <v>2691</v>
      </c>
    </row>
    <row r="10" spans="1:15" x14ac:dyDescent="0.35">
      <c r="A10" t="s">
        <v>12</v>
      </c>
      <c r="B10" t="s">
        <v>9</v>
      </c>
      <c r="C10">
        <v>242</v>
      </c>
      <c r="D10">
        <v>439</v>
      </c>
      <c r="E10">
        <v>664</v>
      </c>
      <c r="F10">
        <v>905</v>
      </c>
      <c r="G10">
        <v>928</v>
      </c>
      <c r="H10">
        <v>942</v>
      </c>
      <c r="I10" t="s">
        <v>10</v>
      </c>
      <c r="J10">
        <v>4974.3157611168153</v>
      </c>
      <c r="K10">
        <v>8503.3422335978084</v>
      </c>
      <c r="L10">
        <v>14779.752848279975</v>
      </c>
      <c r="M10">
        <v>20619.753464238434</v>
      </c>
      <c r="N10">
        <v>24713.708553693807</v>
      </c>
      <c r="O10">
        <v>28575.205640718552</v>
      </c>
    </row>
    <row r="11" spans="1:15" x14ac:dyDescent="0.35">
      <c r="A11" t="s">
        <v>13</v>
      </c>
      <c r="B11" t="s">
        <v>5</v>
      </c>
      <c r="C11">
        <v>3373</v>
      </c>
      <c r="D11">
        <v>4078</v>
      </c>
      <c r="E11">
        <v>5168</v>
      </c>
      <c r="F11">
        <v>4808</v>
      </c>
      <c r="G11">
        <v>1514</v>
      </c>
      <c r="H11">
        <v>806</v>
      </c>
      <c r="I11" t="s">
        <v>6</v>
      </c>
      <c r="J11">
        <f>C11</f>
        <v>3373</v>
      </c>
      <c r="K11">
        <f t="shared" ref="K11:O11" si="6">D11</f>
        <v>4078</v>
      </c>
      <c r="L11">
        <f t="shared" si="6"/>
        <v>5168</v>
      </c>
      <c r="M11">
        <f t="shared" si="6"/>
        <v>4808</v>
      </c>
      <c r="N11">
        <f t="shared" si="6"/>
        <v>1514</v>
      </c>
      <c r="O11">
        <f t="shared" si="6"/>
        <v>806</v>
      </c>
    </row>
    <row r="12" spans="1:15" x14ac:dyDescent="0.35">
      <c r="A12" t="s">
        <v>13</v>
      </c>
      <c r="B12" t="s">
        <v>7</v>
      </c>
      <c r="C12">
        <v>326</v>
      </c>
      <c r="D12">
        <v>567</v>
      </c>
      <c r="E12">
        <v>935</v>
      </c>
      <c r="F12">
        <v>1529</v>
      </c>
      <c r="G12">
        <v>2532</v>
      </c>
      <c r="H12">
        <v>3897</v>
      </c>
      <c r="I12" t="s">
        <v>8</v>
      </c>
      <c r="J12">
        <f>C12+C13</f>
        <v>2827</v>
      </c>
      <c r="K12">
        <f t="shared" ref="K12:O12" si="7">D12+D13</f>
        <v>4744</v>
      </c>
      <c r="L12">
        <f t="shared" si="7"/>
        <v>7637</v>
      </c>
      <c r="M12">
        <f t="shared" si="7"/>
        <v>11823</v>
      </c>
      <c r="N12">
        <f t="shared" si="7"/>
        <v>17983</v>
      </c>
      <c r="O12">
        <f t="shared" si="7"/>
        <v>21396</v>
      </c>
    </row>
    <row r="13" spans="1:15" x14ac:dyDescent="0.35">
      <c r="A13" t="s">
        <v>13</v>
      </c>
      <c r="B13" t="s">
        <v>9</v>
      </c>
      <c r="C13">
        <v>2501</v>
      </c>
      <c r="D13">
        <v>4177</v>
      </c>
      <c r="E13">
        <v>6702</v>
      </c>
      <c r="F13">
        <v>10294</v>
      </c>
      <c r="G13">
        <v>15451</v>
      </c>
      <c r="H13">
        <v>17499</v>
      </c>
      <c r="I13" t="s">
        <v>10</v>
      </c>
      <c r="J13">
        <f>J11+J12</f>
        <v>6200</v>
      </c>
      <c r="K13">
        <f t="shared" ref="K13:O13" si="8">K11+K12</f>
        <v>8822</v>
      </c>
      <c r="L13">
        <f t="shared" si="8"/>
        <v>12805</v>
      </c>
      <c r="M13">
        <f t="shared" si="8"/>
        <v>16631</v>
      </c>
      <c r="N13">
        <f t="shared" si="8"/>
        <v>19497</v>
      </c>
      <c r="O13">
        <f t="shared" si="8"/>
        <v>22202</v>
      </c>
    </row>
    <row r="14" spans="1:15" x14ac:dyDescent="0.35">
      <c r="A14" t="s">
        <v>16</v>
      </c>
      <c r="B14" t="s">
        <v>5</v>
      </c>
      <c r="C14">
        <v>1207</v>
      </c>
      <c r="D14">
        <v>1945</v>
      </c>
      <c r="E14">
        <v>3480</v>
      </c>
      <c r="F14">
        <v>5605</v>
      </c>
      <c r="G14">
        <v>5604</v>
      </c>
      <c r="H14">
        <v>5605</v>
      </c>
      <c r="I14" t="s">
        <v>6</v>
      </c>
      <c r="J14">
        <f>C14</f>
        <v>1207</v>
      </c>
      <c r="K14">
        <f t="shared" ref="K14:O14" si="9">D14</f>
        <v>1945</v>
      </c>
      <c r="L14">
        <f t="shared" si="9"/>
        <v>3480</v>
      </c>
      <c r="M14">
        <f t="shared" si="9"/>
        <v>5605</v>
      </c>
      <c r="N14">
        <f t="shared" si="9"/>
        <v>5604</v>
      </c>
      <c r="O14">
        <f t="shared" si="9"/>
        <v>5605</v>
      </c>
    </row>
    <row r="15" spans="1:15" x14ac:dyDescent="0.35">
      <c r="A15" t="s">
        <v>16</v>
      </c>
      <c r="B15" t="s">
        <v>7</v>
      </c>
      <c r="C15">
        <v>1513</v>
      </c>
      <c r="D15">
        <v>2641</v>
      </c>
      <c r="E15">
        <v>4365</v>
      </c>
      <c r="F15">
        <v>7047</v>
      </c>
      <c r="G15">
        <v>11387</v>
      </c>
      <c r="H15">
        <v>18285</v>
      </c>
      <c r="I15" t="s">
        <v>8</v>
      </c>
      <c r="J15">
        <f>C15+C16</f>
        <v>8564</v>
      </c>
      <c r="K15">
        <f t="shared" ref="K15:O15" si="10">D15+D16</f>
        <v>14861</v>
      </c>
      <c r="L15">
        <f t="shared" si="10"/>
        <v>24407</v>
      </c>
      <c r="M15">
        <f t="shared" si="10"/>
        <v>29857</v>
      </c>
      <c r="N15">
        <f t="shared" si="10"/>
        <v>37177</v>
      </c>
      <c r="O15">
        <f t="shared" si="10"/>
        <v>48961</v>
      </c>
    </row>
    <row r="16" spans="1:15" x14ac:dyDescent="0.35">
      <c r="A16" t="s">
        <v>16</v>
      </c>
      <c r="B16" t="s">
        <v>9</v>
      </c>
      <c r="C16">
        <v>7051</v>
      </c>
      <c r="D16">
        <v>12220</v>
      </c>
      <c r="E16">
        <v>20042</v>
      </c>
      <c r="F16">
        <v>22810</v>
      </c>
      <c r="G16">
        <v>25790</v>
      </c>
      <c r="H16">
        <v>30676</v>
      </c>
      <c r="I16" t="s">
        <v>10</v>
      </c>
      <c r="J16">
        <v>15928.703662962318</v>
      </c>
      <c r="K16">
        <v>26490.936571289407</v>
      </c>
      <c r="L16">
        <v>45277.491588495737</v>
      </c>
      <c r="M16">
        <v>63269.448091495076</v>
      </c>
      <c r="N16">
        <v>76189.436059190499</v>
      </c>
      <c r="O16">
        <v>95465.312924133585</v>
      </c>
    </row>
    <row r="17" spans="1:15" x14ac:dyDescent="0.35">
      <c r="A17" t="s">
        <v>17</v>
      </c>
      <c r="B17" t="s">
        <v>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6</v>
      </c>
      <c r="J17">
        <f>C17</f>
        <v>0</v>
      </c>
      <c r="K17">
        <f t="shared" ref="K17:O17" si="11">D17</f>
        <v>0</v>
      </c>
      <c r="L17">
        <f t="shared" si="11"/>
        <v>0</v>
      </c>
      <c r="M17">
        <f t="shared" si="11"/>
        <v>0</v>
      </c>
      <c r="N17">
        <f t="shared" si="11"/>
        <v>0</v>
      </c>
      <c r="O17">
        <f t="shared" si="11"/>
        <v>0</v>
      </c>
    </row>
    <row r="18" spans="1:15" x14ac:dyDescent="0.35">
      <c r="A18" t="s">
        <v>17</v>
      </c>
      <c r="B18" t="s">
        <v>7</v>
      </c>
      <c r="C18">
        <v>8108</v>
      </c>
      <c r="D18">
        <v>13918</v>
      </c>
      <c r="E18">
        <v>23587</v>
      </c>
      <c r="F18">
        <v>35392</v>
      </c>
      <c r="G18">
        <v>43438</v>
      </c>
      <c r="H18">
        <v>45290</v>
      </c>
      <c r="I18" t="s">
        <v>8</v>
      </c>
      <c r="J18">
        <f>C18+C19</f>
        <v>8819</v>
      </c>
      <c r="K18">
        <f t="shared" ref="K18:O18" si="12">D18+D19</f>
        <v>15044</v>
      </c>
      <c r="L18">
        <f t="shared" si="12"/>
        <v>25416</v>
      </c>
      <c r="M18">
        <f t="shared" si="12"/>
        <v>38345</v>
      </c>
      <c r="N18">
        <f t="shared" si="12"/>
        <v>48226</v>
      </c>
      <c r="O18">
        <f t="shared" si="12"/>
        <v>52936</v>
      </c>
    </row>
    <row r="19" spans="1:15" x14ac:dyDescent="0.35">
      <c r="A19" t="s">
        <v>17</v>
      </c>
      <c r="B19" t="s">
        <v>9</v>
      </c>
      <c r="C19">
        <v>711</v>
      </c>
      <c r="D19">
        <v>1126</v>
      </c>
      <c r="E19">
        <v>1829</v>
      </c>
      <c r="F19">
        <v>2953</v>
      </c>
      <c r="G19">
        <v>4788</v>
      </c>
      <c r="H19">
        <v>7646</v>
      </c>
      <c r="I19" t="s">
        <v>10</v>
      </c>
      <c r="J19">
        <v>8934.5365871667782</v>
      </c>
      <c r="K19">
        <v>16093.252933453627</v>
      </c>
      <c r="L19">
        <v>27983.29686319322</v>
      </c>
      <c r="M19">
        <v>42437.461218851327</v>
      </c>
      <c r="N19">
        <v>58562.744929976347</v>
      </c>
      <c r="O19">
        <v>75092.964256410443</v>
      </c>
    </row>
    <row r="20" spans="1:15" x14ac:dyDescent="0.35">
      <c r="A20" t="s">
        <v>18</v>
      </c>
      <c r="B20" t="s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6</v>
      </c>
      <c r="J20">
        <f>C20</f>
        <v>0</v>
      </c>
      <c r="K20">
        <f t="shared" ref="K20:O20" si="13">D20</f>
        <v>0</v>
      </c>
      <c r="L20">
        <f t="shared" si="13"/>
        <v>0</v>
      </c>
      <c r="M20">
        <f t="shared" si="13"/>
        <v>0</v>
      </c>
      <c r="N20">
        <f t="shared" si="13"/>
        <v>0</v>
      </c>
      <c r="O20">
        <f t="shared" si="13"/>
        <v>0</v>
      </c>
    </row>
    <row r="21" spans="1:15" x14ac:dyDescent="0.35">
      <c r="A21" t="s">
        <v>18</v>
      </c>
      <c r="B21" t="s">
        <v>7</v>
      </c>
      <c r="C21">
        <v>1107</v>
      </c>
      <c r="D21">
        <v>1805</v>
      </c>
      <c r="E21">
        <v>3231</v>
      </c>
      <c r="F21">
        <v>5212</v>
      </c>
      <c r="G21">
        <v>8508</v>
      </c>
      <c r="H21">
        <v>12411</v>
      </c>
      <c r="I21" t="s">
        <v>8</v>
      </c>
      <c r="J21">
        <f>C21+C22</f>
        <v>3165</v>
      </c>
      <c r="K21">
        <f t="shared" ref="K21:O21" si="14">D21+D22</f>
        <v>5353</v>
      </c>
      <c r="L21">
        <f t="shared" si="14"/>
        <v>9123</v>
      </c>
      <c r="M21">
        <f t="shared" si="14"/>
        <v>13050</v>
      </c>
      <c r="N21">
        <f t="shared" si="14"/>
        <v>17268</v>
      </c>
      <c r="O21">
        <f t="shared" si="14"/>
        <v>22211</v>
      </c>
    </row>
    <row r="22" spans="1:15" x14ac:dyDescent="0.35">
      <c r="A22" t="s">
        <v>18</v>
      </c>
      <c r="B22" t="s">
        <v>9</v>
      </c>
      <c r="C22">
        <v>2058</v>
      </c>
      <c r="D22">
        <v>3548</v>
      </c>
      <c r="E22">
        <v>5892</v>
      </c>
      <c r="F22">
        <v>7838</v>
      </c>
      <c r="G22">
        <v>8760</v>
      </c>
      <c r="H22">
        <v>9800</v>
      </c>
      <c r="I22" t="s">
        <v>10</v>
      </c>
      <c r="J22">
        <f>J20+J21+'[2]Import by tech'!C26-'[2]Export by tech'!C26</f>
        <v>3414</v>
      </c>
      <c r="K22">
        <f>K20+K21+'[2]Import by tech'!D26-'[2]Export by tech'!D26</f>
        <v>5611</v>
      </c>
      <c r="L22">
        <f>L20+L21+'[2]Import by tech'!E26-'[2]Export by tech'!E26</f>
        <v>9428</v>
      </c>
      <c r="M22">
        <f>M20+M21+'[2]Import by tech'!F26-'[2]Export by tech'!F26</f>
        <v>13157</v>
      </c>
      <c r="N22">
        <f>N20+N21+'[2]Import by tech'!G26-'[2]Export by tech'!G26</f>
        <v>16074</v>
      </c>
      <c r="O22">
        <f>O20+O21+'[2]Import by tech'!H26-'[2]Export by tech'!H26</f>
        <v>19099</v>
      </c>
    </row>
    <row r="23" spans="1:15" x14ac:dyDescent="0.35">
      <c r="A23" t="s">
        <v>19</v>
      </c>
      <c r="B23" t="s">
        <v>5</v>
      </c>
      <c r="C23">
        <v>10762</v>
      </c>
      <c r="D23">
        <v>17331</v>
      </c>
      <c r="E23">
        <v>31013</v>
      </c>
      <c r="F23">
        <v>30094</v>
      </c>
      <c r="G23">
        <v>20357</v>
      </c>
      <c r="H23">
        <v>14016</v>
      </c>
      <c r="I23" t="s">
        <v>6</v>
      </c>
      <c r="J23">
        <f>C23</f>
        <v>10762</v>
      </c>
      <c r="K23">
        <f t="shared" ref="K23:O23" si="15">D23</f>
        <v>17331</v>
      </c>
      <c r="L23">
        <f t="shared" si="15"/>
        <v>31013</v>
      </c>
      <c r="M23">
        <f t="shared" si="15"/>
        <v>30094</v>
      </c>
      <c r="N23">
        <f t="shared" si="15"/>
        <v>20357</v>
      </c>
      <c r="O23">
        <f t="shared" si="15"/>
        <v>14016</v>
      </c>
    </row>
    <row r="24" spans="1:15" x14ac:dyDescent="0.35">
      <c r="A24" t="s">
        <v>19</v>
      </c>
      <c r="B24" t="s">
        <v>7</v>
      </c>
      <c r="C24">
        <v>4423</v>
      </c>
      <c r="D24">
        <v>7497</v>
      </c>
      <c r="E24">
        <v>12475</v>
      </c>
      <c r="F24">
        <v>19612</v>
      </c>
      <c r="G24">
        <v>31119</v>
      </c>
      <c r="H24">
        <v>47450</v>
      </c>
      <c r="I24" t="s">
        <v>8</v>
      </c>
      <c r="J24">
        <f>C24+C25</f>
        <v>5283</v>
      </c>
      <c r="K24">
        <f t="shared" ref="K24:O24" si="16">D24+D25</f>
        <v>8744</v>
      </c>
      <c r="L24">
        <f t="shared" si="16"/>
        <v>15002</v>
      </c>
      <c r="M24">
        <f t="shared" si="16"/>
        <v>22306</v>
      </c>
      <c r="N24">
        <f t="shared" si="16"/>
        <v>33715</v>
      </c>
      <c r="O24">
        <f t="shared" si="16"/>
        <v>48209</v>
      </c>
    </row>
    <row r="25" spans="1:15" x14ac:dyDescent="0.35">
      <c r="A25" t="s">
        <v>19</v>
      </c>
      <c r="B25" t="s">
        <v>9</v>
      </c>
      <c r="C25">
        <v>860</v>
      </c>
      <c r="D25">
        <v>1247</v>
      </c>
      <c r="E25">
        <v>2527</v>
      </c>
      <c r="F25">
        <v>2694</v>
      </c>
      <c r="G25">
        <v>2596</v>
      </c>
      <c r="H25">
        <v>759</v>
      </c>
      <c r="I25" t="s">
        <v>10</v>
      </c>
      <c r="J25">
        <f>J23+J24+'[2]Import by tech'!C30-'[2]Export by tech'!C30</f>
        <v>7900</v>
      </c>
      <c r="K25">
        <f>K23+K24+'[2]Import by tech'!D30-'[2]Export by tech'!D30</f>
        <v>13211</v>
      </c>
      <c r="L25">
        <f>L23+L24+'[2]Import by tech'!E30-'[2]Export by tech'!E30</f>
        <v>23012</v>
      </c>
      <c r="M25">
        <f>M23+M24+'[2]Import by tech'!F30-'[2]Export by tech'!F30</f>
        <v>33263</v>
      </c>
      <c r="N25">
        <f>N23+N24+'[2]Import by tech'!G30-'[2]Export by tech'!G30</f>
        <v>41774</v>
      </c>
      <c r="O25">
        <f>O23+O24+'[2]Import by tech'!H30-'[2]Export by tech'!H30</f>
        <v>50403</v>
      </c>
    </row>
    <row r="26" spans="1:15" x14ac:dyDescent="0.35">
      <c r="A26" t="s">
        <v>21</v>
      </c>
      <c r="B26" t="s">
        <v>5</v>
      </c>
      <c r="C26">
        <v>1304</v>
      </c>
      <c r="D26">
        <v>2169</v>
      </c>
      <c r="E26">
        <v>3759</v>
      </c>
      <c r="F26">
        <v>3383</v>
      </c>
      <c r="G26">
        <v>2079</v>
      </c>
      <c r="H26">
        <v>1283</v>
      </c>
      <c r="I26" t="s">
        <v>6</v>
      </c>
      <c r="J26">
        <f>C26</f>
        <v>1304</v>
      </c>
      <c r="K26">
        <f t="shared" ref="K26:O26" si="17">D26</f>
        <v>2169</v>
      </c>
      <c r="L26">
        <f t="shared" si="17"/>
        <v>3759</v>
      </c>
      <c r="M26">
        <f t="shared" si="17"/>
        <v>3383</v>
      </c>
      <c r="N26">
        <f t="shared" si="17"/>
        <v>2079</v>
      </c>
      <c r="O26">
        <f t="shared" si="17"/>
        <v>1283</v>
      </c>
    </row>
    <row r="27" spans="1:15" x14ac:dyDescent="0.35">
      <c r="A27" t="s">
        <v>21</v>
      </c>
      <c r="B27" t="s">
        <v>7</v>
      </c>
      <c r="C27">
        <v>4600</v>
      </c>
      <c r="D27">
        <v>7923</v>
      </c>
      <c r="E27">
        <v>13198</v>
      </c>
      <c r="F27">
        <v>21600</v>
      </c>
      <c r="G27">
        <v>35452</v>
      </c>
      <c r="H27">
        <v>54223</v>
      </c>
      <c r="I27" t="s">
        <v>8</v>
      </c>
      <c r="J27">
        <f>C27+C28</f>
        <v>5768</v>
      </c>
      <c r="K27">
        <f t="shared" ref="K27:O27" si="18">D27+D28</f>
        <v>9806</v>
      </c>
      <c r="L27">
        <f t="shared" si="18"/>
        <v>16230</v>
      </c>
      <c r="M27">
        <f t="shared" si="18"/>
        <v>26377</v>
      </c>
      <c r="N27">
        <f t="shared" si="18"/>
        <v>40515</v>
      </c>
      <c r="O27">
        <f t="shared" si="18"/>
        <v>58381</v>
      </c>
    </row>
    <row r="28" spans="1:15" x14ac:dyDescent="0.35">
      <c r="A28" t="s">
        <v>21</v>
      </c>
      <c r="B28" t="s">
        <v>9</v>
      </c>
      <c r="C28">
        <v>1168</v>
      </c>
      <c r="D28">
        <v>1883</v>
      </c>
      <c r="E28">
        <v>3032</v>
      </c>
      <c r="F28">
        <v>4777</v>
      </c>
      <c r="G28">
        <v>5063</v>
      </c>
      <c r="H28">
        <v>4158</v>
      </c>
      <c r="I28" t="s">
        <v>10</v>
      </c>
      <c r="J28">
        <f>J26+J27-'[2]Export by tech'!C34+'[2]Import by tech'!C34</f>
        <v>2763</v>
      </c>
      <c r="K28">
        <f>K26+K27-'[2]Export by tech'!D34+'[2]Import by tech'!D34</f>
        <v>4363</v>
      </c>
      <c r="L28">
        <f>L26+L27-'[2]Export by tech'!E34+'[2]Import by tech'!E34</f>
        <v>6978</v>
      </c>
      <c r="M28">
        <f>M26+M27-'[2]Export by tech'!F34+'[2]Import by tech'!F34</f>
        <v>9948</v>
      </c>
      <c r="N28">
        <f>N26+N27-'[2]Export by tech'!G34+'[2]Import by tech'!G34</f>
        <v>12795</v>
      </c>
      <c r="O28">
        <f>O26+O27-'[2]Export by tech'!H34+'[2]Import by tech'!H34</f>
        <v>15477</v>
      </c>
    </row>
    <row r="29" spans="1:15" x14ac:dyDescent="0.35">
      <c r="A29" t="s">
        <v>22</v>
      </c>
      <c r="B29" t="s">
        <v>5</v>
      </c>
      <c r="C29">
        <v>13642</v>
      </c>
      <c r="D29">
        <v>21971</v>
      </c>
      <c r="E29">
        <v>39316</v>
      </c>
      <c r="F29">
        <v>63214</v>
      </c>
      <c r="G29">
        <v>63215</v>
      </c>
      <c r="H29">
        <v>63214</v>
      </c>
      <c r="I29" t="s">
        <v>6</v>
      </c>
      <c r="J29">
        <f>C29</f>
        <v>13642</v>
      </c>
      <c r="K29">
        <f t="shared" ref="K29:O29" si="19">D29</f>
        <v>21971</v>
      </c>
      <c r="L29">
        <f t="shared" si="19"/>
        <v>39316</v>
      </c>
      <c r="M29">
        <f t="shared" si="19"/>
        <v>63214</v>
      </c>
      <c r="N29">
        <f t="shared" si="19"/>
        <v>63215</v>
      </c>
      <c r="O29">
        <f t="shared" si="19"/>
        <v>63214</v>
      </c>
    </row>
    <row r="30" spans="1:15" x14ac:dyDescent="0.35">
      <c r="A30" t="s">
        <v>22</v>
      </c>
      <c r="B30" t="s">
        <v>7</v>
      </c>
      <c r="C30">
        <v>2344</v>
      </c>
      <c r="D30">
        <v>3989</v>
      </c>
      <c r="E30">
        <v>6657</v>
      </c>
      <c r="F30">
        <v>10799</v>
      </c>
      <c r="G30">
        <v>17455</v>
      </c>
      <c r="H30">
        <v>28263</v>
      </c>
      <c r="I30" t="s">
        <v>8</v>
      </c>
      <c r="J30">
        <f>C30+C31</f>
        <v>5811</v>
      </c>
      <c r="K30">
        <f t="shared" ref="K30:O30" si="20">D30+D31</f>
        <v>9878</v>
      </c>
      <c r="L30">
        <f t="shared" si="20"/>
        <v>16680</v>
      </c>
      <c r="M30">
        <f t="shared" si="20"/>
        <v>26937</v>
      </c>
      <c r="N30">
        <f t="shared" si="20"/>
        <v>43398</v>
      </c>
      <c r="O30">
        <f t="shared" si="20"/>
        <v>64575</v>
      </c>
    </row>
    <row r="31" spans="1:15" x14ac:dyDescent="0.35">
      <c r="A31" t="s">
        <v>22</v>
      </c>
      <c r="B31" t="s">
        <v>9</v>
      </c>
      <c r="C31">
        <v>3467</v>
      </c>
      <c r="D31">
        <v>5889</v>
      </c>
      <c r="E31">
        <v>10023</v>
      </c>
      <c r="F31">
        <v>16138</v>
      </c>
      <c r="G31">
        <v>25943</v>
      </c>
      <c r="H31">
        <v>36312</v>
      </c>
      <c r="I31" t="s">
        <v>10</v>
      </c>
      <c r="J31">
        <v>17527.296982199496</v>
      </c>
      <c r="K31">
        <v>29820.076647734895</v>
      </c>
      <c r="L31">
        <v>52539.20616190986</v>
      </c>
      <c r="M31">
        <v>74486.254871833444</v>
      </c>
      <c r="N31">
        <v>90520.654641644127</v>
      </c>
      <c r="O31">
        <v>104107.93968708185</v>
      </c>
    </row>
    <row r="32" spans="1:15" x14ac:dyDescent="0.35">
      <c r="A32" t="s">
        <v>23</v>
      </c>
      <c r="B32" t="s">
        <v>5</v>
      </c>
      <c r="C32">
        <v>874</v>
      </c>
      <c r="D32">
        <v>1408</v>
      </c>
      <c r="E32">
        <v>2519</v>
      </c>
      <c r="F32">
        <v>2725</v>
      </c>
      <c r="G32">
        <v>2725</v>
      </c>
      <c r="H32">
        <v>2725</v>
      </c>
      <c r="I32" t="s">
        <v>6</v>
      </c>
      <c r="J32">
        <f>C32</f>
        <v>874</v>
      </c>
      <c r="K32">
        <f t="shared" ref="K32:O32" si="21">D32</f>
        <v>1408</v>
      </c>
      <c r="L32">
        <f t="shared" si="21"/>
        <v>2519</v>
      </c>
      <c r="M32">
        <f t="shared" si="21"/>
        <v>2725</v>
      </c>
      <c r="N32">
        <f t="shared" si="21"/>
        <v>2725</v>
      </c>
      <c r="O32">
        <f t="shared" si="21"/>
        <v>2725</v>
      </c>
    </row>
    <row r="33" spans="1:15" x14ac:dyDescent="0.35">
      <c r="A33" t="s">
        <v>23</v>
      </c>
      <c r="B33" t="s">
        <v>7</v>
      </c>
      <c r="C33">
        <v>3278</v>
      </c>
      <c r="D33">
        <v>5587</v>
      </c>
      <c r="E33">
        <v>9467</v>
      </c>
      <c r="F33">
        <v>14887</v>
      </c>
      <c r="G33">
        <v>19804</v>
      </c>
      <c r="H33">
        <v>21167</v>
      </c>
      <c r="I33" t="s">
        <v>8</v>
      </c>
      <c r="J33">
        <f>C33+C34</f>
        <v>3347</v>
      </c>
      <c r="K33">
        <f t="shared" ref="K33:O33" si="22">D33+D34</f>
        <v>5608</v>
      </c>
      <c r="L33">
        <f t="shared" si="22"/>
        <v>9648</v>
      </c>
      <c r="M33">
        <f t="shared" si="22"/>
        <v>14953</v>
      </c>
      <c r="N33">
        <f t="shared" si="22"/>
        <v>19908</v>
      </c>
      <c r="O33">
        <f t="shared" si="22"/>
        <v>21335</v>
      </c>
    </row>
    <row r="34" spans="1:15" x14ac:dyDescent="0.35">
      <c r="A34" t="s">
        <v>23</v>
      </c>
      <c r="B34" t="s">
        <v>9</v>
      </c>
      <c r="C34">
        <v>69</v>
      </c>
      <c r="D34">
        <v>21</v>
      </c>
      <c r="E34">
        <v>181</v>
      </c>
      <c r="F34">
        <v>66</v>
      </c>
      <c r="G34">
        <v>104</v>
      </c>
      <c r="H34">
        <v>168</v>
      </c>
      <c r="I34" t="s">
        <v>10</v>
      </c>
      <c r="J34">
        <f>J32+J33+'[2]Import by tech'!C42-'[2]Export by tech'!C46</f>
        <v>3826</v>
      </c>
      <c r="K34">
        <f>K32+K33+'[2]Import by tech'!D42-'[2]Export by tech'!D46</f>
        <v>6165</v>
      </c>
      <c r="L34">
        <f>L32+L33+'[2]Import by tech'!E42-'[2]Export by tech'!E46</f>
        <v>10612</v>
      </c>
      <c r="M34">
        <f>M32+M33+'[2]Import by tech'!F42-'[2]Export by tech'!F46</f>
        <v>16117</v>
      </c>
      <c r="N34">
        <f>N32+N33+'[2]Import by tech'!G42-'[2]Export by tech'!G46</f>
        <v>20449</v>
      </c>
      <c r="O34">
        <f>O32+O33+'[2]Import by tech'!H42-'[2]Export by tech'!H46</f>
        <v>23476</v>
      </c>
    </row>
    <row r="35" spans="1:15" x14ac:dyDescent="0.35">
      <c r="A35" t="s">
        <v>24</v>
      </c>
      <c r="B35" t="s">
        <v>5</v>
      </c>
      <c r="C35">
        <v>1219</v>
      </c>
      <c r="D35">
        <v>1711</v>
      </c>
      <c r="E35">
        <v>2039</v>
      </c>
      <c r="F35">
        <v>1937</v>
      </c>
      <c r="G35">
        <v>819</v>
      </c>
      <c r="H35">
        <v>124</v>
      </c>
      <c r="I35" t="s">
        <v>6</v>
      </c>
      <c r="J35">
        <f>C35</f>
        <v>1219</v>
      </c>
      <c r="K35">
        <f t="shared" ref="K35:O35" si="23">D35</f>
        <v>1711</v>
      </c>
      <c r="L35">
        <f t="shared" si="23"/>
        <v>2039</v>
      </c>
      <c r="M35">
        <f t="shared" si="23"/>
        <v>1937</v>
      </c>
      <c r="N35">
        <f t="shared" si="23"/>
        <v>819</v>
      </c>
      <c r="O35">
        <f t="shared" si="23"/>
        <v>124</v>
      </c>
    </row>
    <row r="36" spans="1:15" x14ac:dyDescent="0.35">
      <c r="A36" t="s">
        <v>24</v>
      </c>
      <c r="B36" t="s">
        <v>7</v>
      </c>
      <c r="C36">
        <v>1668</v>
      </c>
      <c r="D36">
        <v>2912</v>
      </c>
      <c r="E36">
        <v>4801</v>
      </c>
      <c r="F36">
        <v>7311</v>
      </c>
      <c r="G36">
        <v>10776</v>
      </c>
      <c r="H36">
        <v>15374</v>
      </c>
      <c r="I36" t="s">
        <v>8</v>
      </c>
      <c r="J36">
        <f>C36+C37</f>
        <v>2147</v>
      </c>
      <c r="K36">
        <f t="shared" ref="K36:O36" si="24">D36+D37</f>
        <v>3687</v>
      </c>
      <c r="L36">
        <f t="shared" si="24"/>
        <v>6084</v>
      </c>
      <c r="M36">
        <f t="shared" si="24"/>
        <v>8602</v>
      </c>
      <c r="N36">
        <f t="shared" si="24"/>
        <v>12748</v>
      </c>
      <c r="O36">
        <f t="shared" si="24"/>
        <v>17999</v>
      </c>
    </row>
    <row r="37" spans="1:15" x14ac:dyDescent="0.35">
      <c r="A37" t="s">
        <v>24</v>
      </c>
      <c r="B37" t="s">
        <v>9</v>
      </c>
      <c r="C37">
        <v>479</v>
      </c>
      <c r="D37">
        <v>775</v>
      </c>
      <c r="E37">
        <v>1283</v>
      </c>
      <c r="F37">
        <v>1291</v>
      </c>
      <c r="G37">
        <v>1972</v>
      </c>
      <c r="H37">
        <v>2625</v>
      </c>
      <c r="I37" t="s">
        <v>10</v>
      </c>
      <c r="J37">
        <f>J35+J36+'[2]Import by tech'!C46-'[2]Export by tech'!C46</f>
        <v>2950</v>
      </c>
      <c r="K37">
        <f>K35+K36+'[2]Import by tech'!D46-'[2]Export by tech'!D46</f>
        <v>4398</v>
      </c>
      <c r="L37">
        <f>L35+L36+'[2]Import by tech'!E46-'[2]Export by tech'!E46</f>
        <v>6568</v>
      </c>
      <c r="M37">
        <f>M35+M36+'[2]Import by tech'!F46-'[2]Export by tech'!F46</f>
        <v>8978</v>
      </c>
      <c r="N37">
        <f>N35+N36+'[2]Import by tech'!G46-'[2]Export by tech'!G46</f>
        <v>11286</v>
      </c>
      <c r="O37">
        <f>O35+O36+'[2]Import by tech'!H46-'[2]Export by tech'!H46</f>
        <v>13723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2984-00AF-4496-92E0-245809EEFEF9}">
  <dimension ref="A1:C10"/>
  <sheetViews>
    <sheetView workbookViewId="0">
      <selection activeCell="G11" sqref="G11"/>
    </sheetView>
  </sheetViews>
  <sheetFormatPr defaultRowHeight="14.5" x14ac:dyDescent="0.35"/>
  <cols>
    <col min="1" max="1" width="18.54296875" customWidth="1"/>
  </cols>
  <sheetData>
    <row r="1" spans="1:3" x14ac:dyDescent="0.35">
      <c r="A1" s="1" t="s">
        <v>42</v>
      </c>
      <c r="B1" s="1">
        <v>2030</v>
      </c>
      <c r="C1" s="1">
        <v>2050</v>
      </c>
    </row>
    <row r="2" spans="1:3" x14ac:dyDescent="0.35">
      <c r="A2" t="s">
        <v>34</v>
      </c>
      <c r="B2">
        <v>55</v>
      </c>
      <c r="C2">
        <v>104</v>
      </c>
    </row>
    <row r="3" spans="1:3" x14ac:dyDescent="0.35">
      <c r="A3" t="s">
        <v>33</v>
      </c>
      <c r="B3">
        <v>22</v>
      </c>
      <c r="C3">
        <v>26</v>
      </c>
    </row>
    <row r="4" spans="1:3" x14ac:dyDescent="0.35">
      <c r="A4" t="s">
        <v>35</v>
      </c>
      <c r="B4">
        <v>108</v>
      </c>
      <c r="C4">
        <v>389</v>
      </c>
    </row>
    <row r="5" spans="1:3" x14ac:dyDescent="0.35">
      <c r="A5" t="s">
        <v>36</v>
      </c>
      <c r="B5">
        <v>1</v>
      </c>
      <c r="C5">
        <v>7</v>
      </c>
    </row>
    <row r="6" spans="1:3" x14ac:dyDescent="0.35">
      <c r="A6" t="s">
        <v>41</v>
      </c>
      <c r="B6">
        <v>5</v>
      </c>
      <c r="C6">
        <v>30</v>
      </c>
    </row>
    <row r="7" spans="1:3" x14ac:dyDescent="0.35">
      <c r="A7" t="s">
        <v>37</v>
      </c>
      <c r="B7">
        <v>0</v>
      </c>
      <c r="C7">
        <v>80</v>
      </c>
    </row>
    <row r="8" spans="1:3" x14ac:dyDescent="0.35">
      <c r="A8" t="s">
        <v>38</v>
      </c>
      <c r="B8">
        <v>0</v>
      </c>
      <c r="C8">
        <v>35</v>
      </c>
    </row>
    <row r="9" spans="1:3" x14ac:dyDescent="0.35">
      <c r="A9" t="s">
        <v>40</v>
      </c>
      <c r="B9">
        <v>8</v>
      </c>
      <c r="C9">
        <v>25</v>
      </c>
    </row>
    <row r="10" spans="1:3" x14ac:dyDescent="0.35">
      <c r="A10" t="s">
        <v>39</v>
      </c>
      <c r="B10">
        <v>4</v>
      </c>
      <c r="C10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3B55-3B9C-4083-B017-EC3A39A18B6B}">
  <dimension ref="A1:I577"/>
  <sheetViews>
    <sheetView workbookViewId="0">
      <selection activeCell="D1" sqref="D1:I1"/>
    </sheetView>
  </sheetViews>
  <sheetFormatPr defaultRowHeight="14.5" x14ac:dyDescent="0.35"/>
  <cols>
    <col min="1" max="1" width="15" customWidth="1"/>
    <col min="2" max="2" width="14.90625" customWidth="1"/>
    <col min="3" max="3" width="15.08984375" customWidth="1"/>
  </cols>
  <sheetData>
    <row r="1" spans="1:9" x14ac:dyDescent="0.35">
      <c r="A1" s="3" t="s">
        <v>26</v>
      </c>
      <c r="B1" s="3" t="s">
        <v>27</v>
      </c>
      <c r="C1" s="3" t="s">
        <v>42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</row>
    <row r="2" spans="1:9" x14ac:dyDescent="0.35">
      <c r="A2" t="s">
        <v>4</v>
      </c>
      <c r="B2" t="s">
        <v>4</v>
      </c>
      <c r="C2" t="s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t="s">
        <v>4</v>
      </c>
      <c r="B3" t="s">
        <v>4</v>
      </c>
      <c r="C3" t="s">
        <v>29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t="s">
        <v>4</v>
      </c>
      <c r="B4" t="s">
        <v>4</v>
      </c>
      <c r="C4" t="s">
        <v>30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4</v>
      </c>
      <c r="B5" t="s">
        <v>4</v>
      </c>
      <c r="C5" t="s">
        <v>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4</v>
      </c>
      <c r="B6" t="s">
        <v>11</v>
      </c>
      <c r="C6" t="s">
        <v>28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t="s">
        <v>4</v>
      </c>
      <c r="B7" t="s">
        <v>11</v>
      </c>
      <c r="C7" t="s">
        <v>29</v>
      </c>
      <c r="D7">
        <v>3488</v>
      </c>
      <c r="E7">
        <v>5447</v>
      </c>
      <c r="F7">
        <v>8034</v>
      </c>
      <c r="G7">
        <v>9485</v>
      </c>
      <c r="H7">
        <v>0</v>
      </c>
      <c r="I7">
        <v>0</v>
      </c>
    </row>
    <row r="8" spans="1:9" x14ac:dyDescent="0.35">
      <c r="A8" t="s">
        <v>4</v>
      </c>
      <c r="B8" t="s">
        <v>11</v>
      </c>
      <c r="C8" t="s">
        <v>30</v>
      </c>
      <c r="D8">
        <v>0</v>
      </c>
      <c r="E8">
        <v>0</v>
      </c>
      <c r="F8">
        <v>0</v>
      </c>
      <c r="G8">
        <v>0</v>
      </c>
      <c r="H8">
        <v>3503</v>
      </c>
      <c r="I8">
        <v>2738</v>
      </c>
    </row>
    <row r="9" spans="1:9" x14ac:dyDescent="0.35">
      <c r="A9" t="s">
        <v>4</v>
      </c>
      <c r="B9" t="s">
        <v>11</v>
      </c>
      <c r="C9" t="s">
        <v>31</v>
      </c>
      <c r="D9">
        <v>0</v>
      </c>
      <c r="E9">
        <v>0</v>
      </c>
      <c r="F9">
        <v>1194</v>
      </c>
      <c r="G9">
        <v>0</v>
      </c>
      <c r="H9">
        <v>0</v>
      </c>
      <c r="I9">
        <v>0</v>
      </c>
    </row>
    <row r="10" spans="1:9" x14ac:dyDescent="0.35">
      <c r="A10" t="s">
        <v>4</v>
      </c>
      <c r="B10" t="s">
        <v>32</v>
      </c>
      <c r="C10" t="s">
        <v>28</v>
      </c>
      <c r="D10">
        <v>755</v>
      </c>
      <c r="E10">
        <v>1367</v>
      </c>
      <c r="F10">
        <v>2801</v>
      </c>
      <c r="G10">
        <v>3062</v>
      </c>
      <c r="H10">
        <v>6057</v>
      </c>
      <c r="I10">
        <v>6553</v>
      </c>
    </row>
    <row r="11" spans="1:9" x14ac:dyDescent="0.35">
      <c r="A11" t="s">
        <v>4</v>
      </c>
      <c r="B11" t="s">
        <v>32</v>
      </c>
      <c r="C11" t="s">
        <v>29</v>
      </c>
      <c r="D11">
        <v>401</v>
      </c>
      <c r="E11">
        <v>496</v>
      </c>
      <c r="F11">
        <v>614</v>
      </c>
      <c r="G11">
        <v>1332</v>
      </c>
      <c r="H11">
        <v>1614</v>
      </c>
      <c r="I11">
        <v>1897</v>
      </c>
    </row>
    <row r="12" spans="1:9" x14ac:dyDescent="0.35">
      <c r="A12" t="s">
        <v>4</v>
      </c>
      <c r="B12" t="s">
        <v>32</v>
      </c>
      <c r="C12" t="s">
        <v>30</v>
      </c>
      <c r="D12">
        <v>0</v>
      </c>
      <c r="E12">
        <v>0</v>
      </c>
      <c r="F12">
        <v>0</v>
      </c>
      <c r="G12">
        <v>0</v>
      </c>
      <c r="H12">
        <v>1313</v>
      </c>
      <c r="I12">
        <v>582</v>
      </c>
    </row>
    <row r="13" spans="1:9" x14ac:dyDescent="0.35">
      <c r="A13" t="s">
        <v>4</v>
      </c>
      <c r="B13" t="s">
        <v>32</v>
      </c>
      <c r="C13" t="s">
        <v>31</v>
      </c>
      <c r="D13">
        <v>0</v>
      </c>
      <c r="E13">
        <v>0</v>
      </c>
      <c r="F13">
        <v>124</v>
      </c>
      <c r="G13">
        <v>0</v>
      </c>
      <c r="H13">
        <v>190</v>
      </c>
      <c r="I13">
        <v>0</v>
      </c>
    </row>
    <row r="14" spans="1:9" x14ac:dyDescent="0.35">
      <c r="A14" t="s">
        <v>4</v>
      </c>
      <c r="B14" t="s">
        <v>13</v>
      </c>
      <c r="C14" t="s">
        <v>28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 t="s">
        <v>4</v>
      </c>
      <c r="B15" t="s">
        <v>13</v>
      </c>
      <c r="C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 t="s">
        <v>4</v>
      </c>
      <c r="B16" t="s">
        <v>13</v>
      </c>
      <c r="C16" t="s">
        <v>30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 t="s">
        <v>4</v>
      </c>
      <c r="B17" t="s">
        <v>13</v>
      </c>
      <c r="C17" t="s">
        <v>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 t="s">
        <v>4</v>
      </c>
      <c r="B18" t="s">
        <v>16</v>
      </c>
      <c r="C18" t="s">
        <v>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 t="s">
        <v>4</v>
      </c>
      <c r="B19" t="s">
        <v>16</v>
      </c>
      <c r="C19" t="s">
        <v>29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 t="s">
        <v>4</v>
      </c>
      <c r="B20" t="s">
        <v>16</v>
      </c>
      <c r="C20" t="s">
        <v>30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 t="s">
        <v>4</v>
      </c>
      <c r="B21" t="s">
        <v>16</v>
      </c>
      <c r="C21" t="s">
        <v>31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 t="s">
        <v>4</v>
      </c>
      <c r="B22" t="s">
        <v>17</v>
      </c>
      <c r="C22" t="s">
        <v>28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 t="s">
        <v>4</v>
      </c>
      <c r="B23" t="s">
        <v>17</v>
      </c>
      <c r="C23" t="s">
        <v>29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 t="s">
        <v>4</v>
      </c>
      <c r="B24" t="s">
        <v>17</v>
      </c>
      <c r="C24" t="s">
        <v>30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 t="s">
        <v>4</v>
      </c>
      <c r="B25" t="s">
        <v>17</v>
      </c>
      <c r="C25" t="s">
        <v>31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 t="s">
        <v>4</v>
      </c>
      <c r="B26" t="s">
        <v>18</v>
      </c>
      <c r="C26" t="s">
        <v>28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 t="s">
        <v>4</v>
      </c>
      <c r="B27" t="s">
        <v>18</v>
      </c>
      <c r="C27" t="s">
        <v>29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 t="s">
        <v>4</v>
      </c>
      <c r="B28" t="s">
        <v>18</v>
      </c>
      <c r="C28" t="s">
        <v>30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 t="s">
        <v>4</v>
      </c>
      <c r="B29" t="s">
        <v>18</v>
      </c>
      <c r="C29" t="s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 t="s">
        <v>4</v>
      </c>
      <c r="B30" t="s">
        <v>19</v>
      </c>
      <c r="C30" t="s">
        <v>28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 t="s">
        <v>4</v>
      </c>
      <c r="B31" t="s">
        <v>19</v>
      </c>
      <c r="C31" t="s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 t="s">
        <v>4</v>
      </c>
      <c r="B32" t="s">
        <v>19</v>
      </c>
      <c r="C32" t="s">
        <v>30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 t="s">
        <v>4</v>
      </c>
      <c r="B33" t="s">
        <v>19</v>
      </c>
      <c r="C33" t="s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 t="s">
        <v>4</v>
      </c>
      <c r="B34" t="s">
        <v>21</v>
      </c>
      <c r="C34" t="s">
        <v>28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t="s">
        <v>4</v>
      </c>
      <c r="B35" t="s">
        <v>21</v>
      </c>
      <c r="C35" t="s">
        <v>29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t="s">
        <v>4</v>
      </c>
      <c r="B36" t="s">
        <v>21</v>
      </c>
      <c r="C36" t="s">
        <v>30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 t="s">
        <v>4</v>
      </c>
      <c r="B37" t="s">
        <v>21</v>
      </c>
      <c r="C37" t="s">
        <v>31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 t="s">
        <v>4</v>
      </c>
      <c r="B38" t="s">
        <v>22</v>
      </c>
      <c r="C38" t="s">
        <v>28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t="s">
        <v>4</v>
      </c>
      <c r="B39" t="s">
        <v>22</v>
      </c>
      <c r="C39" t="s">
        <v>29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 t="s">
        <v>4</v>
      </c>
      <c r="B40" t="s">
        <v>22</v>
      </c>
      <c r="C40" t="s">
        <v>30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 t="s">
        <v>4</v>
      </c>
      <c r="B41" t="s">
        <v>22</v>
      </c>
      <c r="C41" t="s">
        <v>31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 t="s">
        <v>4</v>
      </c>
      <c r="B42" t="s">
        <v>23</v>
      </c>
      <c r="C42" t="s">
        <v>28</v>
      </c>
      <c r="D42">
        <v>21</v>
      </c>
      <c r="E42">
        <v>149</v>
      </c>
      <c r="F42">
        <v>0</v>
      </c>
      <c r="G42">
        <v>0</v>
      </c>
      <c r="H42">
        <v>97</v>
      </c>
      <c r="I42">
        <v>3816</v>
      </c>
    </row>
    <row r="43" spans="1:9" x14ac:dyDescent="0.35">
      <c r="A43" t="s">
        <v>4</v>
      </c>
      <c r="B43" t="s">
        <v>23</v>
      </c>
      <c r="C43" t="s">
        <v>29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 t="s">
        <v>4</v>
      </c>
      <c r="B44" t="s">
        <v>23</v>
      </c>
      <c r="C44" t="s">
        <v>30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 t="s">
        <v>4</v>
      </c>
      <c r="B45" t="s">
        <v>23</v>
      </c>
      <c r="C45" t="s">
        <v>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t="s">
        <v>4</v>
      </c>
      <c r="B46" t="s">
        <v>24</v>
      </c>
      <c r="C46" t="s">
        <v>28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t="s">
        <v>4</v>
      </c>
      <c r="B47" t="s">
        <v>24</v>
      </c>
      <c r="C47" t="s">
        <v>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 t="s">
        <v>4</v>
      </c>
      <c r="B48" t="s">
        <v>24</v>
      </c>
      <c r="C48" t="s">
        <v>30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 t="s">
        <v>4</v>
      </c>
      <c r="B49" t="s">
        <v>24</v>
      </c>
      <c r="C49" t="s">
        <v>31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 t="s">
        <v>11</v>
      </c>
      <c r="B50" t="s">
        <v>4</v>
      </c>
      <c r="C50" t="s">
        <v>28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 t="s">
        <v>11</v>
      </c>
      <c r="B51" t="s">
        <v>4</v>
      </c>
      <c r="C51" t="s">
        <v>29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 t="s">
        <v>11</v>
      </c>
      <c r="B52" t="s">
        <v>4</v>
      </c>
      <c r="C52" t="s">
        <v>30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 t="s">
        <v>11</v>
      </c>
      <c r="B53" t="s">
        <v>4</v>
      </c>
      <c r="C53" t="s">
        <v>31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 t="s">
        <v>11</v>
      </c>
      <c r="B54" t="s">
        <v>11</v>
      </c>
      <c r="C54" t="s">
        <v>28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 t="s">
        <v>11</v>
      </c>
      <c r="B55" t="s">
        <v>11</v>
      </c>
      <c r="C55" t="s">
        <v>29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 t="s">
        <v>11</v>
      </c>
      <c r="B56" t="s">
        <v>11</v>
      </c>
      <c r="C56" t="s">
        <v>30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 t="s">
        <v>11</v>
      </c>
      <c r="B57" t="s">
        <v>11</v>
      </c>
      <c r="C57" t="s">
        <v>31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 t="s">
        <v>11</v>
      </c>
      <c r="B58" t="s">
        <v>32</v>
      </c>
      <c r="C58" t="s">
        <v>28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 t="s">
        <v>11</v>
      </c>
      <c r="B59" t="s">
        <v>32</v>
      </c>
      <c r="C59" t="s">
        <v>29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 t="s">
        <v>11</v>
      </c>
      <c r="B60" t="s">
        <v>32</v>
      </c>
      <c r="C60" t="s">
        <v>30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 t="s">
        <v>11</v>
      </c>
      <c r="B61" t="s">
        <v>32</v>
      </c>
      <c r="C61" t="s">
        <v>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 t="s">
        <v>11</v>
      </c>
      <c r="B62" t="s">
        <v>13</v>
      </c>
      <c r="C62" t="s">
        <v>28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 t="s">
        <v>11</v>
      </c>
      <c r="B63" t="s">
        <v>13</v>
      </c>
      <c r="C63" t="s">
        <v>29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 t="s">
        <v>11</v>
      </c>
      <c r="B64" t="s">
        <v>13</v>
      </c>
      <c r="C64" t="s">
        <v>30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 t="s">
        <v>11</v>
      </c>
      <c r="B65" t="s">
        <v>13</v>
      </c>
      <c r="C65" t="s">
        <v>31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 t="s">
        <v>11</v>
      </c>
      <c r="B66" t="s">
        <v>16</v>
      </c>
      <c r="C66" t="s">
        <v>28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 t="s">
        <v>11</v>
      </c>
      <c r="B67" t="s">
        <v>16</v>
      </c>
      <c r="C67" t="s">
        <v>29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 t="s">
        <v>11</v>
      </c>
      <c r="B68" t="s">
        <v>16</v>
      </c>
      <c r="C68" t="s">
        <v>30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 t="s">
        <v>11</v>
      </c>
      <c r="B69" t="s">
        <v>16</v>
      </c>
      <c r="C69" t="s">
        <v>31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 t="s">
        <v>11</v>
      </c>
      <c r="B70" t="s">
        <v>17</v>
      </c>
      <c r="C70" t="s">
        <v>28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 t="s">
        <v>11</v>
      </c>
      <c r="B71" t="s">
        <v>17</v>
      </c>
      <c r="C71" t="s">
        <v>29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 t="s">
        <v>11</v>
      </c>
      <c r="B72" t="s">
        <v>17</v>
      </c>
      <c r="C72" t="s">
        <v>30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 t="s">
        <v>11</v>
      </c>
      <c r="B73" t="s">
        <v>17</v>
      </c>
      <c r="C73" t="s">
        <v>31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 t="s">
        <v>11</v>
      </c>
      <c r="B74" t="s">
        <v>18</v>
      </c>
      <c r="C74" t="s">
        <v>28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 t="s">
        <v>11</v>
      </c>
      <c r="B75" t="s">
        <v>18</v>
      </c>
      <c r="C75" t="s">
        <v>29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 t="s">
        <v>11</v>
      </c>
      <c r="B76" t="s">
        <v>18</v>
      </c>
      <c r="C76" t="s">
        <v>30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 t="s">
        <v>11</v>
      </c>
      <c r="B77" t="s">
        <v>18</v>
      </c>
      <c r="C77" t="s">
        <v>31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 t="s">
        <v>11</v>
      </c>
      <c r="B78" t="s">
        <v>19</v>
      </c>
      <c r="C78" t="s">
        <v>28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 t="s">
        <v>11</v>
      </c>
      <c r="B79" t="s">
        <v>19</v>
      </c>
      <c r="C79" t="s">
        <v>29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 t="s">
        <v>11</v>
      </c>
      <c r="B80" t="s">
        <v>19</v>
      </c>
      <c r="C80" t="s">
        <v>30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 t="s">
        <v>11</v>
      </c>
      <c r="B81" t="s">
        <v>19</v>
      </c>
      <c r="C81" t="s">
        <v>31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 t="s">
        <v>11</v>
      </c>
      <c r="B82" t="s">
        <v>21</v>
      </c>
      <c r="C82" t="s">
        <v>28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 t="s">
        <v>11</v>
      </c>
      <c r="B83" t="s">
        <v>21</v>
      </c>
      <c r="C83" t="s">
        <v>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 t="s">
        <v>11</v>
      </c>
      <c r="B84" t="s">
        <v>21</v>
      </c>
      <c r="C84" t="s">
        <v>30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 t="s">
        <v>11</v>
      </c>
      <c r="B85" t="s">
        <v>21</v>
      </c>
      <c r="C85" t="s">
        <v>31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 t="s">
        <v>11</v>
      </c>
      <c r="B86" t="s">
        <v>22</v>
      </c>
      <c r="C86" t="s">
        <v>28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 t="s">
        <v>11</v>
      </c>
      <c r="B87" t="s">
        <v>22</v>
      </c>
      <c r="C87" t="s">
        <v>29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 t="s">
        <v>11</v>
      </c>
      <c r="B88" t="s">
        <v>22</v>
      </c>
      <c r="C88" t="s">
        <v>30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 t="s">
        <v>11</v>
      </c>
      <c r="B89" t="s">
        <v>22</v>
      </c>
      <c r="C89" t="s">
        <v>31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 t="s">
        <v>11</v>
      </c>
      <c r="B90" t="s">
        <v>23</v>
      </c>
      <c r="C90" t="s">
        <v>28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 t="s">
        <v>11</v>
      </c>
      <c r="B91" t="s">
        <v>23</v>
      </c>
      <c r="C91" t="s">
        <v>29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 t="s">
        <v>11</v>
      </c>
      <c r="B92" t="s">
        <v>23</v>
      </c>
      <c r="C92" t="s">
        <v>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 t="s">
        <v>11</v>
      </c>
      <c r="B93" t="s">
        <v>23</v>
      </c>
      <c r="C93" t="s">
        <v>31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 t="s">
        <v>11</v>
      </c>
      <c r="B94" t="s">
        <v>24</v>
      </c>
      <c r="C94" t="s">
        <v>28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 t="s">
        <v>11</v>
      </c>
      <c r="B95" t="s">
        <v>24</v>
      </c>
      <c r="C95" t="s">
        <v>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 t="s">
        <v>11</v>
      </c>
      <c r="B96" t="s">
        <v>24</v>
      </c>
      <c r="C96" t="s">
        <v>30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 t="s">
        <v>11</v>
      </c>
      <c r="B97" t="s">
        <v>24</v>
      </c>
      <c r="C97" t="s">
        <v>31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 t="s">
        <v>32</v>
      </c>
      <c r="B98" t="s">
        <v>4</v>
      </c>
      <c r="C98" t="s">
        <v>28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 t="s">
        <v>32</v>
      </c>
      <c r="B99" t="s">
        <v>4</v>
      </c>
      <c r="C99" t="s">
        <v>29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 t="s">
        <v>32</v>
      </c>
      <c r="B100" t="s">
        <v>4</v>
      </c>
      <c r="C100" t="s">
        <v>30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32</v>
      </c>
      <c r="B101" t="s">
        <v>4</v>
      </c>
      <c r="C101" t="s">
        <v>31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 t="s">
        <v>32</v>
      </c>
      <c r="B102" t="s">
        <v>11</v>
      </c>
      <c r="C102" t="s">
        <v>28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 t="s">
        <v>32</v>
      </c>
      <c r="B103" t="s">
        <v>11</v>
      </c>
      <c r="C103" t="s">
        <v>29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 t="s">
        <v>32</v>
      </c>
      <c r="B104" t="s">
        <v>11</v>
      </c>
      <c r="C104" t="s">
        <v>30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 t="s">
        <v>32</v>
      </c>
      <c r="B105" t="s">
        <v>11</v>
      </c>
      <c r="C105" t="s">
        <v>31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 t="s">
        <v>32</v>
      </c>
      <c r="B106" t="s">
        <v>32</v>
      </c>
      <c r="C106" t="s">
        <v>28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 t="s">
        <v>32</v>
      </c>
      <c r="B107" t="s">
        <v>32</v>
      </c>
      <c r="C107" t="s">
        <v>29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 t="s">
        <v>32</v>
      </c>
      <c r="B108" t="s">
        <v>32</v>
      </c>
      <c r="C108" t="s">
        <v>30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 t="s">
        <v>32</v>
      </c>
      <c r="B109" t="s">
        <v>32</v>
      </c>
      <c r="C109" t="s">
        <v>31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 t="s">
        <v>32</v>
      </c>
      <c r="B110" t="s">
        <v>13</v>
      </c>
      <c r="C110" t="s">
        <v>28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 t="s">
        <v>32</v>
      </c>
      <c r="B111" t="s">
        <v>13</v>
      </c>
      <c r="C111" t="s">
        <v>29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 t="s">
        <v>32</v>
      </c>
      <c r="B112" t="s">
        <v>13</v>
      </c>
      <c r="C112" t="s">
        <v>30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 t="s">
        <v>32</v>
      </c>
      <c r="B113" t="s">
        <v>13</v>
      </c>
      <c r="C113" t="s">
        <v>31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 t="s">
        <v>32</v>
      </c>
      <c r="B114" t="s">
        <v>16</v>
      </c>
      <c r="C114" t="s">
        <v>28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 t="s">
        <v>32</v>
      </c>
      <c r="B115" t="s">
        <v>16</v>
      </c>
      <c r="C115" t="s">
        <v>29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 t="s">
        <v>32</v>
      </c>
      <c r="B116" t="s">
        <v>16</v>
      </c>
      <c r="C116" t="s">
        <v>30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 t="s">
        <v>32</v>
      </c>
      <c r="B117" t="s">
        <v>16</v>
      </c>
      <c r="C117" t="s">
        <v>31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 t="s">
        <v>32</v>
      </c>
      <c r="B118" t="s">
        <v>17</v>
      </c>
      <c r="C118" t="s">
        <v>28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 t="s">
        <v>32</v>
      </c>
      <c r="B119" t="s">
        <v>17</v>
      </c>
      <c r="C119" t="s">
        <v>29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 t="s">
        <v>32</v>
      </c>
      <c r="B120" t="s">
        <v>17</v>
      </c>
      <c r="C120" t="s">
        <v>30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 t="s">
        <v>32</v>
      </c>
      <c r="B121" t="s">
        <v>17</v>
      </c>
      <c r="C121" t="s">
        <v>31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 t="s">
        <v>32</v>
      </c>
      <c r="B122" t="s">
        <v>18</v>
      </c>
      <c r="C122" t="s">
        <v>28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 t="s">
        <v>32</v>
      </c>
      <c r="B123" t="s">
        <v>18</v>
      </c>
      <c r="C123" t="s">
        <v>29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 t="s">
        <v>32</v>
      </c>
      <c r="B124" t="s">
        <v>18</v>
      </c>
      <c r="C124" t="s">
        <v>30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 t="s">
        <v>32</v>
      </c>
      <c r="B125" t="s">
        <v>18</v>
      </c>
      <c r="C125" t="s">
        <v>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 t="s">
        <v>32</v>
      </c>
      <c r="B126" t="s">
        <v>19</v>
      </c>
      <c r="C126" t="s">
        <v>28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 t="s">
        <v>32</v>
      </c>
      <c r="B127" t="s">
        <v>19</v>
      </c>
      <c r="C127" t="s">
        <v>29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 t="s">
        <v>32</v>
      </c>
      <c r="B128" t="s">
        <v>19</v>
      </c>
      <c r="C128" t="s">
        <v>30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 t="s">
        <v>32</v>
      </c>
      <c r="B129" t="s">
        <v>19</v>
      </c>
      <c r="C129" t="s">
        <v>31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 t="s">
        <v>32</v>
      </c>
      <c r="B130" t="s">
        <v>21</v>
      </c>
      <c r="C130" t="s">
        <v>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 t="s">
        <v>32</v>
      </c>
      <c r="B131" t="s">
        <v>21</v>
      </c>
      <c r="C131" t="s">
        <v>29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 t="s">
        <v>32</v>
      </c>
      <c r="B132" t="s">
        <v>21</v>
      </c>
      <c r="C132" t="s">
        <v>30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 t="s">
        <v>32</v>
      </c>
      <c r="B133" t="s">
        <v>21</v>
      </c>
      <c r="C133" t="s">
        <v>31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 t="s">
        <v>32</v>
      </c>
      <c r="B134" t="s">
        <v>22</v>
      </c>
      <c r="C134" t="s">
        <v>28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 t="s">
        <v>32</v>
      </c>
      <c r="B135" t="s">
        <v>22</v>
      </c>
      <c r="C135" t="s">
        <v>29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 t="s">
        <v>32</v>
      </c>
      <c r="B136" t="s">
        <v>22</v>
      </c>
      <c r="C136" t="s">
        <v>30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 t="s">
        <v>32</v>
      </c>
      <c r="B137" t="s">
        <v>22</v>
      </c>
      <c r="C137" t="s">
        <v>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 t="s">
        <v>32</v>
      </c>
      <c r="B138" t="s">
        <v>23</v>
      </c>
      <c r="C138" t="s">
        <v>28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 t="s">
        <v>32</v>
      </c>
      <c r="B139" t="s">
        <v>23</v>
      </c>
      <c r="C139" t="s">
        <v>29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 t="s">
        <v>32</v>
      </c>
      <c r="B140" t="s">
        <v>23</v>
      </c>
      <c r="C140" t="s">
        <v>30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 t="s">
        <v>32</v>
      </c>
      <c r="B141" t="s">
        <v>23</v>
      </c>
      <c r="C141" t="s">
        <v>31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 t="s">
        <v>32</v>
      </c>
      <c r="B142" t="s">
        <v>24</v>
      </c>
      <c r="C142" t="s">
        <v>28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 t="s">
        <v>32</v>
      </c>
      <c r="B143" t="s">
        <v>24</v>
      </c>
      <c r="C143" t="s">
        <v>29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 t="s">
        <v>32</v>
      </c>
      <c r="B144" t="s">
        <v>24</v>
      </c>
      <c r="C144" t="s">
        <v>30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 t="s">
        <v>32</v>
      </c>
      <c r="B145" t="s">
        <v>24</v>
      </c>
      <c r="C145" t="s">
        <v>31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 t="s">
        <v>13</v>
      </c>
      <c r="B146" t="s">
        <v>4</v>
      </c>
      <c r="C146" t="s">
        <v>28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 t="s">
        <v>13</v>
      </c>
      <c r="B147" t="s">
        <v>4</v>
      </c>
      <c r="C147" t="s">
        <v>29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 t="s">
        <v>13</v>
      </c>
      <c r="B148" t="s">
        <v>4</v>
      </c>
      <c r="C148" t="s">
        <v>30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 t="s">
        <v>13</v>
      </c>
      <c r="B149" t="s">
        <v>4</v>
      </c>
      <c r="C149" t="s">
        <v>31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 t="s">
        <v>13</v>
      </c>
      <c r="B150" t="s">
        <v>11</v>
      </c>
      <c r="C150" t="s">
        <v>28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 t="s">
        <v>13</v>
      </c>
      <c r="B151" t="s">
        <v>11</v>
      </c>
      <c r="C151" t="s">
        <v>29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 t="s">
        <v>13</v>
      </c>
      <c r="B152" t="s">
        <v>11</v>
      </c>
      <c r="C152" t="s">
        <v>30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 t="s">
        <v>13</v>
      </c>
      <c r="B153" t="s">
        <v>11</v>
      </c>
      <c r="C153" t="s">
        <v>31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 t="s">
        <v>13</v>
      </c>
      <c r="B154" t="s">
        <v>32</v>
      </c>
      <c r="C154" t="s">
        <v>28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 t="s">
        <v>13</v>
      </c>
      <c r="B155" t="s">
        <v>32</v>
      </c>
      <c r="C155" t="s">
        <v>29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 t="s">
        <v>13</v>
      </c>
      <c r="B156" t="s">
        <v>32</v>
      </c>
      <c r="C156" t="s">
        <v>30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 t="s">
        <v>13</v>
      </c>
      <c r="B157" t="s">
        <v>32</v>
      </c>
      <c r="C157" t="s">
        <v>31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 t="s">
        <v>13</v>
      </c>
      <c r="B158" t="s">
        <v>13</v>
      </c>
      <c r="C158" t="s">
        <v>28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 t="s">
        <v>13</v>
      </c>
      <c r="B159" t="s">
        <v>13</v>
      </c>
      <c r="C159" t="s">
        <v>29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 t="s">
        <v>13</v>
      </c>
      <c r="B160" t="s">
        <v>13</v>
      </c>
      <c r="C160" t="s">
        <v>30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 t="s">
        <v>13</v>
      </c>
      <c r="B161" t="s">
        <v>13</v>
      </c>
      <c r="C161" t="s">
        <v>31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 t="s">
        <v>13</v>
      </c>
      <c r="B162" t="s">
        <v>16</v>
      </c>
      <c r="C162" t="s">
        <v>28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 t="s">
        <v>13</v>
      </c>
      <c r="B163" t="s">
        <v>16</v>
      </c>
      <c r="C163" t="s">
        <v>29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 t="s">
        <v>13</v>
      </c>
      <c r="B164" t="s">
        <v>16</v>
      </c>
      <c r="C164" t="s">
        <v>30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 t="s">
        <v>13</v>
      </c>
      <c r="B165" t="s">
        <v>16</v>
      </c>
      <c r="C165" t="s">
        <v>31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 t="s">
        <v>13</v>
      </c>
      <c r="B166" t="s">
        <v>17</v>
      </c>
      <c r="C166" t="s">
        <v>28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 t="s">
        <v>13</v>
      </c>
      <c r="B167" t="s">
        <v>17</v>
      </c>
      <c r="C167" t="s">
        <v>29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 t="s">
        <v>13</v>
      </c>
      <c r="B168" t="s">
        <v>17</v>
      </c>
      <c r="C168" t="s">
        <v>30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 t="s">
        <v>13</v>
      </c>
      <c r="B169" t="s">
        <v>17</v>
      </c>
      <c r="C169" t="s">
        <v>31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 t="s">
        <v>13</v>
      </c>
      <c r="B170" t="s">
        <v>18</v>
      </c>
      <c r="C170" t="s">
        <v>28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 t="s">
        <v>13</v>
      </c>
      <c r="B171" t="s">
        <v>18</v>
      </c>
      <c r="C171" t="s">
        <v>29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 t="s">
        <v>13</v>
      </c>
      <c r="B172" t="s">
        <v>18</v>
      </c>
      <c r="C172" t="s">
        <v>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 t="s">
        <v>13</v>
      </c>
      <c r="B173" t="s">
        <v>18</v>
      </c>
      <c r="C173" t="s">
        <v>31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 t="s">
        <v>13</v>
      </c>
      <c r="B174" t="s">
        <v>19</v>
      </c>
      <c r="C174" t="s">
        <v>28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 t="s">
        <v>13</v>
      </c>
      <c r="B175" t="s">
        <v>19</v>
      </c>
      <c r="C175" t="s">
        <v>29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 t="s">
        <v>13</v>
      </c>
      <c r="B176" t="s">
        <v>19</v>
      </c>
      <c r="C176" t="s">
        <v>30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 t="s">
        <v>13</v>
      </c>
      <c r="B177" t="s">
        <v>19</v>
      </c>
      <c r="C177" t="s">
        <v>31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 t="s">
        <v>13</v>
      </c>
      <c r="B178" t="s">
        <v>21</v>
      </c>
      <c r="C178" t="s">
        <v>28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 t="s">
        <v>13</v>
      </c>
      <c r="B179" t="s">
        <v>21</v>
      </c>
      <c r="C179" t="s">
        <v>29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 t="s">
        <v>13</v>
      </c>
      <c r="B180" t="s">
        <v>21</v>
      </c>
      <c r="C180" t="s">
        <v>30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 t="s">
        <v>13</v>
      </c>
      <c r="B181" t="s">
        <v>21</v>
      </c>
      <c r="C181" t="s">
        <v>31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 t="s">
        <v>13</v>
      </c>
      <c r="B182" t="s">
        <v>22</v>
      </c>
      <c r="C182" t="s">
        <v>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 t="s">
        <v>13</v>
      </c>
      <c r="B183" t="s">
        <v>22</v>
      </c>
      <c r="C183" t="s">
        <v>29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 t="s">
        <v>13</v>
      </c>
      <c r="B184" t="s">
        <v>22</v>
      </c>
      <c r="C184" t="s">
        <v>30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 t="s">
        <v>13</v>
      </c>
      <c r="B185" t="s">
        <v>22</v>
      </c>
      <c r="C185" t="s">
        <v>31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 t="s">
        <v>13</v>
      </c>
      <c r="B186" t="s">
        <v>23</v>
      </c>
      <c r="C186" t="s">
        <v>28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 t="s">
        <v>13</v>
      </c>
      <c r="B187" t="s">
        <v>23</v>
      </c>
      <c r="C187" t="s">
        <v>29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 t="s">
        <v>13</v>
      </c>
      <c r="B188" t="s">
        <v>23</v>
      </c>
      <c r="C188" t="s">
        <v>30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 t="s">
        <v>13</v>
      </c>
      <c r="B189" t="s">
        <v>23</v>
      </c>
      <c r="C189" t="s">
        <v>31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 t="s">
        <v>13</v>
      </c>
      <c r="B190" t="s">
        <v>24</v>
      </c>
      <c r="C190" t="s">
        <v>28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 t="s">
        <v>13</v>
      </c>
      <c r="B191" t="s">
        <v>24</v>
      </c>
      <c r="C191" t="s">
        <v>29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 t="s">
        <v>13</v>
      </c>
      <c r="B192" t="s">
        <v>24</v>
      </c>
      <c r="C192" t="s">
        <v>30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 t="s">
        <v>13</v>
      </c>
      <c r="B193" t="s">
        <v>24</v>
      </c>
      <c r="C193" t="s">
        <v>31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 t="s">
        <v>16</v>
      </c>
      <c r="B194" t="s">
        <v>4</v>
      </c>
      <c r="C194" t="s">
        <v>28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 t="s">
        <v>16</v>
      </c>
      <c r="B195" t="s">
        <v>4</v>
      </c>
      <c r="C195" t="s">
        <v>29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 t="s">
        <v>16</v>
      </c>
      <c r="B196" t="s">
        <v>4</v>
      </c>
      <c r="C196" t="s">
        <v>30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 t="s">
        <v>16</v>
      </c>
      <c r="B197" t="s">
        <v>4</v>
      </c>
      <c r="C197" t="s">
        <v>31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 t="s">
        <v>16</v>
      </c>
      <c r="B198" t="s">
        <v>11</v>
      </c>
      <c r="C198" t="s">
        <v>28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 t="s">
        <v>16</v>
      </c>
      <c r="B199" t="s">
        <v>11</v>
      </c>
      <c r="C199" t="s">
        <v>29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 t="s">
        <v>16</v>
      </c>
      <c r="B200" t="s">
        <v>11</v>
      </c>
      <c r="C200" t="s">
        <v>30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 t="s">
        <v>16</v>
      </c>
      <c r="B201" t="s">
        <v>11</v>
      </c>
      <c r="C201" t="s">
        <v>31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 t="s">
        <v>16</v>
      </c>
      <c r="B202" t="s">
        <v>32</v>
      </c>
      <c r="C202" t="s">
        <v>28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 t="s">
        <v>16</v>
      </c>
      <c r="B203" t="s">
        <v>32</v>
      </c>
      <c r="C203" t="s">
        <v>29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 t="s">
        <v>16</v>
      </c>
      <c r="B204" t="s">
        <v>32</v>
      </c>
      <c r="C204" t="s">
        <v>30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 t="s">
        <v>16</v>
      </c>
      <c r="B205" t="s">
        <v>32</v>
      </c>
      <c r="C205" t="s">
        <v>31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 t="s">
        <v>16</v>
      </c>
      <c r="B206" t="s">
        <v>13</v>
      </c>
      <c r="C206" t="s">
        <v>28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 t="s">
        <v>16</v>
      </c>
      <c r="B207" t="s">
        <v>13</v>
      </c>
      <c r="C207" t="s">
        <v>29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 t="s">
        <v>16</v>
      </c>
      <c r="B208" t="s">
        <v>13</v>
      </c>
      <c r="C208" t="s">
        <v>30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 t="s">
        <v>16</v>
      </c>
      <c r="B209" t="s">
        <v>13</v>
      </c>
      <c r="C209" t="s">
        <v>31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 t="s">
        <v>16</v>
      </c>
      <c r="B210" t="s">
        <v>16</v>
      </c>
      <c r="C210" t="s">
        <v>28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 t="s">
        <v>16</v>
      </c>
      <c r="B211" t="s">
        <v>16</v>
      </c>
      <c r="C211" t="s">
        <v>29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 t="s">
        <v>16</v>
      </c>
      <c r="B212" t="s">
        <v>16</v>
      </c>
      <c r="C212" t="s">
        <v>30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 t="s">
        <v>16</v>
      </c>
      <c r="B213" t="s">
        <v>16</v>
      </c>
      <c r="C213" t="s">
        <v>31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 t="s">
        <v>16</v>
      </c>
      <c r="B214" t="s">
        <v>17</v>
      </c>
      <c r="C214" t="s">
        <v>28</v>
      </c>
      <c r="D214">
        <v>0</v>
      </c>
      <c r="E214">
        <v>0</v>
      </c>
      <c r="F214">
        <v>238</v>
      </c>
      <c r="G214">
        <v>0</v>
      </c>
      <c r="H214">
        <v>0</v>
      </c>
      <c r="I214">
        <v>0</v>
      </c>
    </row>
    <row r="215" spans="1:9" x14ac:dyDescent="0.35">
      <c r="A215" t="s">
        <v>16</v>
      </c>
      <c r="B215" t="s">
        <v>17</v>
      </c>
      <c r="C215" t="s">
        <v>29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 t="s">
        <v>16</v>
      </c>
      <c r="B216" t="s">
        <v>17</v>
      </c>
      <c r="C216" t="s">
        <v>30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 t="s">
        <v>16</v>
      </c>
      <c r="B217" t="s">
        <v>17</v>
      </c>
      <c r="C217" t="s">
        <v>31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 t="s">
        <v>16</v>
      </c>
      <c r="B218" t="s">
        <v>18</v>
      </c>
      <c r="C218" t="s">
        <v>28</v>
      </c>
      <c r="D218">
        <v>42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 t="s">
        <v>16</v>
      </c>
      <c r="B219" t="s">
        <v>18</v>
      </c>
      <c r="C219" t="s">
        <v>29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 t="s">
        <v>16</v>
      </c>
      <c r="B220" t="s">
        <v>18</v>
      </c>
      <c r="C220" t="s">
        <v>30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 t="s">
        <v>16</v>
      </c>
      <c r="B221" t="s">
        <v>18</v>
      </c>
      <c r="C221" t="s">
        <v>31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 t="s">
        <v>16</v>
      </c>
      <c r="B222" t="s">
        <v>19</v>
      </c>
      <c r="C222" t="s">
        <v>28</v>
      </c>
      <c r="D222">
        <v>67</v>
      </c>
      <c r="E222">
        <v>0</v>
      </c>
      <c r="F222">
        <v>246</v>
      </c>
      <c r="G222">
        <v>371</v>
      </c>
      <c r="H222">
        <v>0</v>
      </c>
      <c r="I222">
        <v>0</v>
      </c>
    </row>
    <row r="223" spans="1:9" x14ac:dyDescent="0.35">
      <c r="A223" t="s">
        <v>16</v>
      </c>
      <c r="B223" t="s">
        <v>19</v>
      </c>
      <c r="C223" t="s">
        <v>29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 t="s">
        <v>16</v>
      </c>
      <c r="B224" t="s">
        <v>19</v>
      </c>
      <c r="C224" t="s">
        <v>30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 t="s">
        <v>16</v>
      </c>
      <c r="B225" t="s">
        <v>19</v>
      </c>
      <c r="C225" t="s">
        <v>31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 t="s">
        <v>16</v>
      </c>
      <c r="B226" t="s">
        <v>21</v>
      </c>
      <c r="C226" t="s">
        <v>28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 t="s">
        <v>16</v>
      </c>
      <c r="B227" t="s">
        <v>21</v>
      </c>
      <c r="C227" t="s">
        <v>29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 t="s">
        <v>16</v>
      </c>
      <c r="B228" t="s">
        <v>21</v>
      </c>
      <c r="C228" t="s">
        <v>30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 t="s">
        <v>16</v>
      </c>
      <c r="B229" t="s">
        <v>21</v>
      </c>
      <c r="C229" t="s">
        <v>31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 t="s">
        <v>16</v>
      </c>
      <c r="B230" t="s">
        <v>22</v>
      </c>
      <c r="C230" t="s">
        <v>28</v>
      </c>
      <c r="D230">
        <v>139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 t="s">
        <v>16</v>
      </c>
      <c r="B231" t="s">
        <v>22</v>
      </c>
      <c r="C231" t="s">
        <v>29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 t="s">
        <v>16</v>
      </c>
      <c r="B232" t="s">
        <v>22</v>
      </c>
      <c r="C232" t="s">
        <v>30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 t="s">
        <v>16</v>
      </c>
      <c r="B233" t="s">
        <v>22</v>
      </c>
      <c r="C233" t="s">
        <v>31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 t="s">
        <v>16</v>
      </c>
      <c r="B234" t="s">
        <v>23</v>
      </c>
      <c r="C234" t="s">
        <v>28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 t="s">
        <v>16</v>
      </c>
      <c r="B235" t="s">
        <v>23</v>
      </c>
      <c r="C235" t="s">
        <v>29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 t="s">
        <v>16</v>
      </c>
      <c r="B236" t="s">
        <v>23</v>
      </c>
      <c r="C236" t="s">
        <v>30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 t="s">
        <v>16</v>
      </c>
      <c r="B237" t="s">
        <v>23</v>
      </c>
      <c r="C237" t="s">
        <v>31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 t="s">
        <v>16</v>
      </c>
      <c r="B238" t="s">
        <v>24</v>
      </c>
      <c r="C238" t="s">
        <v>28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 t="s">
        <v>16</v>
      </c>
      <c r="B239" t="s">
        <v>24</v>
      </c>
      <c r="C239" t="s">
        <v>29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 t="s">
        <v>16</v>
      </c>
      <c r="B240" t="s">
        <v>24</v>
      </c>
      <c r="C240" t="s">
        <v>30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 t="s">
        <v>16</v>
      </c>
      <c r="B241" t="s">
        <v>24</v>
      </c>
      <c r="C241" t="s">
        <v>31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 t="s">
        <v>17</v>
      </c>
      <c r="B242" t="s">
        <v>4</v>
      </c>
      <c r="C242" t="s">
        <v>28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 t="s">
        <v>17</v>
      </c>
      <c r="B243" t="s">
        <v>4</v>
      </c>
      <c r="C243" t="s">
        <v>29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 t="s">
        <v>17</v>
      </c>
      <c r="B244" t="s">
        <v>4</v>
      </c>
      <c r="C244" t="s">
        <v>30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 t="s">
        <v>17</v>
      </c>
      <c r="B245" t="s">
        <v>4</v>
      </c>
      <c r="C245" t="s">
        <v>31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 t="s">
        <v>17</v>
      </c>
      <c r="B246" t="s">
        <v>11</v>
      </c>
      <c r="C246" t="s">
        <v>28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 t="s">
        <v>17</v>
      </c>
      <c r="B247" t="s">
        <v>11</v>
      </c>
      <c r="C247" t="s">
        <v>29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 t="s">
        <v>17</v>
      </c>
      <c r="B248" t="s">
        <v>11</v>
      </c>
      <c r="C248" t="s">
        <v>30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 t="s">
        <v>17</v>
      </c>
      <c r="B249" t="s">
        <v>11</v>
      </c>
      <c r="C249" t="s">
        <v>31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 t="s">
        <v>17</v>
      </c>
      <c r="B250" t="s">
        <v>32</v>
      </c>
      <c r="C250" t="s">
        <v>28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 t="s">
        <v>17</v>
      </c>
      <c r="B251" t="s">
        <v>32</v>
      </c>
      <c r="C251" t="s">
        <v>29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 t="s">
        <v>17</v>
      </c>
      <c r="B252" t="s">
        <v>32</v>
      </c>
      <c r="C252" t="s">
        <v>30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 t="s">
        <v>17</v>
      </c>
      <c r="B253" t="s">
        <v>32</v>
      </c>
      <c r="C253" t="s">
        <v>31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 t="s">
        <v>17</v>
      </c>
      <c r="B254" t="s">
        <v>13</v>
      </c>
      <c r="C254" t="s">
        <v>28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 t="s">
        <v>17</v>
      </c>
      <c r="B255" t="s">
        <v>13</v>
      </c>
      <c r="C255" t="s">
        <v>29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 t="s">
        <v>17</v>
      </c>
      <c r="B256" t="s">
        <v>13</v>
      </c>
      <c r="C256" t="s">
        <v>30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 t="s">
        <v>17</v>
      </c>
      <c r="B257" t="s">
        <v>13</v>
      </c>
      <c r="C257" t="s">
        <v>31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 t="s">
        <v>17</v>
      </c>
      <c r="B258" t="s">
        <v>16</v>
      </c>
      <c r="C258" t="s">
        <v>28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 t="s">
        <v>17</v>
      </c>
      <c r="B259" t="s">
        <v>16</v>
      </c>
      <c r="C259" t="s">
        <v>29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 t="s">
        <v>17</v>
      </c>
      <c r="B260" t="s">
        <v>16</v>
      </c>
      <c r="C260" t="s">
        <v>30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 t="s">
        <v>17</v>
      </c>
      <c r="B261" t="s">
        <v>16</v>
      </c>
      <c r="C261" t="s">
        <v>31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 t="s">
        <v>17</v>
      </c>
      <c r="B262" t="s">
        <v>17</v>
      </c>
      <c r="C262" t="s">
        <v>28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 t="s">
        <v>17</v>
      </c>
      <c r="B263" t="s">
        <v>17</v>
      </c>
      <c r="C263" t="s">
        <v>29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 t="s">
        <v>17</v>
      </c>
      <c r="B264" t="s">
        <v>17</v>
      </c>
      <c r="C264" t="s">
        <v>30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 t="s">
        <v>17</v>
      </c>
      <c r="B265" t="s">
        <v>17</v>
      </c>
      <c r="C265" t="s">
        <v>31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 t="s">
        <v>17</v>
      </c>
      <c r="B266" t="s">
        <v>18</v>
      </c>
      <c r="C266" t="s">
        <v>28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 t="s">
        <v>17</v>
      </c>
      <c r="B267" t="s">
        <v>18</v>
      </c>
      <c r="C267" t="s">
        <v>29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 t="s">
        <v>17</v>
      </c>
      <c r="B268" t="s">
        <v>18</v>
      </c>
      <c r="C268" t="s">
        <v>30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 t="s">
        <v>17</v>
      </c>
      <c r="B269" t="s">
        <v>18</v>
      </c>
      <c r="C269" t="s">
        <v>31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 t="s">
        <v>17</v>
      </c>
      <c r="B270" t="s">
        <v>19</v>
      </c>
      <c r="C270" t="s">
        <v>28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 t="s">
        <v>17</v>
      </c>
      <c r="B271" t="s">
        <v>19</v>
      </c>
      <c r="C271" t="s">
        <v>29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 t="s">
        <v>17</v>
      </c>
      <c r="B272" t="s">
        <v>19</v>
      </c>
      <c r="C272" t="s">
        <v>30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 t="s">
        <v>17</v>
      </c>
      <c r="B273" t="s">
        <v>19</v>
      </c>
      <c r="C273" t="s">
        <v>31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 t="s">
        <v>17</v>
      </c>
      <c r="B274" t="s">
        <v>21</v>
      </c>
      <c r="C274" t="s">
        <v>28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 t="s">
        <v>17</v>
      </c>
      <c r="B275" t="s">
        <v>21</v>
      </c>
      <c r="C275" t="s">
        <v>29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 t="s">
        <v>17</v>
      </c>
      <c r="B276" t="s">
        <v>21</v>
      </c>
      <c r="C276" t="s">
        <v>30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 t="s">
        <v>17</v>
      </c>
      <c r="B277" t="s">
        <v>21</v>
      </c>
      <c r="C277" t="s">
        <v>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 t="s">
        <v>17</v>
      </c>
      <c r="B278" t="s">
        <v>22</v>
      </c>
      <c r="C278" t="s">
        <v>28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 t="s">
        <v>17</v>
      </c>
      <c r="B279" t="s">
        <v>22</v>
      </c>
      <c r="C279" t="s">
        <v>29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 t="s">
        <v>17</v>
      </c>
      <c r="B280" t="s">
        <v>22</v>
      </c>
      <c r="C280" t="s">
        <v>30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 t="s">
        <v>17</v>
      </c>
      <c r="B281" t="s">
        <v>22</v>
      </c>
      <c r="C281" t="s">
        <v>31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 t="s">
        <v>17</v>
      </c>
      <c r="B282" t="s">
        <v>23</v>
      </c>
      <c r="C282" t="s">
        <v>28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 t="s">
        <v>17</v>
      </c>
      <c r="B283" t="s">
        <v>23</v>
      </c>
      <c r="C283" t="s">
        <v>29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 t="s">
        <v>17</v>
      </c>
      <c r="B284" t="s">
        <v>23</v>
      </c>
      <c r="C284" t="s">
        <v>30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 t="s">
        <v>17</v>
      </c>
      <c r="B285" t="s">
        <v>23</v>
      </c>
      <c r="C285" t="s">
        <v>31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 t="s">
        <v>17</v>
      </c>
      <c r="B286" t="s">
        <v>24</v>
      </c>
      <c r="C286" t="s">
        <v>28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 t="s">
        <v>17</v>
      </c>
      <c r="B287" t="s">
        <v>24</v>
      </c>
      <c r="C287" t="s">
        <v>29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 t="s">
        <v>17</v>
      </c>
      <c r="B288" t="s">
        <v>24</v>
      </c>
      <c r="C288" t="s">
        <v>30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 t="s">
        <v>17</v>
      </c>
      <c r="B289" t="s">
        <v>24</v>
      </c>
      <c r="C289" t="s">
        <v>31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 t="s">
        <v>18</v>
      </c>
      <c r="B290" t="s">
        <v>4</v>
      </c>
      <c r="C290" t="s">
        <v>28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 t="s">
        <v>18</v>
      </c>
      <c r="B291" t="s">
        <v>4</v>
      </c>
      <c r="C291" t="s">
        <v>29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 t="s">
        <v>18</v>
      </c>
      <c r="B292" t="s">
        <v>4</v>
      </c>
      <c r="C292" t="s">
        <v>30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 t="s">
        <v>18</v>
      </c>
      <c r="B293" t="s">
        <v>4</v>
      </c>
      <c r="C293" t="s">
        <v>31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 t="s">
        <v>18</v>
      </c>
      <c r="B294" t="s">
        <v>11</v>
      </c>
      <c r="C294" t="s">
        <v>28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 t="s">
        <v>18</v>
      </c>
      <c r="B295" t="s">
        <v>11</v>
      </c>
      <c r="C295" t="s">
        <v>29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 t="s">
        <v>18</v>
      </c>
      <c r="B296" t="s">
        <v>11</v>
      </c>
      <c r="C296" t="s">
        <v>30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2501</v>
      </c>
    </row>
    <row r="297" spans="1:9" x14ac:dyDescent="0.35">
      <c r="A297" t="s">
        <v>18</v>
      </c>
      <c r="B297" t="s">
        <v>11</v>
      </c>
      <c r="C297" t="s">
        <v>31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 t="s">
        <v>18</v>
      </c>
      <c r="B298" t="s">
        <v>32</v>
      </c>
      <c r="C298" t="s">
        <v>28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 t="s">
        <v>18</v>
      </c>
      <c r="B299" t="s">
        <v>32</v>
      </c>
      <c r="C299" t="s">
        <v>29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175</v>
      </c>
    </row>
    <row r="300" spans="1:9" x14ac:dyDescent="0.35">
      <c r="A300" t="s">
        <v>18</v>
      </c>
      <c r="B300" t="s">
        <v>32</v>
      </c>
      <c r="C300" t="s">
        <v>30</v>
      </c>
      <c r="D300">
        <v>0</v>
      </c>
      <c r="E300">
        <v>0</v>
      </c>
      <c r="F300">
        <v>0</v>
      </c>
      <c r="G300">
        <v>618</v>
      </c>
      <c r="H300">
        <v>0</v>
      </c>
      <c r="I300">
        <v>1926</v>
      </c>
    </row>
    <row r="301" spans="1:9" x14ac:dyDescent="0.35">
      <c r="A301" t="s">
        <v>18</v>
      </c>
      <c r="B301" t="s">
        <v>32</v>
      </c>
      <c r="C301" t="s">
        <v>31</v>
      </c>
      <c r="D301">
        <v>0</v>
      </c>
      <c r="E301">
        <v>0</v>
      </c>
      <c r="F301">
        <v>0</v>
      </c>
      <c r="G301">
        <v>245</v>
      </c>
      <c r="H301">
        <v>577</v>
      </c>
      <c r="I301">
        <v>535</v>
      </c>
    </row>
    <row r="302" spans="1:9" x14ac:dyDescent="0.35">
      <c r="A302" t="s">
        <v>18</v>
      </c>
      <c r="B302" t="s">
        <v>13</v>
      </c>
      <c r="C302" t="s">
        <v>28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 t="s">
        <v>18</v>
      </c>
      <c r="B303" t="s">
        <v>13</v>
      </c>
      <c r="C303" t="s">
        <v>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 t="s">
        <v>18</v>
      </c>
      <c r="B304" t="s">
        <v>13</v>
      </c>
      <c r="C304" t="s">
        <v>30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 t="s">
        <v>18</v>
      </c>
      <c r="B305" t="s">
        <v>13</v>
      </c>
      <c r="C305" t="s">
        <v>31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 t="s">
        <v>18</v>
      </c>
      <c r="B306" t="s">
        <v>16</v>
      </c>
      <c r="C306" t="s">
        <v>28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 t="s">
        <v>18</v>
      </c>
      <c r="B307" t="s">
        <v>16</v>
      </c>
      <c r="C307" t="s">
        <v>29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 t="s">
        <v>18</v>
      </c>
      <c r="B308" t="s">
        <v>16</v>
      </c>
      <c r="C308" t="s">
        <v>30</v>
      </c>
      <c r="D308">
        <v>147</v>
      </c>
      <c r="E308">
        <v>200</v>
      </c>
      <c r="F308">
        <v>313</v>
      </c>
      <c r="G308">
        <v>0</v>
      </c>
      <c r="H308">
        <v>1571</v>
      </c>
      <c r="I308">
        <v>0</v>
      </c>
    </row>
    <row r="309" spans="1:9" x14ac:dyDescent="0.35">
      <c r="A309" t="s">
        <v>18</v>
      </c>
      <c r="B309" t="s">
        <v>16</v>
      </c>
      <c r="C309" t="s">
        <v>31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 t="s">
        <v>18</v>
      </c>
      <c r="B310" t="s">
        <v>17</v>
      </c>
      <c r="C310" t="s">
        <v>28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 t="s">
        <v>18</v>
      </c>
      <c r="B311" t="s">
        <v>17</v>
      </c>
      <c r="C311" t="s">
        <v>29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 t="s">
        <v>18</v>
      </c>
      <c r="B312" t="s">
        <v>17</v>
      </c>
      <c r="C312" t="s">
        <v>30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 t="s">
        <v>18</v>
      </c>
      <c r="B313" t="s">
        <v>17</v>
      </c>
      <c r="C313" t="s">
        <v>31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 t="s">
        <v>18</v>
      </c>
      <c r="B314" t="s">
        <v>18</v>
      </c>
      <c r="C314" t="s">
        <v>28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 t="s">
        <v>18</v>
      </c>
      <c r="B315" t="s">
        <v>18</v>
      </c>
      <c r="C315" t="s">
        <v>29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 t="s">
        <v>18</v>
      </c>
      <c r="B316" t="s">
        <v>18</v>
      </c>
      <c r="C316" t="s">
        <v>30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 t="s">
        <v>18</v>
      </c>
      <c r="B317" t="s">
        <v>18</v>
      </c>
      <c r="C317" t="s">
        <v>31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 t="s">
        <v>18</v>
      </c>
      <c r="B318" t="s">
        <v>19</v>
      </c>
      <c r="C318" t="s">
        <v>28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 t="s">
        <v>18</v>
      </c>
      <c r="B319" t="s">
        <v>19</v>
      </c>
      <c r="C319" t="s">
        <v>29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 t="s">
        <v>18</v>
      </c>
      <c r="B320" t="s">
        <v>19</v>
      </c>
      <c r="C320" t="s">
        <v>30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 t="s">
        <v>18</v>
      </c>
      <c r="B321" t="s">
        <v>19</v>
      </c>
      <c r="C321" t="s">
        <v>31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 t="s">
        <v>18</v>
      </c>
      <c r="B322" t="s">
        <v>21</v>
      </c>
      <c r="C322" t="s">
        <v>28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 t="s">
        <v>18</v>
      </c>
      <c r="B323" t="s">
        <v>21</v>
      </c>
      <c r="C323" t="s">
        <v>29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 t="s">
        <v>18</v>
      </c>
      <c r="B324" t="s">
        <v>21</v>
      </c>
      <c r="C324" t="s">
        <v>30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 t="s">
        <v>18</v>
      </c>
      <c r="B325" t="s">
        <v>21</v>
      </c>
      <c r="C325" t="s">
        <v>31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 t="s">
        <v>18</v>
      </c>
      <c r="B326" t="s">
        <v>22</v>
      </c>
      <c r="C326" t="s">
        <v>28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 t="s">
        <v>18</v>
      </c>
      <c r="B327" t="s">
        <v>22</v>
      </c>
      <c r="C327" t="s">
        <v>29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 t="s">
        <v>18</v>
      </c>
      <c r="B328" t="s">
        <v>22</v>
      </c>
      <c r="C328" t="s">
        <v>30</v>
      </c>
      <c r="D328">
        <v>37</v>
      </c>
      <c r="E328">
        <v>37</v>
      </c>
      <c r="F328">
        <v>107</v>
      </c>
      <c r="G328">
        <v>0</v>
      </c>
      <c r="H328">
        <v>0</v>
      </c>
      <c r="I328">
        <v>0</v>
      </c>
    </row>
    <row r="329" spans="1:9" x14ac:dyDescent="0.35">
      <c r="A329" t="s">
        <v>18</v>
      </c>
      <c r="B329" t="s">
        <v>22</v>
      </c>
      <c r="C329" t="s">
        <v>31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 t="s">
        <v>18</v>
      </c>
      <c r="B330" t="s">
        <v>23</v>
      </c>
      <c r="C330" t="s">
        <v>28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 t="s">
        <v>18</v>
      </c>
      <c r="B331" t="s">
        <v>23</v>
      </c>
      <c r="C331" t="s">
        <v>29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 t="s">
        <v>18</v>
      </c>
      <c r="B332" t="s">
        <v>23</v>
      </c>
      <c r="C332" t="s">
        <v>30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 t="s">
        <v>18</v>
      </c>
      <c r="B333" t="s">
        <v>23</v>
      </c>
      <c r="C333" t="s">
        <v>31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 t="s">
        <v>18</v>
      </c>
      <c r="B334" t="s">
        <v>24</v>
      </c>
      <c r="C334" t="s">
        <v>28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 t="s">
        <v>18</v>
      </c>
      <c r="B335" t="s">
        <v>24</v>
      </c>
      <c r="C335" t="s">
        <v>29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 t="s">
        <v>18</v>
      </c>
      <c r="B336" t="s">
        <v>24</v>
      </c>
      <c r="C336" t="s">
        <v>30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 t="s">
        <v>18</v>
      </c>
      <c r="B337" t="s">
        <v>24</v>
      </c>
      <c r="C337" t="s">
        <v>31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 t="s">
        <v>19</v>
      </c>
      <c r="B338" t="s">
        <v>4</v>
      </c>
      <c r="C338" t="s">
        <v>28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 t="s">
        <v>19</v>
      </c>
      <c r="B339" t="s">
        <v>4</v>
      </c>
      <c r="C339" t="s">
        <v>29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 t="s">
        <v>19</v>
      </c>
      <c r="B340" t="s">
        <v>4</v>
      </c>
      <c r="C340" t="s">
        <v>30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 t="s">
        <v>19</v>
      </c>
      <c r="B341" t="s">
        <v>4</v>
      </c>
      <c r="C341" t="s">
        <v>31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 t="s">
        <v>19</v>
      </c>
      <c r="B342" t="s">
        <v>11</v>
      </c>
      <c r="C342" t="s">
        <v>28</v>
      </c>
      <c r="D342">
        <v>0</v>
      </c>
      <c r="E342">
        <v>174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 t="s">
        <v>19</v>
      </c>
      <c r="B343" t="s">
        <v>11</v>
      </c>
      <c r="C343" t="s">
        <v>29</v>
      </c>
      <c r="D343">
        <v>4910</v>
      </c>
      <c r="E343">
        <v>6128</v>
      </c>
      <c r="F343">
        <v>6542</v>
      </c>
      <c r="G343">
        <v>3200</v>
      </c>
      <c r="H343">
        <v>0</v>
      </c>
      <c r="I343">
        <v>0</v>
      </c>
    </row>
    <row r="344" spans="1:9" x14ac:dyDescent="0.35">
      <c r="A344" t="s">
        <v>19</v>
      </c>
      <c r="B344" t="s">
        <v>11</v>
      </c>
      <c r="C344" t="s">
        <v>30</v>
      </c>
      <c r="D344">
        <v>417</v>
      </c>
      <c r="E344">
        <v>881</v>
      </c>
      <c r="F344">
        <v>4171</v>
      </c>
      <c r="G344">
        <v>4380</v>
      </c>
      <c r="H344">
        <v>0</v>
      </c>
      <c r="I344">
        <v>0</v>
      </c>
    </row>
    <row r="345" spans="1:9" x14ac:dyDescent="0.35">
      <c r="A345" t="s">
        <v>19</v>
      </c>
      <c r="B345" t="s">
        <v>11</v>
      </c>
      <c r="C345" t="s">
        <v>31</v>
      </c>
      <c r="D345">
        <v>0</v>
      </c>
      <c r="E345">
        <v>0</v>
      </c>
      <c r="F345">
        <v>814</v>
      </c>
      <c r="G345">
        <v>0</v>
      </c>
      <c r="H345">
        <v>0</v>
      </c>
      <c r="I345">
        <v>0</v>
      </c>
    </row>
    <row r="346" spans="1:9" x14ac:dyDescent="0.35">
      <c r="A346" t="s">
        <v>19</v>
      </c>
      <c r="B346" t="s">
        <v>32</v>
      </c>
      <c r="C346" t="s">
        <v>28</v>
      </c>
      <c r="D346">
        <v>238</v>
      </c>
      <c r="E346">
        <v>1708</v>
      </c>
      <c r="F346">
        <v>2956</v>
      </c>
      <c r="G346">
        <v>2023</v>
      </c>
      <c r="H346">
        <v>0</v>
      </c>
      <c r="I346">
        <v>0</v>
      </c>
    </row>
    <row r="347" spans="1:9" x14ac:dyDescent="0.35">
      <c r="A347" t="s">
        <v>19</v>
      </c>
      <c r="B347" t="s">
        <v>32</v>
      </c>
      <c r="C347" t="s">
        <v>29</v>
      </c>
      <c r="D347">
        <v>471</v>
      </c>
      <c r="E347">
        <v>955</v>
      </c>
      <c r="F347">
        <v>1466</v>
      </c>
      <c r="G347">
        <v>666</v>
      </c>
      <c r="H347">
        <v>807</v>
      </c>
      <c r="I347">
        <v>317</v>
      </c>
    </row>
    <row r="348" spans="1:9" x14ac:dyDescent="0.35">
      <c r="A348" t="s">
        <v>19</v>
      </c>
      <c r="B348" t="s">
        <v>32</v>
      </c>
      <c r="C348" t="s">
        <v>30</v>
      </c>
      <c r="D348">
        <v>144</v>
      </c>
      <c r="E348">
        <v>327</v>
      </c>
      <c r="F348">
        <v>1308</v>
      </c>
      <c r="G348">
        <v>1405</v>
      </c>
      <c r="H348">
        <v>0</v>
      </c>
      <c r="I348">
        <v>0</v>
      </c>
    </row>
    <row r="349" spans="1:9" x14ac:dyDescent="0.35">
      <c r="A349" t="s">
        <v>19</v>
      </c>
      <c r="B349" t="s">
        <v>32</v>
      </c>
      <c r="C349" t="s">
        <v>31</v>
      </c>
      <c r="D349">
        <v>0</v>
      </c>
      <c r="E349">
        <v>0</v>
      </c>
      <c r="F349">
        <v>55</v>
      </c>
      <c r="G349">
        <v>367</v>
      </c>
      <c r="H349">
        <v>78</v>
      </c>
      <c r="I349">
        <v>0</v>
      </c>
    </row>
    <row r="350" spans="1:9" x14ac:dyDescent="0.35">
      <c r="A350" t="s">
        <v>19</v>
      </c>
      <c r="B350" t="s">
        <v>13</v>
      </c>
      <c r="C350" t="s">
        <v>28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 t="s">
        <v>19</v>
      </c>
      <c r="B351" t="s">
        <v>13</v>
      </c>
      <c r="C351" t="s">
        <v>29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 t="s">
        <v>19</v>
      </c>
      <c r="B352" t="s">
        <v>13</v>
      </c>
      <c r="C352" t="s">
        <v>30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 t="s">
        <v>19</v>
      </c>
      <c r="B353" t="s">
        <v>13</v>
      </c>
      <c r="C353" t="s">
        <v>31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 t="s">
        <v>19</v>
      </c>
      <c r="B354" t="s">
        <v>16</v>
      </c>
      <c r="C354" t="s">
        <v>28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 t="s">
        <v>19</v>
      </c>
      <c r="B355" t="s">
        <v>16</v>
      </c>
      <c r="C355" t="s">
        <v>29</v>
      </c>
      <c r="D355">
        <v>1543</v>
      </c>
      <c r="E355">
        <v>996</v>
      </c>
      <c r="F355">
        <v>794</v>
      </c>
      <c r="G355">
        <v>914</v>
      </c>
      <c r="H355">
        <v>831</v>
      </c>
      <c r="I355">
        <v>947</v>
      </c>
    </row>
    <row r="356" spans="1:9" x14ac:dyDescent="0.35">
      <c r="A356" t="s">
        <v>19</v>
      </c>
      <c r="B356" t="s">
        <v>16</v>
      </c>
      <c r="C356" t="s">
        <v>30</v>
      </c>
      <c r="D356">
        <v>366</v>
      </c>
      <c r="E356">
        <v>805</v>
      </c>
      <c r="F356">
        <v>3174</v>
      </c>
      <c r="G356">
        <v>3034</v>
      </c>
      <c r="H356">
        <v>2462</v>
      </c>
      <c r="I356">
        <v>4368</v>
      </c>
    </row>
    <row r="357" spans="1:9" x14ac:dyDescent="0.35">
      <c r="A357" t="s">
        <v>19</v>
      </c>
      <c r="B357" t="s">
        <v>16</v>
      </c>
      <c r="C357" t="s">
        <v>31</v>
      </c>
      <c r="D357">
        <v>0</v>
      </c>
      <c r="E357">
        <v>0</v>
      </c>
      <c r="F357">
        <v>53</v>
      </c>
      <c r="G357">
        <v>108</v>
      </c>
      <c r="H357">
        <v>133</v>
      </c>
      <c r="I357">
        <v>179</v>
      </c>
    </row>
    <row r="358" spans="1:9" x14ac:dyDescent="0.35">
      <c r="A358" t="s">
        <v>19</v>
      </c>
      <c r="B358" t="s">
        <v>17</v>
      </c>
      <c r="C358" t="s">
        <v>28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863</v>
      </c>
    </row>
    <row r="359" spans="1:9" x14ac:dyDescent="0.35">
      <c r="A359" t="s">
        <v>19</v>
      </c>
      <c r="B359" t="s">
        <v>17</v>
      </c>
      <c r="C359" t="s">
        <v>29</v>
      </c>
      <c r="D359">
        <v>0</v>
      </c>
      <c r="E359">
        <v>818</v>
      </c>
      <c r="F359">
        <v>1039</v>
      </c>
      <c r="G359">
        <v>1682</v>
      </c>
      <c r="H359">
        <v>7263</v>
      </c>
      <c r="I359">
        <v>5076</v>
      </c>
    </row>
    <row r="360" spans="1:9" x14ac:dyDescent="0.35">
      <c r="A360" t="s">
        <v>19</v>
      </c>
      <c r="B360" t="s">
        <v>17</v>
      </c>
      <c r="C360" t="s">
        <v>30</v>
      </c>
      <c r="D360">
        <v>116</v>
      </c>
      <c r="E360">
        <v>231</v>
      </c>
      <c r="F360">
        <v>925</v>
      </c>
      <c r="G360">
        <v>1619</v>
      </c>
      <c r="H360">
        <v>1180</v>
      </c>
      <c r="I360">
        <v>1388</v>
      </c>
    </row>
    <row r="361" spans="1:9" x14ac:dyDescent="0.35">
      <c r="A361" t="s">
        <v>19</v>
      </c>
      <c r="B361" t="s">
        <v>17</v>
      </c>
      <c r="C361" t="s">
        <v>31</v>
      </c>
      <c r="D361">
        <v>0</v>
      </c>
      <c r="E361">
        <v>0</v>
      </c>
      <c r="F361">
        <v>220</v>
      </c>
      <c r="G361">
        <v>791</v>
      </c>
      <c r="H361">
        <v>787</v>
      </c>
      <c r="I361">
        <v>0</v>
      </c>
    </row>
    <row r="362" spans="1:9" x14ac:dyDescent="0.35">
      <c r="A362" t="s">
        <v>19</v>
      </c>
      <c r="B362" t="s">
        <v>18</v>
      </c>
      <c r="C362" t="s">
        <v>28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 t="s">
        <v>19</v>
      </c>
      <c r="B363" t="s">
        <v>18</v>
      </c>
      <c r="C363" t="s">
        <v>29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 t="s">
        <v>19</v>
      </c>
      <c r="B364" t="s">
        <v>18</v>
      </c>
      <c r="C364" t="s">
        <v>30</v>
      </c>
      <c r="D364">
        <v>36</v>
      </c>
      <c r="E364">
        <v>41</v>
      </c>
      <c r="F364">
        <v>163</v>
      </c>
      <c r="G364">
        <v>0</v>
      </c>
      <c r="H364">
        <v>0</v>
      </c>
      <c r="I364">
        <v>0</v>
      </c>
    </row>
    <row r="365" spans="1:9" x14ac:dyDescent="0.35">
      <c r="A365" t="s">
        <v>19</v>
      </c>
      <c r="B365" t="s">
        <v>18</v>
      </c>
      <c r="C365" t="s">
        <v>31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 t="s">
        <v>19</v>
      </c>
      <c r="B366" t="s">
        <v>19</v>
      </c>
      <c r="C366" t="s">
        <v>28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 t="s">
        <v>19</v>
      </c>
      <c r="B367" t="s">
        <v>19</v>
      </c>
      <c r="C367" t="s">
        <v>29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 t="s">
        <v>19</v>
      </c>
      <c r="B368" t="s">
        <v>19</v>
      </c>
      <c r="C368" t="s">
        <v>30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 t="s">
        <v>19</v>
      </c>
      <c r="B369" t="s">
        <v>19</v>
      </c>
      <c r="C369" t="s">
        <v>31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 t="s">
        <v>19</v>
      </c>
      <c r="B370" t="s">
        <v>21</v>
      </c>
      <c r="C370" t="s">
        <v>28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 t="s">
        <v>19</v>
      </c>
      <c r="B371" t="s">
        <v>21</v>
      </c>
      <c r="C371" t="s">
        <v>29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 t="s">
        <v>19</v>
      </c>
      <c r="B372" t="s">
        <v>21</v>
      </c>
      <c r="C372" t="s">
        <v>30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 t="s">
        <v>19</v>
      </c>
      <c r="B373" t="s">
        <v>21</v>
      </c>
      <c r="C373" t="s">
        <v>31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 t="s">
        <v>19</v>
      </c>
      <c r="B374" t="s">
        <v>22</v>
      </c>
      <c r="C374" t="s">
        <v>28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 t="s">
        <v>19</v>
      </c>
      <c r="B375" t="s">
        <v>22</v>
      </c>
      <c r="C375" t="s">
        <v>29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 t="s">
        <v>19</v>
      </c>
      <c r="B376" t="s">
        <v>22</v>
      </c>
      <c r="C376" t="s">
        <v>30</v>
      </c>
      <c r="D376">
        <v>18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 t="s">
        <v>19</v>
      </c>
      <c r="B377" t="s">
        <v>22</v>
      </c>
      <c r="C377" t="s">
        <v>31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 t="s">
        <v>19</v>
      </c>
      <c r="B378" t="s">
        <v>23</v>
      </c>
      <c r="C378" t="s">
        <v>28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 t="s">
        <v>19</v>
      </c>
      <c r="B379" t="s">
        <v>23</v>
      </c>
      <c r="C379" t="s">
        <v>29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 t="s">
        <v>19</v>
      </c>
      <c r="B380" t="s">
        <v>23</v>
      </c>
      <c r="C380" t="s">
        <v>30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 t="s">
        <v>19</v>
      </c>
      <c r="B381" t="s">
        <v>23</v>
      </c>
      <c r="C381" t="s">
        <v>31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 t="s">
        <v>19</v>
      </c>
      <c r="B382" t="s">
        <v>24</v>
      </c>
      <c r="C382" t="s">
        <v>28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 t="s">
        <v>19</v>
      </c>
      <c r="B383" t="s">
        <v>24</v>
      </c>
      <c r="C383" t="s">
        <v>29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 t="s">
        <v>19</v>
      </c>
      <c r="B384" t="s">
        <v>24</v>
      </c>
      <c r="C384" t="s">
        <v>30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 t="s">
        <v>19</v>
      </c>
      <c r="B385" t="s">
        <v>24</v>
      </c>
      <c r="C385" t="s">
        <v>31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 t="s">
        <v>21</v>
      </c>
      <c r="B386" t="s">
        <v>4</v>
      </c>
      <c r="C386" t="s">
        <v>28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 t="s">
        <v>21</v>
      </c>
      <c r="B387" t="s">
        <v>4</v>
      </c>
      <c r="C387" t="s">
        <v>29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 t="s">
        <v>21</v>
      </c>
      <c r="B388" t="s">
        <v>4</v>
      </c>
      <c r="C388" t="s">
        <v>30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 t="s">
        <v>21</v>
      </c>
      <c r="B389" t="s">
        <v>4</v>
      </c>
      <c r="C389" t="s">
        <v>31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 t="s">
        <v>21</v>
      </c>
      <c r="B390" t="s">
        <v>11</v>
      </c>
      <c r="C390" t="s">
        <v>28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 t="s">
        <v>21</v>
      </c>
      <c r="B391" t="s">
        <v>11</v>
      </c>
      <c r="C391" t="s">
        <v>29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 t="s">
        <v>21</v>
      </c>
      <c r="B392" t="s">
        <v>11</v>
      </c>
      <c r="C392" t="s">
        <v>30</v>
      </c>
      <c r="D392">
        <v>0</v>
      </c>
      <c r="E392">
        <v>161</v>
      </c>
      <c r="F392">
        <v>0</v>
      </c>
      <c r="G392">
        <v>0</v>
      </c>
      <c r="H392">
        <v>1815</v>
      </c>
      <c r="I392">
        <v>1018</v>
      </c>
    </row>
    <row r="393" spans="1:9" x14ac:dyDescent="0.35">
      <c r="A393" t="s">
        <v>21</v>
      </c>
      <c r="B393" t="s">
        <v>11</v>
      </c>
      <c r="C393" t="s">
        <v>31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 t="s">
        <v>21</v>
      </c>
      <c r="B394" t="s">
        <v>32</v>
      </c>
      <c r="C394" t="s">
        <v>28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226</v>
      </c>
    </row>
    <row r="395" spans="1:9" x14ac:dyDescent="0.35">
      <c r="A395" t="s">
        <v>21</v>
      </c>
      <c r="B395" t="s">
        <v>32</v>
      </c>
      <c r="C395" t="s">
        <v>29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457</v>
      </c>
    </row>
    <row r="396" spans="1:9" x14ac:dyDescent="0.35">
      <c r="A396" t="s">
        <v>21</v>
      </c>
      <c r="B396" t="s">
        <v>32</v>
      </c>
      <c r="C396" t="s">
        <v>30</v>
      </c>
      <c r="D396">
        <v>0</v>
      </c>
      <c r="E396">
        <v>38</v>
      </c>
      <c r="F396">
        <v>0</v>
      </c>
      <c r="G396">
        <v>0</v>
      </c>
      <c r="H396">
        <v>1143</v>
      </c>
      <c r="I396">
        <v>382</v>
      </c>
    </row>
    <row r="397" spans="1:9" x14ac:dyDescent="0.35">
      <c r="A397" t="s">
        <v>21</v>
      </c>
      <c r="B397" t="s">
        <v>32</v>
      </c>
      <c r="C397" t="s">
        <v>31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 t="s">
        <v>21</v>
      </c>
      <c r="B398" t="s">
        <v>13</v>
      </c>
      <c r="C398" t="s">
        <v>28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 t="s">
        <v>21</v>
      </c>
      <c r="B399" t="s">
        <v>13</v>
      </c>
      <c r="C399" t="s">
        <v>29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 t="s">
        <v>21</v>
      </c>
      <c r="B400" t="s">
        <v>13</v>
      </c>
      <c r="C400" t="s">
        <v>30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 t="s">
        <v>21</v>
      </c>
      <c r="B401" t="s">
        <v>13</v>
      </c>
      <c r="C401" t="s">
        <v>31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 t="s">
        <v>21</v>
      </c>
      <c r="B402" t="s">
        <v>16</v>
      </c>
      <c r="C402" t="s">
        <v>28</v>
      </c>
      <c r="D402">
        <v>0</v>
      </c>
      <c r="E402">
        <v>895</v>
      </c>
      <c r="F402">
        <v>1507</v>
      </c>
      <c r="G402">
        <v>4072</v>
      </c>
      <c r="H402">
        <v>5171</v>
      </c>
      <c r="I402">
        <v>8509</v>
      </c>
    </row>
    <row r="403" spans="1:9" x14ac:dyDescent="0.35">
      <c r="A403" t="s">
        <v>21</v>
      </c>
      <c r="B403" t="s">
        <v>16</v>
      </c>
      <c r="C403" t="s">
        <v>29</v>
      </c>
      <c r="D403">
        <v>3971</v>
      </c>
      <c r="E403">
        <v>5491</v>
      </c>
      <c r="F403">
        <v>7293</v>
      </c>
      <c r="G403">
        <v>8762</v>
      </c>
      <c r="H403">
        <v>9773</v>
      </c>
      <c r="I403">
        <v>10426</v>
      </c>
    </row>
    <row r="404" spans="1:9" x14ac:dyDescent="0.35">
      <c r="A404" t="s">
        <v>21</v>
      </c>
      <c r="B404" t="s">
        <v>16</v>
      </c>
      <c r="C404" t="s">
        <v>30</v>
      </c>
      <c r="D404">
        <v>275</v>
      </c>
      <c r="E404">
        <v>670</v>
      </c>
      <c r="F404">
        <v>2864</v>
      </c>
      <c r="G404">
        <v>4750</v>
      </c>
      <c r="H404">
        <v>7882</v>
      </c>
      <c r="I404">
        <v>7264</v>
      </c>
    </row>
    <row r="405" spans="1:9" x14ac:dyDescent="0.35">
      <c r="A405" t="s">
        <v>21</v>
      </c>
      <c r="B405" t="s">
        <v>16</v>
      </c>
      <c r="C405" t="s">
        <v>31</v>
      </c>
      <c r="D405">
        <v>0</v>
      </c>
      <c r="E405">
        <v>0</v>
      </c>
      <c r="F405">
        <v>762</v>
      </c>
      <c r="G405">
        <v>1513</v>
      </c>
      <c r="H405">
        <v>1901</v>
      </c>
      <c r="I405">
        <v>644</v>
      </c>
    </row>
    <row r="406" spans="1:9" x14ac:dyDescent="0.35">
      <c r="A406" t="s">
        <v>21</v>
      </c>
      <c r="B406" t="s">
        <v>17</v>
      </c>
      <c r="C406" t="s">
        <v>28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9084</v>
      </c>
    </row>
    <row r="407" spans="1:9" x14ac:dyDescent="0.35">
      <c r="A407" t="s">
        <v>21</v>
      </c>
      <c r="B407" t="s">
        <v>17</v>
      </c>
      <c r="C407" t="s">
        <v>29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3384</v>
      </c>
    </row>
    <row r="408" spans="1:9" x14ac:dyDescent="0.35">
      <c r="A408" t="s">
        <v>21</v>
      </c>
      <c r="B408" t="s">
        <v>17</v>
      </c>
      <c r="C408" t="s">
        <v>30</v>
      </c>
      <c r="D408">
        <v>0</v>
      </c>
      <c r="E408">
        <v>0</v>
      </c>
      <c r="F408">
        <v>0</v>
      </c>
      <c r="G408">
        <v>0</v>
      </c>
      <c r="H408">
        <v>786</v>
      </c>
      <c r="I408">
        <v>925</v>
      </c>
    </row>
    <row r="409" spans="1:9" x14ac:dyDescent="0.35">
      <c r="A409" t="s">
        <v>21</v>
      </c>
      <c r="B409" t="s">
        <v>17</v>
      </c>
      <c r="C409" t="s">
        <v>31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296</v>
      </c>
    </row>
    <row r="410" spans="1:9" x14ac:dyDescent="0.35">
      <c r="A410" t="s">
        <v>21</v>
      </c>
      <c r="B410" t="s">
        <v>18</v>
      </c>
      <c r="C410" t="s">
        <v>28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 t="s">
        <v>21</v>
      </c>
      <c r="B411" t="s">
        <v>18</v>
      </c>
      <c r="C411" t="s">
        <v>29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 t="s">
        <v>21</v>
      </c>
      <c r="B412" t="s">
        <v>18</v>
      </c>
      <c r="C412" t="s">
        <v>30</v>
      </c>
      <c r="D412">
        <v>16</v>
      </c>
      <c r="E412">
        <v>82</v>
      </c>
      <c r="F412">
        <v>327</v>
      </c>
      <c r="G412">
        <v>504</v>
      </c>
      <c r="H412">
        <v>576</v>
      </c>
      <c r="I412">
        <v>312</v>
      </c>
    </row>
    <row r="413" spans="1:9" x14ac:dyDescent="0.35">
      <c r="A413" t="s">
        <v>21</v>
      </c>
      <c r="B413" t="s">
        <v>18</v>
      </c>
      <c r="C413" t="s">
        <v>31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 t="s">
        <v>21</v>
      </c>
      <c r="B414" t="s">
        <v>19</v>
      </c>
      <c r="C414" t="s">
        <v>28</v>
      </c>
      <c r="D414">
        <v>5</v>
      </c>
      <c r="E414">
        <v>139</v>
      </c>
      <c r="F414">
        <v>126</v>
      </c>
      <c r="G414">
        <v>7</v>
      </c>
      <c r="H414">
        <v>498</v>
      </c>
      <c r="I414">
        <v>819</v>
      </c>
    </row>
    <row r="415" spans="1:9" x14ac:dyDescent="0.35">
      <c r="A415" t="s">
        <v>21</v>
      </c>
      <c r="B415" t="s">
        <v>19</v>
      </c>
      <c r="C415" t="s">
        <v>29</v>
      </c>
      <c r="D415">
        <v>35</v>
      </c>
      <c r="E415">
        <v>49</v>
      </c>
      <c r="F415">
        <v>69</v>
      </c>
      <c r="G415">
        <v>89</v>
      </c>
      <c r="H415">
        <v>115</v>
      </c>
      <c r="I415">
        <v>213</v>
      </c>
    </row>
    <row r="416" spans="1:9" x14ac:dyDescent="0.35">
      <c r="A416" t="s">
        <v>21</v>
      </c>
      <c r="B416" t="s">
        <v>19</v>
      </c>
      <c r="C416" t="s">
        <v>30</v>
      </c>
      <c r="D416">
        <v>6</v>
      </c>
      <c r="E416">
        <v>13</v>
      </c>
      <c r="F416">
        <v>51</v>
      </c>
      <c r="G416">
        <v>90</v>
      </c>
      <c r="H416">
        <v>109</v>
      </c>
      <c r="I416">
        <v>193</v>
      </c>
    </row>
    <row r="417" spans="1:9" x14ac:dyDescent="0.35">
      <c r="A417" t="s">
        <v>21</v>
      </c>
      <c r="B417" t="s">
        <v>19</v>
      </c>
      <c r="C417" t="s">
        <v>31</v>
      </c>
      <c r="D417">
        <v>0</v>
      </c>
      <c r="E417">
        <v>0</v>
      </c>
      <c r="F417">
        <v>12</v>
      </c>
      <c r="G417">
        <v>24</v>
      </c>
      <c r="H417">
        <v>30</v>
      </c>
      <c r="I417">
        <v>37</v>
      </c>
    </row>
    <row r="418" spans="1:9" x14ac:dyDescent="0.35">
      <c r="A418" t="s">
        <v>21</v>
      </c>
      <c r="B418" t="s">
        <v>21</v>
      </c>
      <c r="C418" t="s">
        <v>28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 t="s">
        <v>21</v>
      </c>
      <c r="B419" t="s">
        <v>21</v>
      </c>
      <c r="C419" t="s">
        <v>29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 t="s">
        <v>21</v>
      </c>
      <c r="B420" t="s">
        <v>21</v>
      </c>
      <c r="C420" t="s">
        <v>30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 t="s">
        <v>21</v>
      </c>
      <c r="B421" t="s">
        <v>21</v>
      </c>
      <c r="C421" t="s">
        <v>31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 t="s">
        <v>21</v>
      </c>
      <c r="B422" t="s">
        <v>22</v>
      </c>
      <c r="C422" t="s">
        <v>28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 t="s">
        <v>21</v>
      </c>
      <c r="B423" t="s">
        <v>22</v>
      </c>
      <c r="C423" t="s">
        <v>29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 t="s">
        <v>21</v>
      </c>
      <c r="B424" t="s">
        <v>22</v>
      </c>
      <c r="C424" t="s">
        <v>30</v>
      </c>
      <c r="D424">
        <v>0</v>
      </c>
      <c r="E424">
        <v>73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 t="s">
        <v>21</v>
      </c>
      <c r="B425" t="s">
        <v>22</v>
      </c>
      <c r="C425" t="s">
        <v>31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 t="s">
        <v>21</v>
      </c>
      <c r="B426" t="s">
        <v>23</v>
      </c>
      <c r="C426" t="s">
        <v>28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 t="s">
        <v>21</v>
      </c>
      <c r="B427" t="s">
        <v>23</v>
      </c>
      <c r="C427" t="s">
        <v>29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 t="s">
        <v>21</v>
      </c>
      <c r="B428" t="s">
        <v>23</v>
      </c>
      <c r="C428" t="s">
        <v>30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 t="s">
        <v>21</v>
      </c>
      <c r="B429" t="s">
        <v>23</v>
      </c>
      <c r="C429" t="s">
        <v>31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 t="s">
        <v>21</v>
      </c>
      <c r="B430" t="s">
        <v>24</v>
      </c>
      <c r="C430" t="s">
        <v>28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 t="s">
        <v>21</v>
      </c>
      <c r="B431" t="s">
        <v>24</v>
      </c>
      <c r="C431" t="s">
        <v>29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 t="s">
        <v>21</v>
      </c>
      <c r="B432" t="s">
        <v>24</v>
      </c>
      <c r="C432" t="s">
        <v>30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 t="s">
        <v>21</v>
      </c>
      <c r="B433" t="s">
        <v>24</v>
      </c>
      <c r="C433" t="s">
        <v>31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 t="s">
        <v>22</v>
      </c>
      <c r="B434" t="s">
        <v>4</v>
      </c>
      <c r="C434" t="s">
        <v>28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 t="s">
        <v>22</v>
      </c>
      <c r="B435" t="s">
        <v>4</v>
      </c>
      <c r="C435" t="s">
        <v>29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 t="s">
        <v>22</v>
      </c>
      <c r="B436" t="s">
        <v>4</v>
      </c>
      <c r="C436" t="s">
        <v>30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 t="s">
        <v>22</v>
      </c>
      <c r="B437" t="s">
        <v>4</v>
      </c>
      <c r="C437" t="s">
        <v>31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 t="s">
        <v>22</v>
      </c>
      <c r="B438" t="s">
        <v>11</v>
      </c>
      <c r="C438" t="s">
        <v>28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 t="s">
        <v>22</v>
      </c>
      <c r="B439" t="s">
        <v>11</v>
      </c>
      <c r="C439" t="s">
        <v>29</v>
      </c>
      <c r="D439">
        <v>0</v>
      </c>
      <c r="E439">
        <v>0</v>
      </c>
      <c r="F439">
        <v>0</v>
      </c>
      <c r="G439">
        <v>360</v>
      </c>
      <c r="H439">
        <v>0</v>
      </c>
      <c r="I439">
        <v>0</v>
      </c>
    </row>
    <row r="440" spans="1:9" x14ac:dyDescent="0.35">
      <c r="A440" t="s">
        <v>22</v>
      </c>
      <c r="B440" t="s">
        <v>11</v>
      </c>
      <c r="C440" t="s">
        <v>30</v>
      </c>
      <c r="D440">
        <v>104</v>
      </c>
      <c r="E440">
        <v>0</v>
      </c>
      <c r="F440">
        <v>0</v>
      </c>
      <c r="G440">
        <v>2920</v>
      </c>
      <c r="H440">
        <v>3546</v>
      </c>
      <c r="I440">
        <v>4171</v>
      </c>
    </row>
    <row r="441" spans="1:9" x14ac:dyDescent="0.35">
      <c r="A441" t="s">
        <v>22</v>
      </c>
      <c r="B441" t="s">
        <v>11</v>
      </c>
      <c r="C441" t="s">
        <v>31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 t="s">
        <v>22</v>
      </c>
      <c r="B442" t="s">
        <v>32</v>
      </c>
      <c r="C442" t="s">
        <v>28</v>
      </c>
      <c r="D442">
        <v>1271</v>
      </c>
      <c r="E442">
        <v>1527</v>
      </c>
      <c r="F442">
        <v>2022</v>
      </c>
      <c r="G442">
        <v>5106</v>
      </c>
      <c r="H442">
        <v>6449</v>
      </c>
      <c r="I442">
        <v>7822</v>
      </c>
    </row>
    <row r="443" spans="1:9" x14ac:dyDescent="0.35">
      <c r="A443" t="s">
        <v>22</v>
      </c>
      <c r="B443" t="s">
        <v>32</v>
      </c>
      <c r="C443" t="s">
        <v>29</v>
      </c>
      <c r="D443">
        <v>623</v>
      </c>
      <c r="E443">
        <v>496</v>
      </c>
      <c r="F443">
        <v>614</v>
      </c>
      <c r="G443">
        <v>1332</v>
      </c>
      <c r="H443">
        <v>1614</v>
      </c>
      <c r="I443">
        <v>1897</v>
      </c>
    </row>
    <row r="444" spans="1:9" x14ac:dyDescent="0.35">
      <c r="A444" t="s">
        <v>22</v>
      </c>
      <c r="B444" t="s">
        <v>32</v>
      </c>
      <c r="C444" t="s">
        <v>30</v>
      </c>
      <c r="D444">
        <v>96</v>
      </c>
      <c r="E444">
        <v>116</v>
      </c>
      <c r="F444">
        <v>618</v>
      </c>
      <c r="G444">
        <v>1348</v>
      </c>
      <c r="H444">
        <v>1637</v>
      </c>
      <c r="I444">
        <v>1926</v>
      </c>
    </row>
    <row r="445" spans="1:9" x14ac:dyDescent="0.35">
      <c r="A445" t="s">
        <v>22</v>
      </c>
      <c r="B445" t="s">
        <v>32</v>
      </c>
      <c r="C445" t="s">
        <v>31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 t="s">
        <v>22</v>
      </c>
      <c r="B446" t="s">
        <v>13</v>
      </c>
      <c r="C446" t="s">
        <v>28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 t="s">
        <v>22</v>
      </c>
      <c r="B447" t="s">
        <v>13</v>
      </c>
      <c r="C447" t="s">
        <v>29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 t="s">
        <v>22</v>
      </c>
      <c r="B448" t="s">
        <v>13</v>
      </c>
      <c r="C448" t="s">
        <v>30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 t="s">
        <v>22</v>
      </c>
      <c r="B449" t="s">
        <v>13</v>
      </c>
      <c r="C449" t="s">
        <v>31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 t="s">
        <v>22</v>
      </c>
      <c r="B450" t="s">
        <v>16</v>
      </c>
      <c r="C450" t="s">
        <v>28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298</v>
      </c>
    </row>
    <row r="451" spans="1:9" x14ac:dyDescent="0.35">
      <c r="A451" t="s">
        <v>22</v>
      </c>
      <c r="B451" t="s">
        <v>16</v>
      </c>
      <c r="C451" t="s">
        <v>29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 t="s">
        <v>22</v>
      </c>
      <c r="B452" t="s">
        <v>16</v>
      </c>
      <c r="C452" t="s">
        <v>30</v>
      </c>
      <c r="D452">
        <v>26</v>
      </c>
      <c r="E452">
        <v>0</v>
      </c>
      <c r="F452">
        <v>351</v>
      </c>
      <c r="G452">
        <v>3945</v>
      </c>
      <c r="H452">
        <v>2328</v>
      </c>
      <c r="I452">
        <v>5125</v>
      </c>
    </row>
    <row r="453" spans="1:9" x14ac:dyDescent="0.35">
      <c r="A453" t="s">
        <v>22</v>
      </c>
      <c r="B453" t="s">
        <v>16</v>
      </c>
      <c r="C453" t="s">
        <v>31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1049</v>
      </c>
    </row>
    <row r="454" spans="1:9" x14ac:dyDescent="0.35">
      <c r="A454" t="s">
        <v>22</v>
      </c>
      <c r="B454" t="s">
        <v>17</v>
      </c>
      <c r="C454" t="s">
        <v>28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 t="s">
        <v>22</v>
      </c>
      <c r="B455" t="s">
        <v>17</v>
      </c>
      <c r="C455" t="s">
        <v>29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 t="s">
        <v>22</v>
      </c>
      <c r="B456" t="s">
        <v>17</v>
      </c>
      <c r="C456" t="s">
        <v>30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 t="s">
        <v>22</v>
      </c>
      <c r="B457" t="s">
        <v>17</v>
      </c>
      <c r="C457" t="s">
        <v>31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 t="s">
        <v>22</v>
      </c>
      <c r="B458" t="s">
        <v>18</v>
      </c>
      <c r="C458" t="s">
        <v>28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 t="s">
        <v>22</v>
      </c>
      <c r="B459" t="s">
        <v>18</v>
      </c>
      <c r="C459" t="s">
        <v>29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825</v>
      </c>
    </row>
    <row r="460" spans="1:9" x14ac:dyDescent="0.35">
      <c r="A460" t="s">
        <v>22</v>
      </c>
      <c r="B460" t="s">
        <v>18</v>
      </c>
      <c r="C460" t="s">
        <v>30</v>
      </c>
      <c r="D460">
        <v>10</v>
      </c>
      <c r="E460">
        <v>0</v>
      </c>
      <c r="F460">
        <v>0</v>
      </c>
      <c r="G460">
        <v>354</v>
      </c>
      <c r="H460">
        <v>220</v>
      </c>
      <c r="I460">
        <v>624</v>
      </c>
    </row>
    <row r="461" spans="1:9" x14ac:dyDescent="0.35">
      <c r="A461" t="s">
        <v>22</v>
      </c>
      <c r="B461" t="s">
        <v>18</v>
      </c>
      <c r="C461" t="s">
        <v>31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 t="s">
        <v>22</v>
      </c>
      <c r="B462" t="s">
        <v>19</v>
      </c>
      <c r="C462" t="s">
        <v>28</v>
      </c>
      <c r="D462">
        <v>0</v>
      </c>
      <c r="E462">
        <v>0</v>
      </c>
      <c r="F462">
        <v>0</v>
      </c>
      <c r="G462">
        <v>298</v>
      </c>
      <c r="H462">
        <v>298</v>
      </c>
      <c r="I462">
        <v>0</v>
      </c>
    </row>
    <row r="463" spans="1:9" x14ac:dyDescent="0.35">
      <c r="A463" t="s">
        <v>22</v>
      </c>
      <c r="B463" t="s">
        <v>19</v>
      </c>
      <c r="C463" t="s">
        <v>29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 t="s">
        <v>22</v>
      </c>
      <c r="B464" t="s">
        <v>19</v>
      </c>
      <c r="C464" t="s">
        <v>30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 t="s">
        <v>22</v>
      </c>
      <c r="B465" t="s">
        <v>19</v>
      </c>
      <c r="C465" t="s">
        <v>31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 t="s">
        <v>22</v>
      </c>
      <c r="B466" t="s">
        <v>21</v>
      </c>
      <c r="C466" t="s">
        <v>28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 t="s">
        <v>22</v>
      </c>
      <c r="B467" t="s">
        <v>21</v>
      </c>
      <c r="C467" t="s">
        <v>29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 t="s">
        <v>22</v>
      </c>
      <c r="B468" t="s">
        <v>21</v>
      </c>
      <c r="C468" t="s">
        <v>30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 t="s">
        <v>22</v>
      </c>
      <c r="B469" t="s">
        <v>21</v>
      </c>
      <c r="C469" t="s">
        <v>31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 t="s">
        <v>22</v>
      </c>
      <c r="B470" t="s">
        <v>22</v>
      </c>
      <c r="C470" t="s">
        <v>28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 t="s">
        <v>22</v>
      </c>
      <c r="B471" t="s">
        <v>22</v>
      </c>
      <c r="C471" t="s">
        <v>29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 t="s">
        <v>22</v>
      </c>
      <c r="B472" t="s">
        <v>22</v>
      </c>
      <c r="C472" t="s">
        <v>30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 t="s">
        <v>22</v>
      </c>
      <c r="B473" t="s">
        <v>22</v>
      </c>
      <c r="C473" t="s">
        <v>31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 t="s">
        <v>22</v>
      </c>
      <c r="B474" t="s">
        <v>23</v>
      </c>
      <c r="C474" t="s">
        <v>28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 t="s">
        <v>22</v>
      </c>
      <c r="B475" t="s">
        <v>23</v>
      </c>
      <c r="C475" t="s">
        <v>29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 t="s">
        <v>22</v>
      </c>
      <c r="B476" t="s">
        <v>23</v>
      </c>
      <c r="C476" t="s">
        <v>30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 t="s">
        <v>22</v>
      </c>
      <c r="B477" t="s">
        <v>23</v>
      </c>
      <c r="C477" t="s">
        <v>31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 t="s">
        <v>22</v>
      </c>
      <c r="B478" t="s">
        <v>24</v>
      </c>
      <c r="C478" t="s">
        <v>28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 t="s">
        <v>22</v>
      </c>
      <c r="B479" t="s">
        <v>24</v>
      </c>
      <c r="C479" t="s">
        <v>29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 t="s">
        <v>22</v>
      </c>
      <c r="B480" t="s">
        <v>24</v>
      </c>
      <c r="C480" t="s">
        <v>30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 t="s">
        <v>22</v>
      </c>
      <c r="B481" t="s">
        <v>24</v>
      </c>
      <c r="C481" t="s">
        <v>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 t="s">
        <v>23</v>
      </c>
      <c r="B482" t="s">
        <v>4</v>
      </c>
      <c r="C482" t="s">
        <v>28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 t="s">
        <v>23</v>
      </c>
      <c r="B483" t="s">
        <v>4</v>
      </c>
      <c r="C483" t="s">
        <v>29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 t="s">
        <v>23</v>
      </c>
      <c r="B484" t="s">
        <v>4</v>
      </c>
      <c r="C484" t="s">
        <v>30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 t="s">
        <v>23</v>
      </c>
      <c r="B485" t="s">
        <v>4</v>
      </c>
      <c r="C485" t="s">
        <v>31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 t="s">
        <v>23</v>
      </c>
      <c r="B486" t="s">
        <v>11</v>
      </c>
      <c r="C486" t="s">
        <v>28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 t="s">
        <v>23</v>
      </c>
      <c r="B487" t="s">
        <v>11</v>
      </c>
      <c r="C487" t="s">
        <v>29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 t="s">
        <v>23</v>
      </c>
      <c r="B488" t="s">
        <v>11</v>
      </c>
      <c r="C488" t="s">
        <v>30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 t="s">
        <v>23</v>
      </c>
      <c r="B489" t="s">
        <v>11</v>
      </c>
      <c r="C489" t="s">
        <v>31</v>
      </c>
      <c r="D489">
        <v>0</v>
      </c>
      <c r="E489">
        <v>0</v>
      </c>
      <c r="F489">
        <v>111</v>
      </c>
      <c r="G489">
        <v>0</v>
      </c>
      <c r="H489">
        <v>0</v>
      </c>
      <c r="I489">
        <v>0</v>
      </c>
    </row>
    <row r="490" spans="1:9" x14ac:dyDescent="0.35">
      <c r="A490" t="s">
        <v>23</v>
      </c>
      <c r="B490" t="s">
        <v>32</v>
      </c>
      <c r="C490" t="s">
        <v>28</v>
      </c>
      <c r="D490">
        <v>282</v>
      </c>
      <c r="E490">
        <v>235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 t="s">
        <v>23</v>
      </c>
      <c r="B491" t="s">
        <v>32</v>
      </c>
      <c r="C491" t="s">
        <v>29</v>
      </c>
      <c r="D491">
        <v>62</v>
      </c>
      <c r="E491">
        <v>110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 t="s">
        <v>23</v>
      </c>
      <c r="B492" t="s">
        <v>32</v>
      </c>
      <c r="C492" t="s">
        <v>30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 t="s">
        <v>23</v>
      </c>
      <c r="B493" t="s">
        <v>32</v>
      </c>
      <c r="C493" t="s">
        <v>31</v>
      </c>
      <c r="D493">
        <v>0</v>
      </c>
      <c r="E493">
        <v>0</v>
      </c>
      <c r="F493">
        <v>233</v>
      </c>
      <c r="G493">
        <v>345</v>
      </c>
      <c r="H493">
        <v>345</v>
      </c>
      <c r="I493">
        <v>345</v>
      </c>
    </row>
    <row r="494" spans="1:9" x14ac:dyDescent="0.35">
      <c r="A494" t="s">
        <v>23</v>
      </c>
      <c r="B494" t="s">
        <v>13</v>
      </c>
      <c r="C494" t="s">
        <v>28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 t="s">
        <v>23</v>
      </c>
      <c r="B495" t="s">
        <v>13</v>
      </c>
      <c r="C495" t="s">
        <v>29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 t="s">
        <v>23</v>
      </c>
      <c r="B496" t="s">
        <v>13</v>
      </c>
      <c r="C496" t="s">
        <v>30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 t="s">
        <v>23</v>
      </c>
      <c r="B497" t="s">
        <v>13</v>
      </c>
      <c r="C497" t="s">
        <v>31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 t="s">
        <v>23</v>
      </c>
      <c r="B498" t="s">
        <v>16</v>
      </c>
      <c r="C498" t="s">
        <v>28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 t="s">
        <v>23</v>
      </c>
      <c r="B499" t="s">
        <v>16</v>
      </c>
      <c r="C499" t="s">
        <v>29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 t="s">
        <v>23</v>
      </c>
      <c r="B500" t="s">
        <v>16</v>
      </c>
      <c r="C500" t="s">
        <v>30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 t="s">
        <v>23</v>
      </c>
      <c r="B501" t="s">
        <v>16</v>
      </c>
      <c r="C501" t="s">
        <v>31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 t="s">
        <v>23</v>
      </c>
      <c r="B502" t="s">
        <v>17</v>
      </c>
      <c r="C502" t="s">
        <v>28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 t="s">
        <v>23</v>
      </c>
      <c r="B503" t="s">
        <v>17</v>
      </c>
      <c r="C503" t="s">
        <v>29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 t="s">
        <v>23</v>
      </c>
      <c r="B504" t="s">
        <v>17</v>
      </c>
      <c r="C504" t="s">
        <v>30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 t="s">
        <v>23</v>
      </c>
      <c r="B505" t="s">
        <v>17</v>
      </c>
      <c r="C505" t="s">
        <v>31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 t="s">
        <v>23</v>
      </c>
      <c r="B506" t="s">
        <v>18</v>
      </c>
      <c r="C506" t="s">
        <v>28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 t="s">
        <v>23</v>
      </c>
      <c r="B507" t="s">
        <v>18</v>
      </c>
      <c r="C507" t="s">
        <v>29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 t="s">
        <v>23</v>
      </c>
      <c r="B508" t="s">
        <v>18</v>
      </c>
      <c r="C508" t="s">
        <v>30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 t="s">
        <v>23</v>
      </c>
      <c r="B509" t="s">
        <v>18</v>
      </c>
      <c r="C509" t="s">
        <v>31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 t="s">
        <v>23</v>
      </c>
      <c r="B510" t="s">
        <v>19</v>
      </c>
      <c r="C510" t="s">
        <v>28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 t="s">
        <v>23</v>
      </c>
      <c r="B511" t="s">
        <v>19</v>
      </c>
      <c r="C511" t="s">
        <v>29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 t="s">
        <v>23</v>
      </c>
      <c r="B512" t="s">
        <v>19</v>
      </c>
      <c r="C512" t="s">
        <v>30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 t="s">
        <v>23</v>
      </c>
      <c r="B513" t="s">
        <v>19</v>
      </c>
      <c r="C513" t="s">
        <v>31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 t="s">
        <v>23</v>
      </c>
      <c r="B514" t="s">
        <v>21</v>
      </c>
      <c r="C514" t="s">
        <v>28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 t="s">
        <v>23</v>
      </c>
      <c r="B515" t="s">
        <v>21</v>
      </c>
      <c r="C515" t="s">
        <v>29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 t="s">
        <v>23</v>
      </c>
      <c r="B516" t="s">
        <v>21</v>
      </c>
      <c r="C516" t="s">
        <v>30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 t="s">
        <v>23</v>
      </c>
      <c r="B517" t="s">
        <v>21</v>
      </c>
      <c r="C517" t="s">
        <v>31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 t="s">
        <v>23</v>
      </c>
      <c r="B518" t="s">
        <v>22</v>
      </c>
      <c r="C518" t="s">
        <v>28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 t="s">
        <v>23</v>
      </c>
      <c r="B519" t="s">
        <v>22</v>
      </c>
      <c r="C519" t="s">
        <v>29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 t="s">
        <v>23</v>
      </c>
      <c r="B520" t="s">
        <v>22</v>
      </c>
      <c r="C520" t="s">
        <v>30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 t="s">
        <v>23</v>
      </c>
      <c r="B521" t="s">
        <v>22</v>
      </c>
      <c r="C521" t="s">
        <v>31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 t="s">
        <v>23</v>
      </c>
      <c r="B522" t="s">
        <v>23</v>
      </c>
      <c r="C522" t="s">
        <v>28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 t="s">
        <v>23</v>
      </c>
      <c r="B523" t="s">
        <v>23</v>
      </c>
      <c r="C523" t="s">
        <v>29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 t="s">
        <v>23</v>
      </c>
      <c r="B524" t="s">
        <v>23</v>
      </c>
      <c r="C524" t="s">
        <v>30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 t="s">
        <v>23</v>
      </c>
      <c r="B525" t="s">
        <v>23</v>
      </c>
      <c r="C525" t="s">
        <v>31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 t="s">
        <v>23</v>
      </c>
      <c r="B526" t="s">
        <v>24</v>
      </c>
      <c r="C526" t="s">
        <v>28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 t="s">
        <v>23</v>
      </c>
      <c r="B527" t="s">
        <v>24</v>
      </c>
      <c r="C527" t="s">
        <v>29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 t="s">
        <v>23</v>
      </c>
      <c r="B528" t="s">
        <v>24</v>
      </c>
      <c r="C528" t="s">
        <v>30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 t="s">
        <v>23</v>
      </c>
      <c r="B529" t="s">
        <v>24</v>
      </c>
      <c r="C529" t="s">
        <v>31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 t="s">
        <v>24</v>
      </c>
      <c r="B530" t="s">
        <v>4</v>
      </c>
      <c r="C530" t="s">
        <v>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 t="s">
        <v>24</v>
      </c>
      <c r="B531" t="s">
        <v>4</v>
      </c>
      <c r="C531" t="s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 t="s">
        <v>24</v>
      </c>
      <c r="B532" t="s">
        <v>4</v>
      </c>
      <c r="C532" t="s">
        <v>30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 t="s">
        <v>24</v>
      </c>
      <c r="B533" t="s">
        <v>4</v>
      </c>
      <c r="C533" t="s">
        <v>31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 t="s">
        <v>24</v>
      </c>
      <c r="B534" t="s">
        <v>11</v>
      </c>
      <c r="C534" t="s">
        <v>28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 t="s">
        <v>24</v>
      </c>
      <c r="B535" t="s">
        <v>11</v>
      </c>
      <c r="C535" t="s">
        <v>29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 t="s">
        <v>24</v>
      </c>
      <c r="B536" t="s">
        <v>11</v>
      </c>
      <c r="C536" t="s">
        <v>30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 t="s">
        <v>24</v>
      </c>
      <c r="B537" t="s">
        <v>11</v>
      </c>
      <c r="C537" t="s">
        <v>31</v>
      </c>
      <c r="D537">
        <v>0</v>
      </c>
      <c r="E537">
        <v>0</v>
      </c>
      <c r="F537">
        <v>23</v>
      </c>
      <c r="G537">
        <v>0</v>
      </c>
      <c r="H537">
        <v>0</v>
      </c>
      <c r="I537">
        <v>0</v>
      </c>
    </row>
    <row r="538" spans="1:9" x14ac:dyDescent="0.35">
      <c r="A538" t="s">
        <v>24</v>
      </c>
      <c r="B538" t="s">
        <v>32</v>
      </c>
      <c r="C538" t="s">
        <v>28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 t="s">
        <v>24</v>
      </c>
      <c r="B539" t="s">
        <v>32</v>
      </c>
      <c r="C539" t="s">
        <v>29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 t="s">
        <v>24</v>
      </c>
      <c r="B540" t="s">
        <v>32</v>
      </c>
      <c r="C540" t="s">
        <v>30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 t="s">
        <v>24</v>
      </c>
      <c r="B541" t="s">
        <v>32</v>
      </c>
      <c r="C541" t="s">
        <v>31</v>
      </c>
      <c r="D541">
        <v>0</v>
      </c>
      <c r="E541">
        <v>0</v>
      </c>
      <c r="F541">
        <v>171</v>
      </c>
      <c r="G541">
        <v>199</v>
      </c>
      <c r="H541">
        <v>253</v>
      </c>
      <c r="I541">
        <v>844</v>
      </c>
    </row>
    <row r="542" spans="1:9" x14ac:dyDescent="0.35">
      <c r="A542" t="s">
        <v>24</v>
      </c>
      <c r="B542" t="s">
        <v>13</v>
      </c>
      <c r="C542" t="s">
        <v>28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 t="s">
        <v>24</v>
      </c>
      <c r="B543" t="s">
        <v>13</v>
      </c>
      <c r="C543" t="s">
        <v>29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 t="s">
        <v>24</v>
      </c>
      <c r="B544" t="s">
        <v>13</v>
      </c>
      <c r="C544" t="s">
        <v>30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 t="s">
        <v>24</v>
      </c>
      <c r="B545" t="s">
        <v>13</v>
      </c>
      <c r="C545" t="s">
        <v>31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 t="s">
        <v>24</v>
      </c>
      <c r="B546" t="s">
        <v>16</v>
      </c>
      <c r="C546" t="s">
        <v>28</v>
      </c>
      <c r="D546">
        <v>0</v>
      </c>
      <c r="E546">
        <v>162</v>
      </c>
      <c r="F546">
        <v>0</v>
      </c>
      <c r="G546">
        <v>0</v>
      </c>
      <c r="H546">
        <v>0</v>
      </c>
      <c r="I546">
        <v>162</v>
      </c>
    </row>
    <row r="547" spans="1:9" x14ac:dyDescent="0.35">
      <c r="A547" t="s">
        <v>24</v>
      </c>
      <c r="B547" t="s">
        <v>16</v>
      </c>
      <c r="C547" t="s">
        <v>29</v>
      </c>
      <c r="D547">
        <v>76</v>
      </c>
      <c r="E547">
        <v>466</v>
      </c>
      <c r="F547">
        <v>219</v>
      </c>
      <c r="G547">
        <v>0</v>
      </c>
      <c r="H547">
        <v>0</v>
      </c>
      <c r="I547">
        <v>0</v>
      </c>
    </row>
    <row r="548" spans="1:9" x14ac:dyDescent="0.35">
      <c r="A548" t="s">
        <v>24</v>
      </c>
      <c r="B548" t="s">
        <v>16</v>
      </c>
      <c r="C548" t="s">
        <v>30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 t="s">
        <v>24</v>
      </c>
      <c r="B549" t="s">
        <v>16</v>
      </c>
      <c r="C549" t="s">
        <v>31</v>
      </c>
      <c r="D549">
        <v>0</v>
      </c>
      <c r="E549">
        <v>0</v>
      </c>
      <c r="F549">
        <v>544</v>
      </c>
      <c r="G549">
        <v>1078</v>
      </c>
      <c r="H549">
        <v>1356</v>
      </c>
      <c r="I549">
        <v>1807</v>
      </c>
    </row>
    <row r="550" spans="1:9" x14ac:dyDescent="0.35">
      <c r="A550" t="s">
        <v>24</v>
      </c>
      <c r="B550" t="s">
        <v>17</v>
      </c>
      <c r="C550" t="s">
        <v>28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 t="s">
        <v>24</v>
      </c>
      <c r="B551" t="s">
        <v>17</v>
      </c>
      <c r="C551" t="s">
        <v>29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 t="s">
        <v>24</v>
      </c>
      <c r="B552" t="s">
        <v>17</v>
      </c>
      <c r="C552" t="s">
        <v>30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 t="s">
        <v>24</v>
      </c>
      <c r="B553" t="s">
        <v>17</v>
      </c>
      <c r="C553" t="s">
        <v>31</v>
      </c>
      <c r="D553">
        <v>0</v>
      </c>
      <c r="E553">
        <v>0</v>
      </c>
      <c r="F553">
        <v>147</v>
      </c>
      <c r="G553">
        <v>0</v>
      </c>
      <c r="H553">
        <v>321</v>
      </c>
      <c r="I553">
        <v>1184</v>
      </c>
    </row>
    <row r="554" spans="1:9" x14ac:dyDescent="0.35">
      <c r="A554" t="s">
        <v>24</v>
      </c>
      <c r="B554" t="s">
        <v>18</v>
      </c>
      <c r="C554" t="s">
        <v>28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 t="s">
        <v>24</v>
      </c>
      <c r="B555" t="s">
        <v>18</v>
      </c>
      <c r="C555" t="s">
        <v>29</v>
      </c>
      <c r="D555">
        <v>329</v>
      </c>
      <c r="E555">
        <v>372</v>
      </c>
      <c r="F555">
        <v>153</v>
      </c>
      <c r="G555">
        <v>0</v>
      </c>
      <c r="H555">
        <v>0</v>
      </c>
      <c r="I555">
        <v>0</v>
      </c>
    </row>
    <row r="556" spans="1:9" x14ac:dyDescent="0.35">
      <c r="A556" t="s">
        <v>24</v>
      </c>
      <c r="B556" t="s">
        <v>18</v>
      </c>
      <c r="C556" t="s">
        <v>30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 t="s">
        <v>24</v>
      </c>
      <c r="B557" t="s">
        <v>18</v>
      </c>
      <c r="C557" t="s">
        <v>31</v>
      </c>
      <c r="D557">
        <v>0</v>
      </c>
      <c r="E557">
        <v>0</v>
      </c>
      <c r="F557">
        <v>83</v>
      </c>
      <c r="G557">
        <v>110</v>
      </c>
      <c r="H557">
        <v>158</v>
      </c>
      <c r="I557">
        <v>265</v>
      </c>
    </row>
    <row r="558" spans="1:9" x14ac:dyDescent="0.35">
      <c r="A558" t="s">
        <v>24</v>
      </c>
      <c r="B558" t="s">
        <v>19</v>
      </c>
      <c r="C558" t="s">
        <v>28</v>
      </c>
      <c r="D558">
        <v>0</v>
      </c>
      <c r="E558">
        <v>0</v>
      </c>
      <c r="F558">
        <v>162</v>
      </c>
      <c r="G558">
        <v>162</v>
      </c>
      <c r="H558">
        <v>162</v>
      </c>
      <c r="I558">
        <v>0</v>
      </c>
    </row>
    <row r="559" spans="1:9" x14ac:dyDescent="0.35">
      <c r="A559" t="s">
        <v>24</v>
      </c>
      <c r="B559" t="s">
        <v>19</v>
      </c>
      <c r="C559" t="s">
        <v>29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 t="s">
        <v>24</v>
      </c>
      <c r="B560" t="s">
        <v>19</v>
      </c>
      <c r="C560" t="s">
        <v>30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 t="s">
        <v>24</v>
      </c>
      <c r="B561" t="s">
        <v>19</v>
      </c>
      <c r="C561" t="s">
        <v>31</v>
      </c>
      <c r="D561">
        <v>0</v>
      </c>
      <c r="E561">
        <v>0</v>
      </c>
      <c r="F561">
        <v>12</v>
      </c>
      <c r="G561">
        <v>12</v>
      </c>
      <c r="H561">
        <v>30</v>
      </c>
      <c r="I561">
        <v>55</v>
      </c>
    </row>
    <row r="562" spans="1:9" x14ac:dyDescent="0.35">
      <c r="A562" t="s">
        <v>24</v>
      </c>
      <c r="B562" t="s">
        <v>21</v>
      </c>
      <c r="C562" t="s">
        <v>28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 t="s">
        <v>24</v>
      </c>
      <c r="B563" t="s">
        <v>21</v>
      </c>
      <c r="C563" t="s">
        <v>29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 t="s">
        <v>24</v>
      </c>
      <c r="B564" t="s">
        <v>21</v>
      </c>
      <c r="C564" t="s">
        <v>30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 t="s">
        <v>24</v>
      </c>
      <c r="B565" t="s">
        <v>21</v>
      </c>
      <c r="C565" t="s">
        <v>31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 t="s">
        <v>24</v>
      </c>
      <c r="B566" t="s">
        <v>22</v>
      </c>
      <c r="C566" t="s">
        <v>28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 t="s">
        <v>24</v>
      </c>
      <c r="B567" t="s">
        <v>22</v>
      </c>
      <c r="C567" t="s">
        <v>29</v>
      </c>
      <c r="D567">
        <v>11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 t="s">
        <v>24</v>
      </c>
      <c r="B568" t="s">
        <v>22</v>
      </c>
      <c r="C568" t="s">
        <v>30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 t="s">
        <v>24</v>
      </c>
      <c r="B569" t="s">
        <v>22</v>
      </c>
      <c r="C569" t="s">
        <v>31</v>
      </c>
      <c r="D569">
        <v>0</v>
      </c>
      <c r="E569">
        <v>0</v>
      </c>
      <c r="F569">
        <v>44</v>
      </c>
      <c r="G569">
        <v>0</v>
      </c>
      <c r="H569">
        <v>0</v>
      </c>
      <c r="I569">
        <v>83</v>
      </c>
    </row>
    <row r="570" spans="1:9" x14ac:dyDescent="0.35">
      <c r="A570" t="s">
        <v>24</v>
      </c>
      <c r="B570" t="s">
        <v>23</v>
      </c>
      <c r="C570" t="s">
        <v>28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 t="s">
        <v>24</v>
      </c>
      <c r="B571" t="s">
        <v>23</v>
      </c>
      <c r="C571" t="s">
        <v>29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 t="s">
        <v>24</v>
      </c>
      <c r="B572" t="s">
        <v>23</v>
      </c>
      <c r="C572" t="s">
        <v>30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 t="s">
        <v>24</v>
      </c>
      <c r="B573" t="s">
        <v>23</v>
      </c>
      <c r="C573" t="s">
        <v>31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 t="s">
        <v>24</v>
      </c>
      <c r="B574" t="s">
        <v>24</v>
      </c>
      <c r="C574" t="s">
        <v>28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 t="s">
        <v>24</v>
      </c>
      <c r="B575" t="s">
        <v>24</v>
      </c>
      <c r="C575" t="s">
        <v>29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 t="s">
        <v>24</v>
      </c>
      <c r="B576" t="s">
        <v>24</v>
      </c>
      <c r="C576" t="s">
        <v>30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 t="s">
        <v>24</v>
      </c>
      <c r="B577" t="s">
        <v>24</v>
      </c>
      <c r="C577" t="s">
        <v>31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A5D2-7298-445F-B119-074F6BD81C5D}">
  <dimension ref="A1:D8"/>
  <sheetViews>
    <sheetView workbookViewId="0">
      <selection activeCell="C12" sqref="C12"/>
    </sheetView>
  </sheetViews>
  <sheetFormatPr defaultRowHeight="14.5" x14ac:dyDescent="0.35"/>
  <cols>
    <col min="1" max="1" width="22.36328125" customWidth="1"/>
    <col min="2" max="2" width="15.6328125" customWidth="1"/>
    <col min="3" max="3" width="10.6328125" customWidth="1"/>
  </cols>
  <sheetData>
    <row r="1" spans="1:4" x14ac:dyDescent="0.35">
      <c r="A1" s="1" t="s">
        <v>67</v>
      </c>
      <c r="B1" s="1" t="s">
        <v>65</v>
      </c>
      <c r="C1" s="1" t="s">
        <v>66</v>
      </c>
      <c r="D1" s="1" t="s">
        <v>63</v>
      </c>
    </row>
    <row r="2" spans="1:4" x14ac:dyDescent="0.35">
      <c r="A2" t="s">
        <v>58</v>
      </c>
      <c r="B2">
        <v>3122.8952501966696</v>
      </c>
      <c r="C2" s="6">
        <f>B2/25</f>
        <v>124.91581000786678</v>
      </c>
      <c r="D2" s="4">
        <f>C2/C$8</f>
        <v>0.33130412088610472</v>
      </c>
    </row>
    <row r="3" spans="1:4" x14ac:dyDescent="0.35">
      <c r="A3" t="s">
        <v>59</v>
      </c>
      <c r="B3">
        <v>1470.8259541613709</v>
      </c>
      <c r="C3" s="6">
        <f t="shared" ref="C3:C7" si="0">B3/25</f>
        <v>58.833038166454834</v>
      </c>
      <c r="D3" s="4">
        <f t="shared" ref="D3:D7" si="1">C3/C$8</f>
        <v>0.15603811869425055</v>
      </c>
    </row>
    <row r="4" spans="1:4" x14ac:dyDescent="0.35">
      <c r="A4" t="s">
        <v>60</v>
      </c>
      <c r="B4">
        <v>2566.0990761179237</v>
      </c>
      <c r="C4" s="6">
        <f t="shared" si="0"/>
        <v>102.64396304471694</v>
      </c>
      <c r="D4" s="4">
        <f t="shared" si="1"/>
        <v>0.27223429875413019</v>
      </c>
    </row>
    <row r="5" spans="1:4" x14ac:dyDescent="0.35">
      <c r="A5" t="s">
        <v>61</v>
      </c>
      <c r="B5">
        <v>518.54336007844654</v>
      </c>
      <c r="C5" s="6">
        <f t="shared" si="0"/>
        <v>20.741734403137862</v>
      </c>
      <c r="D5" s="4">
        <f t="shared" si="1"/>
        <v>5.5011628084962981E-2</v>
      </c>
    </row>
    <row r="6" spans="1:4" x14ac:dyDescent="0.35">
      <c r="A6" t="s">
        <v>64</v>
      </c>
      <c r="B6">
        <v>589.92163191450425</v>
      </c>
      <c r="C6" s="6">
        <f t="shared" si="0"/>
        <v>23.596865276580171</v>
      </c>
      <c r="D6" s="4">
        <f t="shared" si="1"/>
        <v>6.2584061262004456E-2</v>
      </c>
    </row>
    <row r="7" spans="1:4" x14ac:dyDescent="0.35">
      <c r="A7" t="s">
        <v>62</v>
      </c>
      <c r="B7">
        <v>1157.7829630972049</v>
      </c>
      <c r="C7" s="6">
        <f t="shared" si="0"/>
        <v>46.311318523888197</v>
      </c>
      <c r="D7" s="4">
        <f t="shared" si="1"/>
        <v>0.12282777231854718</v>
      </c>
    </row>
    <row r="8" spans="1:4" x14ac:dyDescent="0.35">
      <c r="A8" t="s">
        <v>57</v>
      </c>
      <c r="B8">
        <f>SUM(B2:B7)</f>
        <v>9426.0682355661193</v>
      </c>
      <c r="C8" s="6">
        <f>SUM(C2:C7)</f>
        <v>377.04272942264475</v>
      </c>
      <c r="D8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A9E7-698C-4D9E-80CD-436E8D2DADB1}">
  <dimension ref="A1:B13"/>
  <sheetViews>
    <sheetView workbookViewId="0">
      <selection activeCell="C8" sqref="C8"/>
    </sheetView>
  </sheetViews>
  <sheetFormatPr defaultRowHeight="14.5" x14ac:dyDescent="0.35"/>
  <cols>
    <col min="1" max="1" width="17.453125" customWidth="1"/>
    <col min="2" max="2" width="21.1796875" customWidth="1"/>
    <col min="3" max="3" width="10.54296875" customWidth="1"/>
  </cols>
  <sheetData>
    <row r="1" spans="1:2" x14ac:dyDescent="0.35">
      <c r="B1" t="s">
        <v>69</v>
      </c>
    </row>
    <row r="2" spans="1:2" x14ac:dyDescent="0.35">
      <c r="A2" t="s">
        <v>14</v>
      </c>
      <c r="B2">
        <v>41</v>
      </c>
    </row>
    <row r="3" spans="1:2" x14ac:dyDescent="0.35">
      <c r="A3" t="s">
        <v>3</v>
      </c>
      <c r="B3">
        <v>26</v>
      </c>
    </row>
    <row r="4" spans="1:2" x14ac:dyDescent="0.35">
      <c r="A4" t="s">
        <v>16</v>
      </c>
      <c r="B4">
        <v>48</v>
      </c>
    </row>
    <row r="5" spans="1:2" x14ac:dyDescent="0.35">
      <c r="A5" t="s">
        <v>2</v>
      </c>
      <c r="B5">
        <v>35</v>
      </c>
    </row>
    <row r="6" spans="1:2" x14ac:dyDescent="0.35">
      <c r="A6" t="s">
        <v>20</v>
      </c>
      <c r="B6">
        <v>10</v>
      </c>
    </row>
    <row r="7" spans="1:2" x14ac:dyDescent="0.35">
      <c r="A7" t="s">
        <v>13</v>
      </c>
      <c r="B7">
        <v>36</v>
      </c>
    </row>
    <row r="8" spans="1:2" x14ac:dyDescent="0.35">
      <c r="A8" t="s">
        <v>15</v>
      </c>
      <c r="B8">
        <v>26</v>
      </c>
    </row>
    <row r="9" spans="1:2" x14ac:dyDescent="0.35">
      <c r="A9" t="s">
        <v>17</v>
      </c>
      <c r="B9">
        <v>34</v>
      </c>
    </row>
    <row r="10" spans="1:2" x14ac:dyDescent="0.35">
      <c r="A10" t="s">
        <v>11</v>
      </c>
      <c r="B10">
        <v>79</v>
      </c>
    </row>
    <row r="11" spans="1:2" x14ac:dyDescent="0.35">
      <c r="A11" t="s">
        <v>12</v>
      </c>
      <c r="B11">
        <v>4</v>
      </c>
    </row>
    <row r="12" spans="1:2" x14ac:dyDescent="0.35">
      <c r="A12" t="s">
        <v>68</v>
      </c>
      <c r="B12">
        <v>17</v>
      </c>
    </row>
    <row r="13" spans="1:2" x14ac:dyDescent="0.35">
      <c r="A13" t="s">
        <v>4</v>
      </c>
      <c r="B13">
        <v>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55A0-7B38-4798-9A69-AC290D923EC9}">
  <dimension ref="A1:E14"/>
  <sheetViews>
    <sheetView workbookViewId="0">
      <selection activeCell="D18" sqref="D18"/>
    </sheetView>
  </sheetViews>
  <sheetFormatPr defaultRowHeight="14.5" x14ac:dyDescent="0.35"/>
  <cols>
    <col min="2" max="2" width="16" customWidth="1"/>
    <col min="3" max="3" width="17.81640625" customWidth="1"/>
    <col min="4" max="4" width="15" customWidth="1"/>
    <col min="5" max="5" width="17.54296875" customWidth="1"/>
  </cols>
  <sheetData>
    <row r="1" spans="1:5" x14ac:dyDescent="0.35">
      <c r="A1" s="1"/>
      <c r="B1" s="5" t="s">
        <v>55</v>
      </c>
      <c r="C1" s="5"/>
      <c r="D1" s="5" t="s">
        <v>56</v>
      </c>
      <c r="E1" s="5"/>
    </row>
    <row r="2" spans="1:5" x14ac:dyDescent="0.35">
      <c r="A2" s="1" t="s">
        <v>0</v>
      </c>
      <c r="B2" s="1" t="s">
        <v>43</v>
      </c>
      <c r="C2" s="1" t="s">
        <v>44</v>
      </c>
      <c r="D2" s="1" t="s">
        <v>43</v>
      </c>
      <c r="E2" s="1" t="s">
        <v>44</v>
      </c>
    </row>
    <row r="3" spans="1:5" x14ac:dyDescent="0.35">
      <c r="A3" t="s">
        <v>45</v>
      </c>
      <c r="B3">
        <v>0</v>
      </c>
      <c r="C3">
        <v>1432.727300922965</v>
      </c>
      <c r="D3" s="4">
        <f>B3/SUM(B$3:B$12)</f>
        <v>0</v>
      </c>
      <c r="E3" s="4">
        <f>C3/SUM(C$3:C$12)</f>
        <v>0.3608375907196974</v>
      </c>
    </row>
    <row r="4" spans="1:5" x14ac:dyDescent="0.35">
      <c r="A4" t="s">
        <v>46</v>
      </c>
      <c r="B4">
        <v>285.22799999999995</v>
      </c>
      <c r="C4">
        <v>416.95104108027209</v>
      </c>
      <c r="D4" s="4">
        <f t="shared" ref="D4:E12" si="0">B4/SUM(B$3:B$12)</f>
        <v>9.1144122989313944E-2</v>
      </c>
      <c r="E4" s="4">
        <f t="shared" si="0"/>
        <v>0.10501063881071702</v>
      </c>
    </row>
    <row r="5" spans="1:5" x14ac:dyDescent="0.35">
      <c r="A5" t="s">
        <v>47</v>
      </c>
      <c r="B5">
        <v>316.92</v>
      </c>
      <c r="C5">
        <v>0</v>
      </c>
      <c r="D5" s="4">
        <f t="shared" si="0"/>
        <v>0.1012712477659044</v>
      </c>
      <c r="E5" s="4">
        <f t="shared" si="0"/>
        <v>0</v>
      </c>
    </row>
    <row r="6" spans="1:5" x14ac:dyDescent="0.35">
      <c r="A6" t="s">
        <v>48</v>
      </c>
      <c r="B6">
        <v>221.84400000000002</v>
      </c>
      <c r="C6">
        <v>0</v>
      </c>
      <c r="D6" s="4">
        <f t="shared" si="0"/>
        <v>7.0889873436133094E-2</v>
      </c>
      <c r="E6" s="4">
        <f t="shared" si="0"/>
        <v>0</v>
      </c>
    </row>
    <row r="7" spans="1:5" x14ac:dyDescent="0.35">
      <c r="A7" t="s">
        <v>49</v>
      </c>
      <c r="B7">
        <v>157.3548338529954</v>
      </c>
      <c r="C7">
        <v>0</v>
      </c>
      <c r="D7" s="4">
        <f t="shared" si="0"/>
        <v>5.0282469917611441E-2</v>
      </c>
      <c r="E7" s="4">
        <f t="shared" si="0"/>
        <v>0</v>
      </c>
    </row>
    <row r="8" spans="1:5" x14ac:dyDescent="0.35">
      <c r="A8" t="s">
        <v>50</v>
      </c>
      <c r="B8">
        <v>133.11004660840666</v>
      </c>
      <c r="C8">
        <v>0</v>
      </c>
      <c r="D8" s="4">
        <f t="shared" si="0"/>
        <v>4.2535089329203059E-2</v>
      </c>
      <c r="E8" s="4">
        <f t="shared" si="0"/>
        <v>0</v>
      </c>
    </row>
    <row r="9" spans="1:5" x14ac:dyDescent="0.35">
      <c r="A9" t="s">
        <v>51</v>
      </c>
      <c r="B9">
        <v>70.532467050423776</v>
      </c>
      <c r="C9">
        <v>217.80450879385774</v>
      </c>
      <c r="D9" s="4">
        <f t="shared" si="0"/>
        <v>2.2538530058702367E-2</v>
      </c>
      <c r="E9" s="4">
        <f t="shared" si="0"/>
        <v>5.4854859086187341E-2</v>
      </c>
    </row>
    <row r="10" spans="1:5" x14ac:dyDescent="0.35">
      <c r="A10" t="s">
        <v>52</v>
      </c>
      <c r="B10">
        <v>0</v>
      </c>
      <c r="C10">
        <v>158.64384668912066</v>
      </c>
      <c r="D10" s="4">
        <f t="shared" si="0"/>
        <v>0</v>
      </c>
      <c r="E10" s="4">
        <f t="shared" si="0"/>
        <v>3.9955030789830176E-2</v>
      </c>
    </row>
    <row r="11" spans="1:5" x14ac:dyDescent="0.35">
      <c r="A11" t="s">
        <v>53</v>
      </c>
      <c r="B11">
        <v>201.36800431722273</v>
      </c>
      <c r="C11">
        <v>392.56057689375865</v>
      </c>
      <c r="D11" s="4">
        <f t="shared" si="0"/>
        <v>6.4346803790657478E-2</v>
      </c>
      <c r="E11" s="4">
        <f t="shared" si="0"/>
        <v>9.8867811541405587E-2</v>
      </c>
    </row>
    <row r="12" spans="1:5" x14ac:dyDescent="0.35">
      <c r="A12" t="s">
        <v>54</v>
      </c>
      <c r="B12">
        <v>1743.06</v>
      </c>
      <c r="C12">
        <v>1351.8727165161056</v>
      </c>
      <c r="D12" s="4">
        <f t="shared" si="0"/>
        <v>0.55699186271247414</v>
      </c>
      <c r="E12" s="4">
        <f t="shared" si="0"/>
        <v>0.34047406905216254</v>
      </c>
    </row>
    <row r="14" spans="1:5" x14ac:dyDescent="0.35">
      <c r="A14" t="s">
        <v>57</v>
      </c>
      <c r="B14">
        <f>SUM(B3:B12)</f>
        <v>3129.4173518290486</v>
      </c>
      <c r="C14">
        <f>SUM(C3:C12)</f>
        <v>3970.5599908960794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1C66-1667-4003-B893-1C134ACDA34C}">
  <dimension ref="A1:H33"/>
  <sheetViews>
    <sheetView workbookViewId="0">
      <selection activeCell="F13" sqref="F13"/>
    </sheetView>
  </sheetViews>
  <sheetFormatPr defaultRowHeight="14.5" x14ac:dyDescent="0.35"/>
  <cols>
    <col min="1" max="1" width="12.54296875" customWidth="1"/>
    <col min="2" max="2" width="14.36328125" customWidth="1"/>
  </cols>
  <sheetData>
    <row r="1" spans="1:8" x14ac:dyDescent="0.35">
      <c r="A1" s="1" t="s">
        <v>42</v>
      </c>
      <c r="B1" s="1" t="s">
        <v>86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5">
      <c r="A2" s="5" t="s">
        <v>28</v>
      </c>
      <c r="B2" s="1" t="s">
        <v>77</v>
      </c>
      <c r="C2">
        <v>5.0802089760460296</v>
      </c>
      <c r="D2">
        <v>3.5617656086832299</v>
      </c>
      <c r="E2">
        <v>3.0119233638626199</v>
      </c>
      <c r="F2">
        <v>2.6546325988077202</v>
      </c>
      <c r="G2">
        <v>2.3656324216683902</v>
      </c>
      <c r="H2">
        <v>2.2521257628486002</v>
      </c>
    </row>
    <row r="3" spans="1:8" x14ac:dyDescent="0.35">
      <c r="A3" s="5"/>
      <c r="B3" s="1" t="s">
        <v>84</v>
      </c>
      <c r="C3">
        <v>3.2629543751132699</v>
      </c>
      <c r="D3">
        <v>2.4690445624751098</v>
      </c>
      <c r="E3">
        <v>2.19528021008411</v>
      </c>
      <c r="F3">
        <v>1.934874922378</v>
      </c>
      <c r="G3">
        <v>1.77413746339114</v>
      </c>
      <c r="H3">
        <v>1.6361605741472101</v>
      </c>
    </row>
    <row r="4" spans="1:8" x14ac:dyDescent="0.35">
      <c r="A4" s="5"/>
      <c r="B4" s="1" t="s">
        <v>78</v>
      </c>
      <c r="C4">
        <v>2.5849244503042401</v>
      </c>
      <c r="D4">
        <v>2.0885589185951998</v>
      </c>
      <c r="E4">
        <v>1.88645984461587</v>
      </c>
      <c r="F4">
        <v>1.6602954473479099</v>
      </c>
      <c r="G4">
        <v>1.4784023774892201</v>
      </c>
      <c r="H4">
        <v>1.30071270876092</v>
      </c>
    </row>
    <row r="5" spans="1:8" x14ac:dyDescent="0.35">
      <c r="A5" s="5"/>
      <c r="B5" s="1" t="s">
        <v>79</v>
      </c>
      <c r="C5">
        <v>2.01928035932601</v>
      </c>
      <c r="D5">
        <v>2.0554878642505501</v>
      </c>
      <c r="E5">
        <v>2.1344249560283601</v>
      </c>
      <c r="F5">
        <v>2.1563812737924799</v>
      </c>
      <c r="G5">
        <v>2.0568396411346401</v>
      </c>
      <c r="H5">
        <v>1.96446127961557</v>
      </c>
    </row>
    <row r="6" spans="1:8" x14ac:dyDescent="0.35">
      <c r="A6" s="5"/>
      <c r="B6" s="1" t="s">
        <v>85</v>
      </c>
      <c r="C6">
        <v>1.7985517608341099</v>
      </c>
      <c r="D6">
        <v>1.87737307387817</v>
      </c>
      <c r="E6">
        <v>1.88048190570719</v>
      </c>
      <c r="F6">
        <v>1.8960316998065601</v>
      </c>
      <c r="G6">
        <v>1.8858302094877299</v>
      </c>
      <c r="H6">
        <v>1.8148918772012399</v>
      </c>
    </row>
    <row r="7" spans="1:8" x14ac:dyDescent="0.35">
      <c r="A7" s="5"/>
      <c r="B7" s="1" t="s">
        <v>80</v>
      </c>
      <c r="C7">
        <v>1.6235691019888701</v>
      </c>
      <c r="D7">
        <v>1.62632650835314</v>
      </c>
      <c r="E7">
        <v>1.68467392774895</v>
      </c>
      <c r="F7">
        <v>1.7138688616992199</v>
      </c>
      <c r="G7">
        <v>1.7139113102039401</v>
      </c>
      <c r="H7">
        <v>1.45153588887842</v>
      </c>
    </row>
    <row r="8" spans="1:8" x14ac:dyDescent="0.35">
      <c r="A8" s="5"/>
      <c r="B8" s="1" t="s">
        <v>81</v>
      </c>
      <c r="C8">
        <v>1.6347375</v>
      </c>
      <c r="D8">
        <v>1.9494750000000001</v>
      </c>
      <c r="E8">
        <v>2.2642125000000002</v>
      </c>
      <c r="F8">
        <v>2.5789499999999999</v>
      </c>
      <c r="G8">
        <v>2.8936875</v>
      </c>
      <c r="H8">
        <v>3.2084250000000001</v>
      </c>
    </row>
    <row r="9" spans="1:8" x14ac:dyDescent="0.35">
      <c r="A9" s="5"/>
      <c r="B9" s="1" t="s">
        <v>82</v>
      </c>
      <c r="C9">
        <v>1.3375125000000001</v>
      </c>
      <c r="D9">
        <v>1.5950249999999999</v>
      </c>
      <c r="E9">
        <v>1.8525374999999999</v>
      </c>
      <c r="F9">
        <v>2.1100500000000002</v>
      </c>
      <c r="G9">
        <v>2.3675625</v>
      </c>
      <c r="H9">
        <v>2.6250749999999998</v>
      </c>
    </row>
    <row r="10" spans="1:8" x14ac:dyDescent="0.35">
      <c r="A10" s="5" t="s">
        <v>29</v>
      </c>
      <c r="B10" s="1" t="s">
        <v>77</v>
      </c>
      <c r="C10">
        <v>0.83067145247021801</v>
      </c>
      <c r="D10">
        <v>0.59765630867761899</v>
      </c>
      <c r="E10">
        <v>0.52315526379545696</v>
      </c>
      <c r="F10">
        <v>0.46960824403929402</v>
      </c>
      <c r="G10">
        <v>0.42867123186577</v>
      </c>
      <c r="H10">
        <v>0.377970305350183</v>
      </c>
    </row>
    <row r="11" spans="1:8" x14ac:dyDescent="0.35">
      <c r="A11" s="5"/>
      <c r="B11" s="1" t="s">
        <v>84</v>
      </c>
      <c r="C11">
        <v>0.66809243823772801</v>
      </c>
      <c r="D11">
        <v>0.50902458278287299</v>
      </c>
      <c r="E11">
        <v>0.45267325695933303</v>
      </c>
      <c r="F11">
        <v>0.40337630751335402</v>
      </c>
      <c r="G11">
        <v>0.36326264085193699</v>
      </c>
      <c r="H11">
        <v>0.32679636409495699</v>
      </c>
    </row>
    <row r="12" spans="1:8" x14ac:dyDescent="0.35">
      <c r="A12" s="5"/>
      <c r="B12" s="1" t="s">
        <v>78</v>
      </c>
      <c r="C12">
        <v>0.53281746283561604</v>
      </c>
      <c r="D12">
        <v>0.43742881791683702</v>
      </c>
      <c r="E12">
        <v>0.39998864151438701</v>
      </c>
      <c r="F12">
        <v>0.36263199255866202</v>
      </c>
      <c r="G12">
        <v>0.32182741120039399</v>
      </c>
      <c r="H12">
        <v>0.291213018670334</v>
      </c>
    </row>
    <row r="13" spans="1:8" x14ac:dyDescent="0.35">
      <c r="A13" s="5"/>
      <c r="B13" s="1" t="s">
        <v>79</v>
      </c>
      <c r="C13">
        <v>0.424354089595884</v>
      </c>
      <c r="D13">
        <v>0.425552717426528</v>
      </c>
      <c r="E13">
        <v>0.43665893313440601</v>
      </c>
      <c r="F13">
        <v>0.43579786979285901</v>
      </c>
      <c r="G13">
        <v>0.42872602173822</v>
      </c>
      <c r="H13">
        <v>0.43314969837745498</v>
      </c>
    </row>
    <row r="14" spans="1:8" x14ac:dyDescent="0.35">
      <c r="A14" s="5"/>
      <c r="B14" s="1" t="s">
        <v>85</v>
      </c>
      <c r="C14">
        <v>0.41372572668869401</v>
      </c>
      <c r="D14">
        <v>0.41137203397084499</v>
      </c>
      <c r="E14">
        <v>0.419283024036464</v>
      </c>
      <c r="F14">
        <v>0.41983652040071301</v>
      </c>
      <c r="G14">
        <v>0.40970684306382299</v>
      </c>
      <c r="H14">
        <v>0.409617954219477</v>
      </c>
    </row>
    <row r="15" spans="1:8" x14ac:dyDescent="0.35">
      <c r="A15" s="5"/>
      <c r="B15" s="1" t="s">
        <v>80</v>
      </c>
      <c r="C15">
        <v>0.403465645686375</v>
      </c>
      <c r="D15">
        <v>0.39724423770622302</v>
      </c>
      <c r="E15">
        <v>0.40258548292198598</v>
      </c>
      <c r="F15">
        <v>0.391143417202795</v>
      </c>
      <c r="G15">
        <v>0.38755116622149</v>
      </c>
      <c r="H15">
        <v>0.38016125209204199</v>
      </c>
    </row>
    <row r="16" spans="1:8" x14ac:dyDescent="0.35">
      <c r="A16" s="5"/>
      <c r="B16" s="1" t="s">
        <v>81</v>
      </c>
      <c r="C16">
        <v>0.40053749999999999</v>
      </c>
      <c r="D16">
        <v>0.47107500000000002</v>
      </c>
      <c r="E16">
        <v>0.54161250000000005</v>
      </c>
      <c r="F16">
        <v>0.61214999999999997</v>
      </c>
      <c r="G16">
        <v>0.6826875</v>
      </c>
      <c r="H16">
        <v>0.75322500000000003</v>
      </c>
    </row>
    <row r="17" spans="1:8" x14ac:dyDescent="0.35">
      <c r="A17" s="5"/>
      <c r="B17" s="1" t="s">
        <v>82</v>
      </c>
      <c r="C17">
        <v>0.32771250000000002</v>
      </c>
      <c r="D17">
        <v>0.38542500000000002</v>
      </c>
      <c r="E17">
        <v>0.44313750000000002</v>
      </c>
      <c r="F17">
        <v>0.50085000000000002</v>
      </c>
      <c r="G17">
        <v>0.55856249999999996</v>
      </c>
      <c r="H17">
        <v>0.61627500000000002</v>
      </c>
    </row>
    <row r="18" spans="1:8" x14ac:dyDescent="0.35">
      <c r="A18" s="5" t="s">
        <v>31</v>
      </c>
      <c r="B18" s="1" t="s">
        <v>77</v>
      </c>
      <c r="E18">
        <v>0.740157647113173</v>
      </c>
      <c r="F18">
        <v>0.66351460916690097</v>
      </c>
      <c r="G18">
        <v>0.60922191562638495</v>
      </c>
      <c r="H18">
        <v>0.57403070378643795</v>
      </c>
    </row>
    <row r="19" spans="1:8" x14ac:dyDescent="0.35">
      <c r="A19" s="5"/>
      <c r="B19" s="1" t="s">
        <v>84</v>
      </c>
      <c r="E19">
        <v>0.68074043651406901</v>
      </c>
      <c r="F19">
        <v>0.61236082131506997</v>
      </c>
      <c r="G19">
        <v>0.56229995262932697</v>
      </c>
      <c r="H19">
        <v>0.53001157003271004</v>
      </c>
    </row>
    <row r="20" spans="1:8" x14ac:dyDescent="0.35">
      <c r="A20" s="5"/>
      <c r="B20" s="1" t="s">
        <v>78</v>
      </c>
      <c r="E20">
        <v>0.62400965892883398</v>
      </c>
      <c r="F20">
        <v>0.57724604435793503</v>
      </c>
      <c r="G20">
        <v>0.52395809566459595</v>
      </c>
      <c r="H20">
        <v>0.49692964296848302</v>
      </c>
    </row>
    <row r="21" spans="1:8" x14ac:dyDescent="0.35">
      <c r="A21" s="5"/>
      <c r="B21" s="1" t="s">
        <v>79</v>
      </c>
      <c r="E21">
        <v>0.67264739546993302</v>
      </c>
      <c r="F21">
        <v>0.65627222344142599</v>
      </c>
      <c r="G21">
        <v>0.64155787126180897</v>
      </c>
      <c r="H21">
        <v>0.64811856132544399</v>
      </c>
    </row>
    <row r="22" spans="1:8" x14ac:dyDescent="0.35">
      <c r="A22" s="5"/>
      <c r="B22" s="1" t="s">
        <v>85</v>
      </c>
      <c r="E22">
        <v>0.65014408281139602</v>
      </c>
      <c r="F22">
        <v>0.63931123206597296</v>
      </c>
      <c r="G22">
        <v>0.62428649992017704</v>
      </c>
      <c r="H22">
        <v>0.61853281384111403</v>
      </c>
    </row>
    <row r="23" spans="1:8" x14ac:dyDescent="0.35">
      <c r="A23" s="5"/>
      <c r="B23" s="1" t="s">
        <v>80</v>
      </c>
      <c r="E23">
        <v>0.63226380124842296</v>
      </c>
      <c r="F23">
        <v>0.62257113186537705</v>
      </c>
      <c r="G23">
        <v>0.60831897243203004</v>
      </c>
      <c r="H23">
        <v>0.59016347662893998</v>
      </c>
    </row>
    <row r="24" spans="1:8" x14ac:dyDescent="0.35">
      <c r="A24" s="5"/>
      <c r="B24" s="1" t="s">
        <v>81</v>
      </c>
      <c r="C24">
        <v>0.40871875000000002</v>
      </c>
      <c r="D24">
        <v>0.4654375</v>
      </c>
      <c r="E24">
        <v>0.52215624999999999</v>
      </c>
      <c r="F24">
        <v>0.57887500000000003</v>
      </c>
      <c r="G24">
        <v>0.63559374999999996</v>
      </c>
      <c r="H24">
        <v>0.6923125</v>
      </c>
    </row>
    <row r="25" spans="1:8" x14ac:dyDescent="0.35">
      <c r="A25" s="5"/>
      <c r="B25" s="1" t="s">
        <v>82</v>
      </c>
      <c r="C25">
        <v>0.33440625000000002</v>
      </c>
      <c r="D25">
        <v>0.3808125</v>
      </c>
      <c r="E25">
        <v>0.42721874999999998</v>
      </c>
      <c r="F25">
        <v>0.47362500000000002</v>
      </c>
      <c r="G25">
        <v>0.52003124999999994</v>
      </c>
      <c r="H25">
        <v>0.56643750000000004</v>
      </c>
    </row>
    <row r="26" spans="1:8" x14ac:dyDescent="0.35">
      <c r="A26" s="5" t="s">
        <v>83</v>
      </c>
      <c r="B26" s="1" t="s">
        <v>77</v>
      </c>
      <c r="C26">
        <v>2.5318112021450401</v>
      </c>
      <c r="D26">
        <v>1.9925867669341899</v>
      </c>
      <c r="E26">
        <v>1.6907681725943999</v>
      </c>
      <c r="F26">
        <v>1.5274881772382001</v>
      </c>
      <c r="G26">
        <v>1.4017158448407101</v>
      </c>
      <c r="H26">
        <v>1.31600744004298</v>
      </c>
    </row>
    <row r="27" spans="1:8" x14ac:dyDescent="0.35">
      <c r="A27" s="5"/>
      <c r="B27" s="1" t="s">
        <v>84</v>
      </c>
      <c r="C27">
        <v>2.1202619826186702</v>
      </c>
      <c r="D27">
        <v>1.71055889567244</v>
      </c>
      <c r="E27">
        <v>1.54715347846455</v>
      </c>
      <c r="F27">
        <v>1.4026679574420899</v>
      </c>
      <c r="G27">
        <v>1.27411595029984</v>
      </c>
      <c r="H27">
        <v>1.19809955568201</v>
      </c>
    </row>
    <row r="28" spans="1:8" x14ac:dyDescent="0.35">
      <c r="A28" s="5"/>
      <c r="B28" s="1" t="s">
        <v>78</v>
      </c>
      <c r="C28">
        <v>1.80338868686391</v>
      </c>
      <c r="D28">
        <v>1.54834730382463</v>
      </c>
      <c r="E28">
        <v>1.40751111372112</v>
      </c>
      <c r="F28">
        <v>1.3085954017094199</v>
      </c>
      <c r="G28">
        <v>1.18243258119974</v>
      </c>
      <c r="H28">
        <v>1.1057676251483799</v>
      </c>
    </row>
    <row r="29" spans="1:8" x14ac:dyDescent="0.35">
      <c r="A29" s="5"/>
      <c r="B29" s="1" t="s">
        <v>79</v>
      </c>
      <c r="C29">
        <v>1.52650813675446</v>
      </c>
      <c r="D29">
        <v>1.5052420620290901</v>
      </c>
      <c r="E29">
        <v>1.5012769146439</v>
      </c>
      <c r="F29">
        <v>1.4622154102853999</v>
      </c>
      <c r="G29">
        <v>1.44883960498652</v>
      </c>
      <c r="H29">
        <v>1.4208826143729101</v>
      </c>
    </row>
    <row r="30" spans="1:8" x14ac:dyDescent="0.35">
      <c r="A30" s="5"/>
      <c r="B30" s="1" t="s">
        <v>85</v>
      </c>
      <c r="C30">
        <v>1.5065068687321299</v>
      </c>
      <c r="D30">
        <v>1.47611313823796</v>
      </c>
      <c r="E30">
        <v>1.47048202524274</v>
      </c>
      <c r="F30">
        <v>1.45155758562621</v>
      </c>
      <c r="G30">
        <v>1.3849148392153201</v>
      </c>
      <c r="H30">
        <v>1.3527862808746201</v>
      </c>
    </row>
    <row r="31" spans="1:8" x14ac:dyDescent="0.35">
      <c r="A31" s="5"/>
      <c r="B31" s="1" t="s">
        <v>80</v>
      </c>
      <c r="C31">
        <v>1.48791281786375</v>
      </c>
      <c r="D31">
        <v>1.45315891044979</v>
      </c>
      <c r="E31">
        <v>1.44450431781565</v>
      </c>
      <c r="F31">
        <v>1.2444686033118999</v>
      </c>
      <c r="G31">
        <v>1.2066913801224699</v>
      </c>
      <c r="H31">
        <v>1.1882599988204701</v>
      </c>
    </row>
    <row r="32" spans="1:8" x14ac:dyDescent="0.35">
      <c r="A32" s="5"/>
      <c r="B32" s="1" t="s">
        <v>81</v>
      </c>
      <c r="C32">
        <v>0.82112249999999998</v>
      </c>
      <c r="D32">
        <v>0.94924500000000001</v>
      </c>
      <c r="E32">
        <v>1.0773675</v>
      </c>
      <c r="F32">
        <v>1.20549</v>
      </c>
      <c r="G32">
        <v>1.3336125000000001</v>
      </c>
      <c r="H32">
        <v>1.461735</v>
      </c>
    </row>
    <row r="33" spans="1:8" x14ac:dyDescent="0.35">
      <c r="A33" s="5"/>
      <c r="B33" s="1" t="s">
        <v>82</v>
      </c>
      <c r="C33">
        <v>0.67182750000000002</v>
      </c>
      <c r="D33">
        <v>0.77665499999999998</v>
      </c>
      <c r="E33">
        <v>0.88148249999999995</v>
      </c>
      <c r="F33">
        <v>0.98631000000000002</v>
      </c>
      <c r="G33">
        <v>1.0911375000000001</v>
      </c>
      <c r="H33">
        <v>1.1959649999999999</v>
      </c>
    </row>
  </sheetData>
  <mergeCells count="4">
    <mergeCell ref="A18:A25"/>
    <mergeCell ref="A26:A33"/>
    <mergeCell ref="A2:A9"/>
    <mergeCell ref="A10:A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89F-2E16-4594-B6A6-8AAFDD64D48C}">
  <dimension ref="A1:F8"/>
  <sheetViews>
    <sheetView workbookViewId="0">
      <selection activeCell="A2" sqref="A2"/>
    </sheetView>
  </sheetViews>
  <sheetFormatPr defaultRowHeight="14.5" x14ac:dyDescent="0.35"/>
  <cols>
    <col min="1" max="1" width="13.6328125" customWidth="1"/>
  </cols>
  <sheetData>
    <row r="1" spans="1:6" x14ac:dyDescent="0.35">
      <c r="A1" s="1" t="s">
        <v>74</v>
      </c>
      <c r="B1" s="1">
        <v>2030</v>
      </c>
      <c r="C1" s="1">
        <v>2035</v>
      </c>
      <c r="D1" s="1">
        <v>2040</v>
      </c>
      <c r="E1" s="1">
        <v>2045</v>
      </c>
      <c r="F1" s="1">
        <v>2050</v>
      </c>
    </row>
    <row r="2" spans="1:6" x14ac:dyDescent="0.35">
      <c r="A2" s="1" t="s">
        <v>70</v>
      </c>
      <c r="B2">
        <v>55</v>
      </c>
      <c r="C2">
        <v>77</v>
      </c>
      <c r="D2">
        <v>98</v>
      </c>
      <c r="E2">
        <v>117</v>
      </c>
      <c r="F2">
        <v>135</v>
      </c>
    </row>
    <row r="3" spans="1:6" x14ac:dyDescent="0.35">
      <c r="A3" s="1" t="s">
        <v>71</v>
      </c>
      <c r="B3">
        <v>58</v>
      </c>
      <c r="C3">
        <v>78</v>
      </c>
      <c r="D3">
        <v>94</v>
      </c>
      <c r="E3">
        <v>107</v>
      </c>
      <c r="F3">
        <v>118</v>
      </c>
    </row>
    <row r="4" spans="1:6" x14ac:dyDescent="0.35">
      <c r="A4" s="1" t="s">
        <v>62</v>
      </c>
      <c r="B4">
        <v>28</v>
      </c>
      <c r="C4">
        <v>80</v>
      </c>
      <c r="D4">
        <v>135</v>
      </c>
      <c r="E4">
        <v>173</v>
      </c>
      <c r="F4">
        <v>215</v>
      </c>
    </row>
    <row r="5" spans="1:6" x14ac:dyDescent="0.35">
      <c r="A5" s="1" t="s">
        <v>72</v>
      </c>
      <c r="B5">
        <v>27</v>
      </c>
      <c r="C5">
        <v>49</v>
      </c>
      <c r="D5">
        <v>72</v>
      </c>
      <c r="E5">
        <v>99</v>
      </c>
      <c r="F5">
        <v>125</v>
      </c>
    </row>
    <row r="6" spans="1:6" x14ac:dyDescent="0.35">
      <c r="A6" s="1" t="s">
        <v>73</v>
      </c>
      <c r="B6">
        <v>4</v>
      </c>
      <c r="C6">
        <v>6</v>
      </c>
      <c r="D6">
        <v>8</v>
      </c>
      <c r="E6">
        <v>6</v>
      </c>
      <c r="F6">
        <v>5</v>
      </c>
    </row>
    <row r="8" spans="1:6" x14ac:dyDescent="0.35">
      <c r="A8" t="s">
        <v>57</v>
      </c>
      <c r="B8">
        <f>SUM(B2:B6)</f>
        <v>172</v>
      </c>
      <c r="C8">
        <f t="shared" ref="C8:F8" si="0">SUM(C2:C6)</f>
        <v>290</v>
      </c>
      <c r="D8">
        <f t="shared" si="0"/>
        <v>407</v>
      </c>
      <c r="E8">
        <f t="shared" si="0"/>
        <v>502</v>
      </c>
      <c r="F8">
        <f t="shared" si="0"/>
        <v>598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E462-C96B-4DCD-AF38-91673B504BFE}">
  <dimension ref="A1:F10"/>
  <sheetViews>
    <sheetView workbookViewId="0">
      <selection activeCell="E24" sqref="E24"/>
    </sheetView>
  </sheetViews>
  <sheetFormatPr defaultRowHeight="14.5" x14ac:dyDescent="0.35"/>
  <cols>
    <col min="1" max="1" width="15.90625" customWidth="1"/>
  </cols>
  <sheetData>
    <row r="1" spans="1:6" x14ac:dyDescent="0.35">
      <c r="A1" s="1" t="s">
        <v>0</v>
      </c>
      <c r="B1" s="1">
        <v>2030</v>
      </c>
      <c r="C1" s="1">
        <v>2035</v>
      </c>
      <c r="D1" s="1">
        <v>2040</v>
      </c>
      <c r="E1" s="1">
        <v>2045</v>
      </c>
      <c r="F1" s="1">
        <v>2050</v>
      </c>
    </row>
    <row r="2" spans="1:6" x14ac:dyDescent="0.35">
      <c r="A2" s="1" t="s">
        <v>11</v>
      </c>
      <c r="B2">
        <v>46</v>
      </c>
      <c r="C2">
        <v>75</v>
      </c>
      <c r="D2">
        <v>102</v>
      </c>
      <c r="E2">
        <v>123</v>
      </c>
      <c r="F2">
        <v>139</v>
      </c>
    </row>
    <row r="3" spans="1:6" x14ac:dyDescent="0.35">
      <c r="A3" s="1" t="s">
        <v>14</v>
      </c>
      <c r="B3">
        <v>30</v>
      </c>
      <c r="C3">
        <v>53</v>
      </c>
      <c r="D3">
        <v>74</v>
      </c>
      <c r="E3">
        <v>91</v>
      </c>
      <c r="F3">
        <v>104</v>
      </c>
    </row>
    <row r="4" spans="1:6" x14ac:dyDescent="0.35">
      <c r="A4" s="1" t="s">
        <v>16</v>
      </c>
      <c r="B4">
        <v>26</v>
      </c>
      <c r="C4">
        <v>45</v>
      </c>
      <c r="D4">
        <v>63</v>
      </c>
      <c r="E4">
        <v>76</v>
      </c>
      <c r="F4">
        <v>95</v>
      </c>
    </row>
    <row r="5" spans="1:6" x14ac:dyDescent="0.35">
      <c r="A5" s="1" t="s">
        <v>17</v>
      </c>
      <c r="B5">
        <v>16</v>
      </c>
      <c r="C5">
        <v>38</v>
      </c>
      <c r="D5">
        <v>42</v>
      </c>
      <c r="E5">
        <v>59</v>
      </c>
      <c r="F5">
        <v>75</v>
      </c>
    </row>
    <row r="6" spans="1:6" x14ac:dyDescent="0.35">
      <c r="A6" s="1" t="s">
        <v>75</v>
      </c>
      <c r="B6">
        <v>14</v>
      </c>
      <c r="C6">
        <v>24</v>
      </c>
      <c r="D6">
        <v>35</v>
      </c>
      <c r="E6">
        <v>45</v>
      </c>
      <c r="F6">
        <v>54</v>
      </c>
    </row>
    <row r="7" spans="1:6" x14ac:dyDescent="0.35">
      <c r="A7" s="1" t="s">
        <v>12</v>
      </c>
      <c r="B7">
        <v>9</v>
      </c>
      <c r="C7">
        <v>15</v>
      </c>
      <c r="D7">
        <v>21</v>
      </c>
      <c r="E7">
        <v>25</v>
      </c>
      <c r="F7">
        <v>29</v>
      </c>
    </row>
    <row r="8" spans="1:6" x14ac:dyDescent="0.35">
      <c r="A8" s="1" t="s">
        <v>76</v>
      </c>
      <c r="B8">
        <v>30</v>
      </c>
      <c r="C8">
        <v>50</v>
      </c>
      <c r="D8">
        <v>69</v>
      </c>
      <c r="E8">
        <v>85</v>
      </c>
      <c r="F8">
        <v>102</v>
      </c>
    </row>
    <row r="10" spans="1:6" x14ac:dyDescent="0.35">
      <c r="A10" t="s">
        <v>57</v>
      </c>
      <c r="B10">
        <f>SUM(B2:B8)</f>
        <v>171</v>
      </c>
      <c r="C10">
        <f t="shared" ref="C10:F10" si="0">SUM(C2:C8)</f>
        <v>300</v>
      </c>
      <c r="D10">
        <f t="shared" si="0"/>
        <v>406</v>
      </c>
      <c r="E10">
        <f t="shared" si="0"/>
        <v>504</v>
      </c>
      <c r="F10">
        <f t="shared" si="0"/>
        <v>598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1</vt:lpstr>
      <vt:lpstr>Figure 2</vt:lpstr>
      <vt:lpstr>Figure 3</vt:lpstr>
      <vt:lpstr>Figure 4.a</vt:lpstr>
      <vt:lpstr>Figure 4.b</vt:lpstr>
      <vt:lpstr>Figure 5</vt:lpstr>
      <vt:lpstr>Figure 6</vt:lpstr>
      <vt:lpstr>Figure 7.a</vt:lpstr>
      <vt:lpstr>Figure 7.b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Shirizadeh, Behrang</dc:creator>
  <cp:lastModifiedBy>Shirizadeh, Behrang</cp:lastModifiedBy>
  <dcterms:created xsi:type="dcterms:W3CDTF">2023-04-17T14:16:54Z</dcterms:created>
  <dcterms:modified xsi:type="dcterms:W3CDTF">2023-04-17T16:06:22Z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2023-04-17T14:16:55Z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0972d2d4-bc5f-49d0-bdef-80a78084c071</vt:lpwstr>
  </property>
  <property fmtid="{D5CDD505-2E9C-101B-9397-08002B2CF9AE}" pid="8" name="MSIP_Label_ea60d57e-af5b-4752-ac57-3e4f28ca11dc_ContentBits">
    <vt:lpwstr>0</vt:lpwstr>
  </property>
</Properties>
</file>