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28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9" i="1"/>
  <c r="P8"/>
  <c r="N5"/>
  <c r="O5"/>
  <c r="N6"/>
  <c r="O6" s="1"/>
  <c r="N7"/>
  <c r="O7" s="1"/>
  <c r="N8"/>
  <c r="O8" s="1"/>
  <c r="N9"/>
  <c r="O9"/>
  <c r="N10"/>
  <c r="O10" s="1"/>
  <c r="N11"/>
  <c r="O11" s="1"/>
  <c r="N12"/>
  <c r="O12"/>
  <c r="N13"/>
  <c r="O13"/>
  <c r="N14"/>
  <c r="O14" s="1"/>
  <c r="N15"/>
  <c r="O15" s="1"/>
  <c r="N16"/>
  <c r="O16"/>
  <c r="N17"/>
  <c r="O17"/>
  <c r="O4"/>
  <c r="N4"/>
  <c r="M4"/>
  <c r="M5"/>
  <c r="M6"/>
  <c r="M7"/>
  <c r="M8"/>
  <c r="M9"/>
  <c r="M10"/>
  <c r="M12"/>
  <c r="M13"/>
  <c r="M14"/>
  <c r="M15"/>
  <c r="M16"/>
  <c r="M17"/>
  <c r="M11"/>
  <c r="C95"/>
  <c r="F17"/>
  <c r="G17"/>
  <c r="H17"/>
  <c r="I17"/>
  <c r="J17"/>
  <c r="K17"/>
  <c r="E17"/>
  <c r="C17"/>
  <c r="D17"/>
  <c r="B17"/>
  <c r="A17"/>
  <c r="F95" l="1"/>
  <c r="F4"/>
  <c r="G4"/>
  <c r="H4"/>
  <c r="I4"/>
  <c r="J4"/>
  <c r="K4"/>
  <c r="F5"/>
  <c r="G5"/>
  <c r="H5"/>
  <c r="I5"/>
  <c r="J5"/>
  <c r="K5"/>
  <c r="F6"/>
  <c r="G6"/>
  <c r="H6"/>
  <c r="I6"/>
  <c r="J6"/>
  <c r="K6"/>
  <c r="F7"/>
  <c r="G7"/>
  <c r="H7"/>
  <c r="I7"/>
  <c r="J7"/>
  <c r="K7"/>
  <c r="F8"/>
  <c r="G8"/>
  <c r="H8"/>
  <c r="I8"/>
  <c r="J8"/>
  <c r="K8"/>
  <c r="F9"/>
  <c r="G9"/>
  <c r="H9"/>
  <c r="I9"/>
  <c r="J9"/>
  <c r="K9"/>
  <c r="F10"/>
  <c r="G10"/>
  <c r="H10"/>
  <c r="I10"/>
  <c r="J10"/>
  <c r="K10"/>
  <c r="F11"/>
  <c r="G11"/>
  <c r="H11"/>
  <c r="I11"/>
  <c r="J11"/>
  <c r="K11"/>
  <c r="F12"/>
  <c r="G12"/>
  <c r="H12"/>
  <c r="I12"/>
  <c r="J12"/>
  <c r="K12"/>
  <c r="F13"/>
  <c r="G13"/>
  <c r="H13"/>
  <c r="I13"/>
  <c r="J13"/>
  <c r="K13"/>
  <c r="F14"/>
  <c r="G14"/>
  <c r="H14"/>
  <c r="I14"/>
  <c r="J14"/>
  <c r="K14"/>
  <c r="F15"/>
  <c r="G15"/>
  <c r="H15"/>
  <c r="I15"/>
  <c r="J15"/>
  <c r="K15"/>
  <c r="F16"/>
  <c r="G16"/>
  <c r="H16"/>
  <c r="I16"/>
  <c r="J16"/>
  <c r="K16"/>
  <c r="E16"/>
  <c r="E4"/>
  <c r="C13"/>
  <c r="D14"/>
  <c r="D4"/>
  <c r="C4"/>
  <c r="B4"/>
  <c r="B5"/>
  <c r="B6"/>
  <c r="B7"/>
  <c r="B8"/>
  <c r="B9"/>
  <c r="B10"/>
  <c r="B11"/>
  <c r="D11" s="1"/>
  <c r="B12"/>
  <c r="B13"/>
  <c r="B14"/>
  <c r="B15"/>
  <c r="B16"/>
  <c r="A16"/>
  <c r="A15"/>
  <c r="D15" s="1"/>
  <c r="A14"/>
  <c r="C14" s="1"/>
  <c r="A13"/>
  <c r="A12"/>
  <c r="A11"/>
  <c r="A10"/>
  <c r="A9"/>
  <c r="A8"/>
  <c r="A7"/>
  <c r="D7" s="1"/>
  <c r="A6"/>
  <c r="C6" s="1"/>
  <c r="A5"/>
  <c r="D5" s="1"/>
  <c r="A4"/>
  <c r="E15"/>
  <c r="E14"/>
  <c r="E13"/>
  <c r="E12"/>
  <c r="C16" l="1"/>
  <c r="D13"/>
  <c r="D12"/>
  <c r="C11"/>
  <c r="C10"/>
  <c r="C9"/>
  <c r="C8"/>
  <c r="D6"/>
  <c r="D16"/>
  <c r="D8"/>
  <c r="C12"/>
  <c r="C5"/>
  <c r="C7"/>
  <c r="D9"/>
  <c r="D10"/>
  <c r="C15"/>
  <c r="E11"/>
  <c r="B95"/>
  <c r="B96" s="1"/>
  <c r="C96"/>
  <c r="D95"/>
  <c r="D96" s="1"/>
  <c r="E95"/>
  <c r="E96" s="1"/>
  <c r="F96"/>
  <c r="G95"/>
  <c r="G96" s="1"/>
  <c r="H95"/>
  <c r="H96" s="1"/>
  <c r="J96" l="1"/>
  <c r="K96" s="1"/>
  <c r="E10" l="1"/>
  <c r="E9"/>
  <c r="E8"/>
  <c r="E7"/>
  <c r="E6"/>
  <c r="E5"/>
</calcChain>
</file>

<file path=xl/sharedStrings.xml><?xml version="1.0" encoding="utf-8"?>
<sst xmlns="http://schemas.openxmlformats.org/spreadsheetml/2006/main" count="24" uniqueCount="15">
  <si>
    <t>Ek</t>
  </si>
  <si>
    <t>Dinic</t>
  </si>
  <si>
    <t>GT N3</t>
  </si>
  <si>
    <t>GT Dyn</t>
  </si>
  <si>
    <t>KR</t>
  </si>
  <si>
    <t>KR Mod</t>
  </si>
  <si>
    <t>n</t>
  </si>
  <si>
    <t>m</t>
  </si>
  <si>
    <t>Average Times</t>
  </si>
  <si>
    <t>GR</t>
  </si>
  <si>
    <t>a</t>
  </si>
  <si>
    <t>b</t>
  </si>
  <si>
    <t>B</t>
  </si>
  <si>
    <t>KB</t>
  </si>
  <si>
    <t>MB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</si>
</sst>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22" fontId="0" fillId="0" borderId="0" xfId="0" applyNumberFormat="1"/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Sheet1!$E$3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9</c:v>
                </c:pt>
                <c:pt idx="1">
                  <c:v>32</c:v>
                </c:pt>
                <c:pt idx="2">
                  <c:v>50</c:v>
                </c:pt>
                <c:pt idx="3">
                  <c:v>72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1764</c:v>
                </c:pt>
                <c:pt idx="8">
                  <c:v>3645</c:v>
                </c:pt>
                <c:pt idx="9">
                  <c:v>7776</c:v>
                </c:pt>
                <c:pt idx="10">
                  <c:v>13824</c:v>
                </c:pt>
                <c:pt idx="11">
                  <c:v>32768</c:v>
                </c:pt>
                <c:pt idx="12">
                  <c:v>63504</c:v>
                </c:pt>
                <c:pt idx="13">
                  <c:v>123210</c:v>
                </c:pt>
              </c:numCache>
            </c:numRef>
          </c:xVal>
          <c:yVal>
            <c:numRef>
              <c:f>Sheet1!$E$4:$E$17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1.6666666666666668E-3</c:v>
                </c:pt>
                <c:pt idx="5">
                  <c:v>4.0000000000000001E-3</c:v>
                </c:pt>
                <c:pt idx="6">
                  <c:v>3.2000000000000001E-2</c:v>
                </c:pt>
                <c:pt idx="7">
                  <c:v>0.10866666666666668</c:v>
                </c:pt>
                <c:pt idx="8">
                  <c:v>0.52500000000000002</c:v>
                </c:pt>
                <c:pt idx="9">
                  <c:v>2.7266666666666666</c:v>
                </c:pt>
                <c:pt idx="10">
                  <c:v>9.3170000000000002</c:v>
                </c:pt>
                <c:pt idx="11">
                  <c:v>96.875999999999991</c:v>
                </c:pt>
                <c:pt idx="12">
                  <c:v>448.12799999999999</c:v>
                </c:pt>
                <c:pt idx="13">
                  <c:v>0</c:v>
                </c:pt>
              </c:numCache>
            </c:numRef>
          </c:yVal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9</c:v>
                </c:pt>
                <c:pt idx="1">
                  <c:v>32</c:v>
                </c:pt>
                <c:pt idx="2">
                  <c:v>50</c:v>
                </c:pt>
                <c:pt idx="3">
                  <c:v>72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1764</c:v>
                </c:pt>
                <c:pt idx="8">
                  <c:v>3645</c:v>
                </c:pt>
                <c:pt idx="9">
                  <c:v>7776</c:v>
                </c:pt>
                <c:pt idx="10">
                  <c:v>13824</c:v>
                </c:pt>
                <c:pt idx="11">
                  <c:v>32768</c:v>
                </c:pt>
                <c:pt idx="12">
                  <c:v>63504</c:v>
                </c:pt>
                <c:pt idx="13">
                  <c:v>123210</c:v>
                </c:pt>
              </c:numCache>
            </c:numRef>
          </c:xVal>
          <c:yVal>
            <c:numRef>
              <c:f>Sheet1!$F$4:$F$17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3.0000000000000005E-3</c:v>
                </c:pt>
                <c:pt idx="6">
                  <c:v>1.3333333333333331E-2</c:v>
                </c:pt>
                <c:pt idx="7">
                  <c:v>3.7999999999999999E-2</c:v>
                </c:pt>
                <c:pt idx="8">
                  <c:v>0.13400000000000001</c:v>
                </c:pt>
                <c:pt idx="9">
                  <c:v>0.56100000000000005</c:v>
                </c:pt>
                <c:pt idx="10">
                  <c:v>1.8106666666666669</c:v>
                </c:pt>
                <c:pt idx="11">
                  <c:v>10.669333333333334</c:v>
                </c:pt>
                <c:pt idx="12">
                  <c:v>39.773333333333333</c:v>
                </c:pt>
                <c:pt idx="13">
                  <c:v>173.87866666666665</c:v>
                </c:pt>
              </c:numCache>
            </c:numRef>
          </c:yVal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GT N3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9</c:v>
                </c:pt>
                <c:pt idx="1">
                  <c:v>32</c:v>
                </c:pt>
                <c:pt idx="2">
                  <c:v>50</c:v>
                </c:pt>
                <c:pt idx="3">
                  <c:v>72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1764</c:v>
                </c:pt>
                <c:pt idx="8">
                  <c:v>3645</c:v>
                </c:pt>
                <c:pt idx="9">
                  <c:v>7776</c:v>
                </c:pt>
                <c:pt idx="10">
                  <c:v>13824</c:v>
                </c:pt>
                <c:pt idx="11">
                  <c:v>32768</c:v>
                </c:pt>
                <c:pt idx="12">
                  <c:v>63504</c:v>
                </c:pt>
                <c:pt idx="13">
                  <c:v>123210</c:v>
                </c:pt>
              </c:numCache>
            </c:numRef>
          </c:xVal>
          <c:yVal>
            <c:numRef>
              <c:f>Sheet1!$G$4:$G$17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6.6666666666666664E-4</c:v>
                </c:pt>
                <c:pt idx="4">
                  <c:v>1.3333333333333333E-3</c:v>
                </c:pt>
                <c:pt idx="5">
                  <c:v>9.3333333333333324E-3</c:v>
                </c:pt>
                <c:pt idx="6">
                  <c:v>3.6333333333333329E-2</c:v>
                </c:pt>
                <c:pt idx="7">
                  <c:v>0.11166666666666668</c:v>
                </c:pt>
                <c:pt idx="8">
                  <c:v>0.97733333333333328</c:v>
                </c:pt>
                <c:pt idx="9">
                  <c:v>4.3246666666666664</c:v>
                </c:pt>
                <c:pt idx="10">
                  <c:v>3.2210000000000001</c:v>
                </c:pt>
                <c:pt idx="11">
                  <c:v>69.00633333333333</c:v>
                </c:pt>
                <c:pt idx="12">
                  <c:v>771.04366666666658</c:v>
                </c:pt>
                <c:pt idx="13">
                  <c:v>699.87366666666674</c:v>
                </c:pt>
              </c:numCache>
            </c:numRef>
          </c:yVal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GT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9</c:v>
                </c:pt>
                <c:pt idx="1">
                  <c:v>32</c:v>
                </c:pt>
                <c:pt idx="2">
                  <c:v>50</c:v>
                </c:pt>
                <c:pt idx="3">
                  <c:v>72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1764</c:v>
                </c:pt>
                <c:pt idx="8">
                  <c:v>3645</c:v>
                </c:pt>
                <c:pt idx="9">
                  <c:v>7776</c:v>
                </c:pt>
                <c:pt idx="10">
                  <c:v>13824</c:v>
                </c:pt>
                <c:pt idx="11">
                  <c:v>32768</c:v>
                </c:pt>
                <c:pt idx="12">
                  <c:v>63504</c:v>
                </c:pt>
                <c:pt idx="13">
                  <c:v>123210</c:v>
                </c:pt>
              </c:numCache>
            </c:numRef>
          </c:xVal>
          <c:yVal>
            <c:numRef>
              <c:f>Sheet1!$H$4:$H$17</c:f>
              <c:numCache>
                <c:formatCode>General</c:formatCode>
                <c:ptCount val="14"/>
                <c:pt idx="0">
                  <c:v>3.3333333333333332E-4</c:v>
                </c:pt>
                <c:pt idx="1">
                  <c:v>0</c:v>
                </c:pt>
                <c:pt idx="2">
                  <c:v>6.6666666666666664E-4</c:v>
                </c:pt>
                <c:pt idx="3">
                  <c:v>1.3333333333333333E-3</c:v>
                </c:pt>
                <c:pt idx="4">
                  <c:v>8.666666666666668E-3</c:v>
                </c:pt>
                <c:pt idx="5">
                  <c:v>5.000000000000001E-2</c:v>
                </c:pt>
                <c:pt idx="6">
                  <c:v>0.21099999999999999</c:v>
                </c:pt>
                <c:pt idx="7">
                  <c:v>0.628</c:v>
                </c:pt>
                <c:pt idx="8">
                  <c:v>4.6826666666666661</c:v>
                </c:pt>
                <c:pt idx="9">
                  <c:v>18.509333333333334</c:v>
                </c:pt>
                <c:pt idx="10">
                  <c:v>14.364333333333335</c:v>
                </c:pt>
                <c:pt idx="11">
                  <c:v>256.52100000000002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4"/>
          <c:order val="4"/>
          <c:tx>
            <c:strRef>
              <c:f>Sheet1!$I$3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9</c:v>
                </c:pt>
                <c:pt idx="1">
                  <c:v>32</c:v>
                </c:pt>
                <c:pt idx="2">
                  <c:v>50</c:v>
                </c:pt>
                <c:pt idx="3">
                  <c:v>72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1764</c:v>
                </c:pt>
                <c:pt idx="8">
                  <c:v>3645</c:v>
                </c:pt>
                <c:pt idx="9">
                  <c:v>7776</c:v>
                </c:pt>
                <c:pt idx="10">
                  <c:v>13824</c:v>
                </c:pt>
                <c:pt idx="11">
                  <c:v>32768</c:v>
                </c:pt>
                <c:pt idx="12">
                  <c:v>63504</c:v>
                </c:pt>
                <c:pt idx="13">
                  <c:v>123210</c:v>
                </c:pt>
              </c:numCache>
            </c:numRef>
          </c:xVal>
          <c:yVal>
            <c:numRef>
              <c:f>Sheet1!$I$4:$I$17</c:f>
              <c:numCache>
                <c:formatCode>General</c:formatCode>
                <c:ptCount val="14"/>
                <c:pt idx="0">
                  <c:v>3.3333333333333332E-4</c:v>
                </c:pt>
                <c:pt idx="1">
                  <c:v>4.333333333333334E-3</c:v>
                </c:pt>
                <c:pt idx="2">
                  <c:v>8.9999999999999993E-3</c:v>
                </c:pt>
                <c:pt idx="3">
                  <c:v>2.0666666666666667E-2</c:v>
                </c:pt>
                <c:pt idx="4">
                  <c:v>0.25533333333333336</c:v>
                </c:pt>
                <c:pt idx="5">
                  <c:v>0.97199999999999998</c:v>
                </c:pt>
                <c:pt idx="6">
                  <c:v>5.226</c:v>
                </c:pt>
                <c:pt idx="7">
                  <c:v>22.656000000000002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5"/>
          <c:order val="5"/>
          <c:tx>
            <c:strRef>
              <c:f>Sheet1!$J$3</c:f>
              <c:strCache>
                <c:ptCount val="1"/>
                <c:pt idx="0">
                  <c:v>KR Mod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9</c:v>
                </c:pt>
                <c:pt idx="1">
                  <c:v>32</c:v>
                </c:pt>
                <c:pt idx="2">
                  <c:v>50</c:v>
                </c:pt>
                <c:pt idx="3">
                  <c:v>72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1764</c:v>
                </c:pt>
                <c:pt idx="8">
                  <c:v>3645</c:v>
                </c:pt>
                <c:pt idx="9">
                  <c:v>7776</c:v>
                </c:pt>
                <c:pt idx="10">
                  <c:v>13824</c:v>
                </c:pt>
                <c:pt idx="11">
                  <c:v>32768</c:v>
                </c:pt>
                <c:pt idx="12">
                  <c:v>63504</c:v>
                </c:pt>
                <c:pt idx="13">
                  <c:v>123210</c:v>
                </c:pt>
              </c:numCache>
            </c:numRef>
          </c:xVal>
          <c:yVal>
            <c:numRef>
              <c:f>Sheet1!$J$4:$J$17</c:f>
              <c:numCache>
                <c:formatCode>General</c:formatCode>
                <c:ptCount val="14"/>
                <c:pt idx="0">
                  <c:v>0</c:v>
                </c:pt>
                <c:pt idx="1">
                  <c:v>6.6666666666666664E-4</c:v>
                </c:pt>
                <c:pt idx="2">
                  <c:v>1E-3</c:v>
                </c:pt>
                <c:pt idx="3">
                  <c:v>1E-3</c:v>
                </c:pt>
                <c:pt idx="4">
                  <c:v>7.3333333333333332E-3</c:v>
                </c:pt>
                <c:pt idx="5">
                  <c:v>2.3666666666666669E-2</c:v>
                </c:pt>
                <c:pt idx="6">
                  <c:v>0.11499999999999999</c:v>
                </c:pt>
                <c:pt idx="7">
                  <c:v>0.39466666666666672</c:v>
                </c:pt>
                <c:pt idx="8">
                  <c:v>3.7303333333333328</c:v>
                </c:pt>
                <c:pt idx="9">
                  <c:v>15.560666666666668</c:v>
                </c:pt>
                <c:pt idx="10">
                  <c:v>8.7206666666666663</c:v>
                </c:pt>
                <c:pt idx="11">
                  <c:v>444.13333333333338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6"/>
          <c:order val="6"/>
          <c:tx>
            <c:strRef>
              <c:f>Sheet1!$K$3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9</c:v>
                </c:pt>
                <c:pt idx="1">
                  <c:v>32</c:v>
                </c:pt>
                <c:pt idx="2">
                  <c:v>50</c:v>
                </c:pt>
                <c:pt idx="3">
                  <c:v>72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1764</c:v>
                </c:pt>
                <c:pt idx="8">
                  <c:v>3645</c:v>
                </c:pt>
                <c:pt idx="9">
                  <c:v>7776</c:v>
                </c:pt>
                <c:pt idx="10">
                  <c:v>13824</c:v>
                </c:pt>
                <c:pt idx="11">
                  <c:v>32768</c:v>
                </c:pt>
                <c:pt idx="12">
                  <c:v>63504</c:v>
                </c:pt>
                <c:pt idx="13">
                  <c:v>123210</c:v>
                </c:pt>
              </c:numCache>
            </c:numRef>
          </c:xVal>
          <c:yVal>
            <c:numRef>
              <c:f>Sheet1!$K$4:$K$17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axId val="92445696"/>
        <c:axId val="92451584"/>
      </c:scatterChart>
      <c:valAx>
        <c:axId val="92445696"/>
        <c:scaling>
          <c:logBase val="2"/>
          <c:orientation val="minMax"/>
        </c:scaling>
        <c:axPos val="b"/>
        <c:numFmt formatCode="General" sourceLinked="1"/>
        <c:tickLblPos val="nextTo"/>
        <c:crossAx val="92451584"/>
        <c:crosses val="autoZero"/>
        <c:crossBetween val="midCat"/>
      </c:valAx>
      <c:valAx>
        <c:axId val="92451584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92445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17</xdr:row>
      <xdr:rowOff>180975</xdr:rowOff>
    </xdr:from>
    <xdr:to>
      <xdr:col>13</xdr:col>
      <xdr:colOff>276225</xdr:colOff>
      <xdr:row>40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6"/>
  <sheetViews>
    <sheetView tabSelected="1" topLeftCell="A25" workbookViewId="0">
      <selection activeCell="P28" sqref="P28"/>
    </sheetView>
  </sheetViews>
  <sheetFormatPr defaultRowHeight="15"/>
  <cols>
    <col min="1" max="1" width="15.5703125" bestFit="1" customWidth="1"/>
    <col min="5" max="5" width="10" bestFit="1" customWidth="1"/>
    <col min="12" max="12" width="19" bestFit="1" customWidth="1"/>
    <col min="25" max="25" width="10" bestFit="1" customWidth="1"/>
  </cols>
  <sheetData>
    <row r="1" spans="1:16">
      <c r="A1" s="1">
        <v>41568.621527777781</v>
      </c>
    </row>
    <row r="2" spans="1:16" ht="20.25" thickBot="1">
      <c r="A2" s="2" t="s">
        <v>8</v>
      </c>
      <c r="B2" s="2"/>
      <c r="C2" s="2"/>
      <c r="D2" s="2"/>
      <c r="E2" s="2"/>
      <c r="F2" s="2"/>
      <c r="G2" s="2"/>
      <c r="H2" s="2"/>
      <c r="I2" s="2"/>
    </row>
    <row r="3" spans="1:16" ht="15.75" thickTop="1">
      <c r="A3" t="s">
        <v>10</v>
      </c>
      <c r="B3" t="s">
        <v>11</v>
      </c>
      <c r="C3" t="s">
        <v>6</v>
      </c>
      <c r="D3" t="s">
        <v>7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9</v>
      </c>
      <c r="M3" t="s">
        <v>12</v>
      </c>
      <c r="N3" t="s">
        <v>13</v>
      </c>
      <c r="O3" t="s">
        <v>14</v>
      </c>
    </row>
    <row r="4" spans="1:16">
      <c r="A4">
        <f>A43</f>
        <v>3</v>
      </c>
      <c r="B4">
        <f>B43</f>
        <v>1</v>
      </c>
      <c r="C4">
        <f>A4*A4*B4</f>
        <v>9</v>
      </c>
      <c r="D4">
        <f>4*A4*(A4-1)*B4+A4*(B4-1)</f>
        <v>24</v>
      </c>
      <c r="E4">
        <f>AVERAGE(C43:C45)</f>
        <v>0</v>
      </c>
      <c r="F4">
        <f t="shared" ref="F4:K4" si="0">AVERAGE(D43:D45)</f>
        <v>0</v>
      </c>
      <c r="G4">
        <f t="shared" si="0"/>
        <v>0</v>
      </c>
      <c r="H4">
        <f t="shared" si="0"/>
        <v>3.3333333333333332E-4</v>
      </c>
      <c r="I4">
        <f t="shared" si="0"/>
        <v>3.3333333333333332E-4</v>
      </c>
      <c r="J4">
        <f t="shared" si="0"/>
        <v>0</v>
      </c>
      <c r="K4" t="e">
        <f t="shared" si="0"/>
        <v>#DIV/0!</v>
      </c>
      <c r="M4">
        <f>C4*28+D4*36</f>
        <v>1116</v>
      </c>
      <c r="N4">
        <f>M4/1024</f>
        <v>1.08984375</v>
      </c>
      <c r="O4">
        <f>N4/1024</f>
        <v>1.064300537109375E-3</v>
      </c>
    </row>
    <row r="5" spans="1:16">
      <c r="A5">
        <f>A46</f>
        <v>4</v>
      </c>
      <c r="B5">
        <f>B46</f>
        <v>2</v>
      </c>
      <c r="C5">
        <f t="shared" ref="C5:C16" si="1">A5*A5*B5</f>
        <v>32</v>
      </c>
      <c r="D5">
        <f t="shared" ref="D5:D16" si="2">4*A5*(A5-1)*B5+A5*(B5-1)</f>
        <v>100</v>
      </c>
      <c r="E5">
        <f>AVERAGE(C46:C48)</f>
        <v>0</v>
      </c>
      <c r="F5">
        <f t="shared" ref="F5:K5" si="3">AVERAGE(D46:D48)</f>
        <v>0</v>
      </c>
      <c r="G5">
        <f t="shared" si="3"/>
        <v>0</v>
      </c>
      <c r="H5">
        <f t="shared" si="3"/>
        <v>0</v>
      </c>
      <c r="I5">
        <f t="shared" si="3"/>
        <v>4.333333333333334E-3</v>
      </c>
      <c r="J5">
        <f t="shared" si="3"/>
        <v>6.6666666666666664E-4</v>
      </c>
      <c r="K5" t="e">
        <f t="shared" si="3"/>
        <v>#DIV/0!</v>
      </c>
      <c r="M5">
        <f t="shared" ref="M5:M10" si="4">C5*28+D5*36</f>
        <v>4496</v>
      </c>
      <c r="N5">
        <f t="shared" ref="N5:O5" si="5">M5/1024</f>
        <v>4.390625</v>
      </c>
      <c r="O5">
        <f t="shared" si="5"/>
        <v>4.2877197265625E-3</v>
      </c>
    </row>
    <row r="6" spans="1:16">
      <c r="A6">
        <f>A49</f>
        <v>5</v>
      </c>
      <c r="B6">
        <f>B49</f>
        <v>2</v>
      </c>
      <c r="C6">
        <f t="shared" si="1"/>
        <v>50</v>
      </c>
      <c r="D6">
        <f t="shared" si="2"/>
        <v>165</v>
      </c>
      <c r="E6">
        <f>AVERAGE(C49:C51)</f>
        <v>0</v>
      </c>
      <c r="F6">
        <f t="shared" ref="F6:K6" si="6">AVERAGE(D49:D51)</f>
        <v>0</v>
      </c>
      <c r="G6">
        <f t="shared" si="6"/>
        <v>0</v>
      </c>
      <c r="H6">
        <f t="shared" si="6"/>
        <v>6.6666666666666664E-4</v>
      </c>
      <c r="I6">
        <f t="shared" si="6"/>
        <v>8.9999999999999993E-3</v>
      </c>
      <c r="J6">
        <f t="shared" si="6"/>
        <v>1E-3</v>
      </c>
      <c r="K6" t="e">
        <f t="shared" si="6"/>
        <v>#DIV/0!</v>
      </c>
      <c r="M6">
        <f t="shared" si="4"/>
        <v>7340</v>
      </c>
      <c r="N6">
        <f t="shared" ref="N6:O6" si="7">M6/1024</f>
        <v>7.16796875</v>
      </c>
      <c r="O6">
        <f t="shared" si="7"/>
        <v>6.999969482421875E-3</v>
      </c>
    </row>
    <row r="7" spans="1:16">
      <c r="A7">
        <f>A52</f>
        <v>6</v>
      </c>
      <c r="B7">
        <f>B52</f>
        <v>2</v>
      </c>
      <c r="C7">
        <f t="shared" si="1"/>
        <v>72</v>
      </c>
      <c r="D7">
        <f t="shared" si="2"/>
        <v>246</v>
      </c>
      <c r="E7">
        <f>AVERAGE(C52:C54)</f>
        <v>0</v>
      </c>
      <c r="F7">
        <f t="shared" ref="F7:K7" si="8">AVERAGE(D52:D54)</f>
        <v>0</v>
      </c>
      <c r="G7">
        <f t="shared" si="8"/>
        <v>6.6666666666666664E-4</v>
      </c>
      <c r="H7">
        <f t="shared" si="8"/>
        <v>1.3333333333333333E-3</v>
      </c>
      <c r="I7">
        <f t="shared" si="8"/>
        <v>2.0666666666666667E-2</v>
      </c>
      <c r="J7">
        <f t="shared" si="8"/>
        <v>1E-3</v>
      </c>
      <c r="K7" t="e">
        <f t="shared" si="8"/>
        <v>#DIV/0!</v>
      </c>
      <c r="M7">
        <f t="shared" si="4"/>
        <v>10872</v>
      </c>
      <c r="N7">
        <f t="shared" ref="N7:O7" si="9">M7/1024</f>
        <v>10.6171875</v>
      </c>
      <c r="O7">
        <f t="shared" si="9"/>
        <v>1.036834716796875E-2</v>
      </c>
    </row>
    <row r="8" spans="1:16">
      <c r="A8">
        <f>A55</f>
        <v>9</v>
      </c>
      <c r="B8">
        <f>B55</f>
        <v>3</v>
      </c>
      <c r="C8">
        <f t="shared" si="1"/>
        <v>243</v>
      </c>
      <c r="D8">
        <f t="shared" si="2"/>
        <v>882</v>
      </c>
      <c r="E8">
        <f>AVERAGE(C55:C57)</f>
        <v>1.6666666666666668E-3</v>
      </c>
      <c r="F8">
        <f t="shared" ref="F8:K8" si="10">AVERAGE(D55:D57)</f>
        <v>1E-3</v>
      </c>
      <c r="G8">
        <f t="shared" si="10"/>
        <v>1.3333333333333333E-3</v>
      </c>
      <c r="H8">
        <f t="shared" si="10"/>
        <v>8.666666666666668E-3</v>
      </c>
      <c r="I8">
        <f t="shared" si="10"/>
        <v>0.25533333333333336</v>
      </c>
      <c r="J8">
        <f t="shared" si="10"/>
        <v>7.3333333333333332E-3</v>
      </c>
      <c r="K8" t="e">
        <f t="shared" si="10"/>
        <v>#DIV/0!</v>
      </c>
      <c r="M8">
        <f t="shared" si="4"/>
        <v>38556</v>
      </c>
      <c r="N8">
        <f t="shared" ref="N8:O8" si="11">M8/1024</f>
        <v>37.65234375</v>
      </c>
      <c r="O8">
        <f t="shared" si="11"/>
        <v>3.6769866943359375E-2</v>
      </c>
      <c r="P8">
        <f>AVERAGE(N8:N17)</f>
        <v>4133.2664062499998</v>
      </c>
    </row>
    <row r="9" spans="1:16">
      <c r="A9">
        <f>A58</f>
        <v>12</v>
      </c>
      <c r="B9">
        <f>B58</f>
        <v>3</v>
      </c>
      <c r="C9">
        <f t="shared" si="1"/>
        <v>432</v>
      </c>
      <c r="D9">
        <f t="shared" si="2"/>
        <v>1608</v>
      </c>
      <c r="E9">
        <f>AVERAGE(C58:C60)</f>
        <v>4.0000000000000001E-3</v>
      </c>
      <c r="F9">
        <f t="shared" ref="F9:K9" si="12">AVERAGE(D58:D60)</f>
        <v>3.0000000000000005E-3</v>
      </c>
      <c r="G9">
        <f t="shared" si="12"/>
        <v>9.3333333333333324E-3</v>
      </c>
      <c r="H9">
        <f t="shared" si="12"/>
        <v>5.000000000000001E-2</v>
      </c>
      <c r="I9">
        <f t="shared" si="12"/>
        <v>0.97199999999999998</v>
      </c>
      <c r="J9">
        <f t="shared" si="12"/>
        <v>2.3666666666666669E-2</v>
      </c>
      <c r="K9" t="e">
        <f t="shared" si="12"/>
        <v>#DIV/0!</v>
      </c>
      <c r="M9">
        <f t="shared" si="4"/>
        <v>69984</v>
      </c>
      <c r="N9">
        <f t="shared" ref="N9:O9" si="13">M9/1024</f>
        <v>68.34375</v>
      </c>
      <c r="O9">
        <f t="shared" si="13"/>
        <v>6.6741943359375E-2</v>
      </c>
      <c r="P9">
        <f>MEDIAN(N8:N17)</f>
        <v>939.568359375</v>
      </c>
    </row>
    <row r="10" spans="1:16">
      <c r="A10">
        <f>A61</f>
        <v>16</v>
      </c>
      <c r="B10">
        <f>B61</f>
        <v>4</v>
      </c>
      <c r="C10">
        <f t="shared" si="1"/>
        <v>1024</v>
      </c>
      <c r="D10">
        <f t="shared" si="2"/>
        <v>3888</v>
      </c>
      <c r="E10">
        <f>AVERAGE(C61:C63)</f>
        <v>3.2000000000000001E-2</v>
      </c>
      <c r="F10">
        <f t="shared" ref="F10:K10" si="14">AVERAGE(D61:D63)</f>
        <v>1.3333333333333331E-2</v>
      </c>
      <c r="G10">
        <f t="shared" si="14"/>
        <v>3.6333333333333329E-2</v>
      </c>
      <c r="H10">
        <f t="shared" si="14"/>
        <v>0.21099999999999999</v>
      </c>
      <c r="I10">
        <f t="shared" si="14"/>
        <v>5.226</v>
      </c>
      <c r="J10">
        <f t="shared" si="14"/>
        <v>0.11499999999999999</v>
      </c>
      <c r="K10" t="e">
        <f t="shared" si="14"/>
        <v>#DIV/0!</v>
      </c>
      <c r="M10">
        <f t="shared" si="4"/>
        <v>168640</v>
      </c>
      <c r="N10">
        <f t="shared" ref="N10:O10" si="15">M10/1024</f>
        <v>164.6875</v>
      </c>
      <c r="O10">
        <f t="shared" si="15"/>
        <v>0.16082763671875</v>
      </c>
    </row>
    <row r="11" spans="1:16">
      <c r="A11">
        <f>A64</f>
        <v>21</v>
      </c>
      <c r="B11">
        <f>B64</f>
        <v>4</v>
      </c>
      <c r="C11">
        <f t="shared" si="1"/>
        <v>1764</v>
      </c>
      <c r="D11">
        <f t="shared" si="2"/>
        <v>6783</v>
      </c>
      <c r="E11">
        <f>AVERAGE(C64:C66)</f>
        <v>0.10866666666666668</v>
      </c>
      <c r="F11">
        <f t="shared" ref="F11:K11" si="16">AVERAGE(D64:D66)</f>
        <v>3.7999999999999999E-2</v>
      </c>
      <c r="G11">
        <f t="shared" si="16"/>
        <v>0.11166666666666668</v>
      </c>
      <c r="H11">
        <f t="shared" si="16"/>
        <v>0.628</v>
      </c>
      <c r="I11">
        <f t="shared" si="16"/>
        <v>22.656000000000002</v>
      </c>
      <c r="J11">
        <f t="shared" si="16"/>
        <v>0.39466666666666672</v>
      </c>
      <c r="K11" t="e">
        <f t="shared" si="16"/>
        <v>#DIV/0!</v>
      </c>
      <c r="M11">
        <f>C11*28+D11*36</f>
        <v>293580</v>
      </c>
      <c r="N11">
        <f t="shared" ref="N11:O11" si="17">M11/1024</f>
        <v>286.69921875</v>
      </c>
      <c r="O11">
        <f t="shared" si="17"/>
        <v>0.27997970581054688</v>
      </c>
    </row>
    <row r="12" spans="1:16">
      <c r="A12">
        <f>A67</f>
        <v>27</v>
      </c>
      <c r="B12">
        <f>B67</f>
        <v>5</v>
      </c>
      <c r="C12">
        <f t="shared" si="1"/>
        <v>3645</v>
      </c>
      <c r="D12">
        <f t="shared" si="2"/>
        <v>14148</v>
      </c>
      <c r="E12">
        <f>AVERAGE(C67:C69)</f>
        <v>0.52500000000000002</v>
      </c>
      <c r="F12">
        <f t="shared" ref="F12:K12" si="18">AVERAGE(D67:D69)</f>
        <v>0.13400000000000001</v>
      </c>
      <c r="G12">
        <f t="shared" si="18"/>
        <v>0.97733333333333328</v>
      </c>
      <c r="H12">
        <f t="shared" si="18"/>
        <v>4.6826666666666661</v>
      </c>
      <c r="I12" t="e">
        <f t="shared" si="18"/>
        <v>#DIV/0!</v>
      </c>
      <c r="J12">
        <f t="shared" si="18"/>
        <v>3.7303333333333328</v>
      </c>
      <c r="K12" t="e">
        <f t="shared" si="18"/>
        <v>#DIV/0!</v>
      </c>
      <c r="M12">
        <f t="shared" ref="M12:M17" si="19">C12*28+D12*36</f>
        <v>611388</v>
      </c>
      <c r="N12">
        <f t="shared" ref="N12:O12" si="20">M12/1024</f>
        <v>597.05859375</v>
      </c>
      <c r="O12">
        <f t="shared" si="20"/>
        <v>0.58306503295898438</v>
      </c>
    </row>
    <row r="13" spans="1:16">
      <c r="A13">
        <f>A70</f>
        <v>36</v>
      </c>
      <c r="B13">
        <f>B70</f>
        <v>6</v>
      </c>
      <c r="C13">
        <f t="shared" si="1"/>
        <v>7776</v>
      </c>
      <c r="D13">
        <f t="shared" si="2"/>
        <v>30420</v>
      </c>
      <c r="E13">
        <f>AVERAGE(C70:C72)</f>
        <v>2.7266666666666666</v>
      </c>
      <c r="F13">
        <f t="shared" ref="F13:K13" si="21">AVERAGE(D70:D72)</f>
        <v>0.56100000000000005</v>
      </c>
      <c r="G13">
        <f t="shared" si="21"/>
        <v>4.3246666666666664</v>
      </c>
      <c r="H13">
        <f t="shared" si="21"/>
        <v>18.509333333333334</v>
      </c>
      <c r="I13" t="e">
        <f t="shared" si="21"/>
        <v>#DIV/0!</v>
      </c>
      <c r="J13">
        <f t="shared" si="21"/>
        <v>15.560666666666668</v>
      </c>
      <c r="K13" t="e">
        <f t="shared" si="21"/>
        <v>#DIV/0!</v>
      </c>
      <c r="M13">
        <f t="shared" si="19"/>
        <v>1312848</v>
      </c>
      <c r="N13">
        <f t="shared" ref="N13:O13" si="22">M13/1024</f>
        <v>1282.078125</v>
      </c>
      <c r="O13">
        <f t="shared" si="22"/>
        <v>1.2520294189453125</v>
      </c>
    </row>
    <row r="14" spans="1:16">
      <c r="A14">
        <f>A73</f>
        <v>48</v>
      </c>
      <c r="B14">
        <f>B73</f>
        <v>6</v>
      </c>
      <c r="C14">
        <f t="shared" si="1"/>
        <v>13824</v>
      </c>
      <c r="D14">
        <f t="shared" si="2"/>
        <v>54384</v>
      </c>
      <c r="E14">
        <f>AVERAGE(C73:C75)</f>
        <v>9.3170000000000002</v>
      </c>
      <c r="F14">
        <f t="shared" ref="F14:K14" si="23">AVERAGE(D73:D75)</f>
        <v>1.8106666666666669</v>
      </c>
      <c r="G14">
        <f t="shared" si="23"/>
        <v>3.2210000000000001</v>
      </c>
      <c r="H14">
        <f t="shared" si="23"/>
        <v>14.364333333333335</v>
      </c>
      <c r="I14" t="e">
        <f t="shared" si="23"/>
        <v>#DIV/0!</v>
      </c>
      <c r="J14">
        <f t="shared" si="23"/>
        <v>8.7206666666666663</v>
      </c>
      <c r="K14" t="e">
        <f t="shared" si="23"/>
        <v>#DIV/0!</v>
      </c>
      <c r="M14">
        <f t="shared" si="19"/>
        <v>2344896</v>
      </c>
      <c r="N14">
        <f t="shared" ref="N14:O14" si="24">M14/1024</f>
        <v>2289.9375</v>
      </c>
      <c r="O14">
        <f t="shared" si="24"/>
        <v>2.23626708984375</v>
      </c>
    </row>
    <row r="15" spans="1:16">
      <c r="A15">
        <f>A76</f>
        <v>64</v>
      </c>
      <c r="B15">
        <f>B76</f>
        <v>8</v>
      </c>
      <c r="C15">
        <f t="shared" si="1"/>
        <v>32768</v>
      </c>
      <c r="D15">
        <f t="shared" si="2"/>
        <v>129472</v>
      </c>
      <c r="E15">
        <f>AVERAGE(C76:C78)</f>
        <v>96.875999999999991</v>
      </c>
      <c r="F15">
        <f t="shared" ref="F15:K15" si="25">AVERAGE(D76:D78)</f>
        <v>10.669333333333334</v>
      </c>
      <c r="G15">
        <f t="shared" si="25"/>
        <v>69.00633333333333</v>
      </c>
      <c r="H15">
        <f t="shared" si="25"/>
        <v>256.52100000000002</v>
      </c>
      <c r="I15" t="e">
        <f t="shared" si="25"/>
        <v>#DIV/0!</v>
      </c>
      <c r="J15">
        <f t="shared" si="25"/>
        <v>444.13333333333338</v>
      </c>
      <c r="K15" t="e">
        <f t="shared" si="25"/>
        <v>#DIV/0!</v>
      </c>
      <c r="M15">
        <f t="shared" si="19"/>
        <v>5578496</v>
      </c>
      <c r="N15">
        <f t="shared" ref="N15:O15" si="26">M15/1024</f>
        <v>5447.75</v>
      </c>
      <c r="O15">
        <f t="shared" si="26"/>
        <v>5.320068359375</v>
      </c>
    </row>
    <row r="16" spans="1:16">
      <c r="A16">
        <f>A79</f>
        <v>84</v>
      </c>
      <c r="B16">
        <f>B79</f>
        <v>9</v>
      </c>
      <c r="C16">
        <f t="shared" si="1"/>
        <v>63504</v>
      </c>
      <c r="D16">
        <f t="shared" si="2"/>
        <v>251664</v>
      </c>
      <c r="E16">
        <f>AVERAGE(C79:C81)</f>
        <v>448.12799999999999</v>
      </c>
      <c r="F16">
        <f t="shared" ref="F16:K16" si="27">AVERAGE(D79:D81)</f>
        <v>39.773333333333333</v>
      </c>
      <c r="G16">
        <f t="shared" si="27"/>
        <v>771.04366666666658</v>
      </c>
      <c r="H16" t="e">
        <f t="shared" si="27"/>
        <v>#DIV/0!</v>
      </c>
      <c r="I16" t="e">
        <f t="shared" si="27"/>
        <v>#DIV/0!</v>
      </c>
      <c r="J16" t="e">
        <f t="shared" si="27"/>
        <v>#DIV/0!</v>
      </c>
      <c r="K16" t="e">
        <f t="shared" si="27"/>
        <v>#DIV/0!</v>
      </c>
      <c r="M16">
        <f t="shared" si="19"/>
        <v>10838016</v>
      </c>
      <c r="N16">
        <f t="shared" ref="N16:O16" si="28">M16/1024</f>
        <v>10584</v>
      </c>
      <c r="O16">
        <f t="shared" si="28"/>
        <v>10.3359375</v>
      </c>
    </row>
    <row r="17" spans="1:15">
      <c r="A17">
        <f>A82</f>
        <v>111</v>
      </c>
      <c r="B17">
        <f>B82</f>
        <v>10</v>
      </c>
      <c r="C17">
        <f t="shared" ref="C17" si="29">A17*A17*B17</f>
        <v>123210</v>
      </c>
      <c r="D17">
        <f t="shared" ref="D17" si="30">4*A17*(A17-1)*B17+A17*(B17-1)</f>
        <v>489399</v>
      </c>
      <c r="E17" t="e">
        <f>AVERAGE(C82:C84)</f>
        <v>#DIV/0!</v>
      </c>
      <c r="F17">
        <f t="shared" ref="F17:K17" si="31">AVERAGE(D82:D84)</f>
        <v>173.87866666666665</v>
      </c>
      <c r="G17">
        <f t="shared" si="31"/>
        <v>699.87366666666674</v>
      </c>
      <c r="H17" t="e">
        <f t="shared" si="31"/>
        <v>#DIV/0!</v>
      </c>
      <c r="I17" t="e">
        <f t="shared" si="31"/>
        <v>#DIV/0!</v>
      </c>
      <c r="J17" t="e">
        <f t="shared" si="31"/>
        <v>#DIV/0!</v>
      </c>
      <c r="K17" t="e">
        <f t="shared" si="31"/>
        <v>#DIV/0!</v>
      </c>
      <c r="M17">
        <f t="shared" si="19"/>
        <v>21068244</v>
      </c>
      <c r="N17">
        <f t="shared" ref="N17:O17" si="32">M17/1024</f>
        <v>20574.45703125</v>
      </c>
      <c r="O17">
        <f t="shared" si="32"/>
        <v>20.092243194580078</v>
      </c>
    </row>
    <row r="42" spans="1:9">
      <c r="A42" t="s">
        <v>10</v>
      </c>
      <c r="B42" t="s">
        <v>11</v>
      </c>
      <c r="C42" t="s">
        <v>0</v>
      </c>
      <c r="D42" t="s">
        <v>1</v>
      </c>
      <c r="E42" t="s">
        <v>2</v>
      </c>
      <c r="F42" t="s">
        <v>3</v>
      </c>
      <c r="G42" t="s">
        <v>4</v>
      </c>
      <c r="H42" t="s">
        <v>5</v>
      </c>
      <c r="I42" t="s">
        <v>9</v>
      </c>
    </row>
    <row r="43" spans="1:9">
      <c r="A43">
        <v>3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9">
      <c r="A44">
        <v>3</v>
      </c>
      <c r="B44">
        <v>1</v>
      </c>
      <c r="C44">
        <v>0</v>
      </c>
      <c r="D44">
        <v>0</v>
      </c>
      <c r="E44">
        <v>0</v>
      </c>
      <c r="F44">
        <v>1E-3</v>
      </c>
      <c r="G44">
        <v>0</v>
      </c>
      <c r="H44">
        <v>0</v>
      </c>
    </row>
    <row r="45" spans="1:9">
      <c r="A45">
        <v>3</v>
      </c>
      <c r="B45">
        <v>1</v>
      </c>
      <c r="C45">
        <v>0</v>
      </c>
      <c r="D45">
        <v>0</v>
      </c>
      <c r="E45">
        <v>0</v>
      </c>
      <c r="F45">
        <v>0</v>
      </c>
      <c r="G45">
        <v>1E-3</v>
      </c>
      <c r="H45">
        <v>0</v>
      </c>
    </row>
    <row r="46" spans="1:9">
      <c r="A46">
        <v>4</v>
      </c>
      <c r="B46">
        <v>2</v>
      </c>
      <c r="C46">
        <v>0</v>
      </c>
      <c r="D46">
        <v>0</v>
      </c>
      <c r="E46">
        <v>0</v>
      </c>
      <c r="F46">
        <v>0</v>
      </c>
      <c r="G46">
        <v>4.0000000000000001E-3</v>
      </c>
      <c r="H46">
        <v>1E-3</v>
      </c>
    </row>
    <row r="47" spans="1:9">
      <c r="A47">
        <v>4</v>
      </c>
      <c r="B47">
        <v>2</v>
      </c>
      <c r="C47">
        <v>0</v>
      </c>
      <c r="D47">
        <v>0</v>
      </c>
      <c r="E47">
        <v>0</v>
      </c>
      <c r="F47">
        <v>0</v>
      </c>
      <c r="G47">
        <v>4.0000000000000001E-3</v>
      </c>
      <c r="H47">
        <v>1E-3</v>
      </c>
    </row>
    <row r="48" spans="1:9">
      <c r="A48">
        <v>4</v>
      </c>
      <c r="B48">
        <v>2</v>
      </c>
      <c r="C48">
        <v>0</v>
      </c>
      <c r="D48">
        <v>0</v>
      </c>
      <c r="E48">
        <v>0</v>
      </c>
      <c r="F48">
        <v>0</v>
      </c>
      <c r="G48">
        <v>5.0000000000000001E-3</v>
      </c>
      <c r="H48">
        <v>0</v>
      </c>
    </row>
    <row r="49" spans="1:8">
      <c r="A49">
        <v>5</v>
      </c>
      <c r="B49">
        <v>2</v>
      </c>
      <c r="C49">
        <v>0</v>
      </c>
      <c r="D49">
        <v>0</v>
      </c>
      <c r="E49">
        <v>0</v>
      </c>
      <c r="F49">
        <v>1E-3</v>
      </c>
      <c r="G49">
        <v>8.9999999999999993E-3</v>
      </c>
      <c r="H49">
        <v>1E-3</v>
      </c>
    </row>
    <row r="50" spans="1:8">
      <c r="A50">
        <v>5</v>
      </c>
      <c r="B50">
        <v>2</v>
      </c>
      <c r="C50">
        <v>0</v>
      </c>
      <c r="D50">
        <v>0</v>
      </c>
      <c r="E50">
        <v>0</v>
      </c>
      <c r="F50">
        <v>0</v>
      </c>
      <c r="G50">
        <v>0.01</v>
      </c>
      <c r="H50">
        <v>1E-3</v>
      </c>
    </row>
    <row r="51" spans="1:8">
      <c r="A51">
        <v>5</v>
      </c>
      <c r="B51">
        <v>2</v>
      </c>
      <c r="C51">
        <v>0</v>
      </c>
      <c r="D51">
        <v>0</v>
      </c>
      <c r="E51">
        <v>0</v>
      </c>
      <c r="F51">
        <v>1E-3</v>
      </c>
      <c r="G51">
        <v>8.0000000000000002E-3</v>
      </c>
      <c r="H51">
        <v>1E-3</v>
      </c>
    </row>
    <row r="52" spans="1:8">
      <c r="A52">
        <v>6</v>
      </c>
      <c r="B52">
        <v>2</v>
      </c>
      <c r="C52">
        <v>0</v>
      </c>
      <c r="D52">
        <v>0</v>
      </c>
      <c r="E52">
        <v>0</v>
      </c>
      <c r="F52">
        <v>1E-3</v>
      </c>
      <c r="G52">
        <v>2.1000000000000001E-2</v>
      </c>
      <c r="H52">
        <v>1E-3</v>
      </c>
    </row>
    <row r="53" spans="1:8">
      <c r="A53">
        <v>6</v>
      </c>
      <c r="B53">
        <v>2</v>
      </c>
      <c r="C53">
        <v>0</v>
      </c>
      <c r="D53">
        <v>0</v>
      </c>
      <c r="E53">
        <v>1E-3</v>
      </c>
      <c r="F53">
        <v>1E-3</v>
      </c>
      <c r="G53">
        <v>0.02</v>
      </c>
      <c r="H53">
        <v>1E-3</v>
      </c>
    </row>
    <row r="54" spans="1:8">
      <c r="A54">
        <v>6</v>
      </c>
      <c r="B54">
        <v>2</v>
      </c>
      <c r="C54">
        <v>0</v>
      </c>
      <c r="D54">
        <v>0</v>
      </c>
      <c r="E54">
        <v>1E-3</v>
      </c>
      <c r="F54">
        <v>2E-3</v>
      </c>
      <c r="G54">
        <v>2.1000000000000001E-2</v>
      </c>
      <c r="H54">
        <v>1E-3</v>
      </c>
    </row>
    <row r="55" spans="1:8">
      <c r="A55">
        <v>9</v>
      </c>
      <c r="B55">
        <v>3</v>
      </c>
      <c r="C55">
        <v>1E-3</v>
      </c>
      <c r="D55">
        <v>1E-3</v>
      </c>
      <c r="E55">
        <v>1E-3</v>
      </c>
      <c r="F55">
        <v>8.0000000000000002E-3</v>
      </c>
      <c r="G55">
        <v>0.253</v>
      </c>
      <c r="H55">
        <v>8.0000000000000002E-3</v>
      </c>
    </row>
    <row r="56" spans="1:8">
      <c r="A56">
        <v>9</v>
      </c>
      <c r="B56">
        <v>3</v>
      </c>
      <c r="C56">
        <v>2E-3</v>
      </c>
      <c r="D56">
        <v>1E-3</v>
      </c>
      <c r="E56">
        <v>1E-3</v>
      </c>
      <c r="F56">
        <v>8.9999999999999993E-3</v>
      </c>
      <c r="G56">
        <v>0.25600000000000001</v>
      </c>
      <c r="H56">
        <v>8.0000000000000002E-3</v>
      </c>
    </row>
    <row r="57" spans="1:8">
      <c r="A57">
        <v>9</v>
      </c>
      <c r="B57">
        <v>3</v>
      </c>
      <c r="C57">
        <v>2E-3</v>
      </c>
      <c r="D57">
        <v>1E-3</v>
      </c>
      <c r="E57">
        <v>2E-3</v>
      </c>
      <c r="F57">
        <v>8.9999999999999993E-3</v>
      </c>
      <c r="G57">
        <v>0.25700000000000001</v>
      </c>
      <c r="H57">
        <v>6.0000000000000001E-3</v>
      </c>
    </row>
    <row r="58" spans="1:8">
      <c r="A58">
        <v>12</v>
      </c>
      <c r="B58">
        <v>3</v>
      </c>
      <c r="C58">
        <v>4.0000000000000001E-3</v>
      </c>
      <c r="D58">
        <v>3.0000000000000001E-3</v>
      </c>
      <c r="E58">
        <v>8.9999999999999993E-3</v>
      </c>
      <c r="F58">
        <v>0.05</v>
      </c>
      <c r="G58">
        <v>0.97799999999999998</v>
      </c>
      <c r="H58">
        <v>2.3E-2</v>
      </c>
    </row>
    <row r="59" spans="1:8">
      <c r="A59">
        <v>12</v>
      </c>
      <c r="B59">
        <v>3</v>
      </c>
      <c r="C59">
        <v>4.0000000000000001E-3</v>
      </c>
      <c r="D59">
        <v>3.0000000000000001E-3</v>
      </c>
      <c r="E59">
        <v>0.01</v>
      </c>
      <c r="F59">
        <v>0.05</v>
      </c>
      <c r="G59">
        <v>0.96799999999999997</v>
      </c>
      <c r="H59">
        <v>2.3E-2</v>
      </c>
    </row>
    <row r="60" spans="1:8">
      <c r="A60">
        <v>12</v>
      </c>
      <c r="B60">
        <v>3</v>
      </c>
      <c r="C60">
        <v>4.0000000000000001E-3</v>
      </c>
      <c r="D60">
        <v>3.0000000000000001E-3</v>
      </c>
      <c r="E60">
        <v>8.9999999999999993E-3</v>
      </c>
      <c r="F60">
        <v>0.05</v>
      </c>
      <c r="G60">
        <v>0.97</v>
      </c>
      <c r="H60">
        <v>2.5000000000000001E-2</v>
      </c>
    </row>
    <row r="61" spans="1:8">
      <c r="A61">
        <v>16</v>
      </c>
      <c r="B61">
        <v>4</v>
      </c>
      <c r="C61">
        <v>3.2000000000000001E-2</v>
      </c>
      <c r="D61">
        <v>1.2999999999999999E-2</v>
      </c>
      <c r="E61">
        <v>3.6999999999999998E-2</v>
      </c>
      <c r="F61">
        <v>0.21099999999999999</v>
      </c>
      <c r="G61">
        <v>5.24</v>
      </c>
      <c r="H61">
        <v>0.113</v>
      </c>
    </row>
    <row r="62" spans="1:8">
      <c r="A62">
        <v>16</v>
      </c>
      <c r="B62">
        <v>4</v>
      </c>
      <c r="C62">
        <v>3.2000000000000001E-2</v>
      </c>
      <c r="D62">
        <v>1.4999999999999999E-2</v>
      </c>
      <c r="E62">
        <v>3.5999999999999997E-2</v>
      </c>
      <c r="F62">
        <v>0.21199999999999999</v>
      </c>
      <c r="G62">
        <v>5.234</v>
      </c>
      <c r="H62">
        <v>0.11799999999999999</v>
      </c>
    </row>
    <row r="63" spans="1:8">
      <c r="A63">
        <v>16</v>
      </c>
      <c r="B63">
        <v>4</v>
      </c>
      <c r="C63">
        <v>3.2000000000000001E-2</v>
      </c>
      <c r="D63">
        <v>1.2E-2</v>
      </c>
      <c r="E63">
        <v>3.5999999999999997E-2</v>
      </c>
      <c r="F63">
        <v>0.21</v>
      </c>
      <c r="G63">
        <v>5.2039999999999997</v>
      </c>
      <c r="H63">
        <v>0.114</v>
      </c>
    </row>
    <row r="64" spans="1:8">
      <c r="A64">
        <v>21</v>
      </c>
      <c r="B64">
        <v>4</v>
      </c>
      <c r="C64">
        <v>0.107</v>
      </c>
      <c r="D64">
        <v>4.2000000000000003E-2</v>
      </c>
      <c r="E64">
        <v>0.11</v>
      </c>
      <c r="F64">
        <v>0.63</v>
      </c>
      <c r="G64">
        <v>35.798000000000002</v>
      </c>
      <c r="H64">
        <v>0.39600000000000002</v>
      </c>
    </row>
    <row r="65" spans="1:8">
      <c r="A65">
        <v>21</v>
      </c>
      <c r="B65">
        <v>4</v>
      </c>
      <c r="C65">
        <v>0.11</v>
      </c>
      <c r="D65">
        <v>3.5999999999999997E-2</v>
      </c>
      <c r="E65">
        <v>0.11600000000000001</v>
      </c>
      <c r="F65">
        <v>0.629</v>
      </c>
      <c r="G65">
        <v>16.131</v>
      </c>
      <c r="H65">
        <v>0.39200000000000002</v>
      </c>
    </row>
    <row r="66" spans="1:8">
      <c r="A66">
        <v>21</v>
      </c>
      <c r="B66">
        <v>4</v>
      </c>
      <c r="C66">
        <v>0.109</v>
      </c>
      <c r="D66">
        <v>3.5999999999999997E-2</v>
      </c>
      <c r="E66">
        <v>0.109</v>
      </c>
      <c r="F66">
        <v>0.625</v>
      </c>
      <c r="G66">
        <v>16.039000000000001</v>
      </c>
      <c r="H66">
        <v>0.39600000000000002</v>
      </c>
    </row>
    <row r="67" spans="1:8">
      <c r="A67">
        <v>27</v>
      </c>
      <c r="B67">
        <v>5</v>
      </c>
      <c r="C67">
        <v>0.52200000000000002</v>
      </c>
      <c r="D67">
        <v>0.13400000000000001</v>
      </c>
      <c r="E67">
        <v>0.96199999999999997</v>
      </c>
      <c r="F67">
        <v>4.6639999999999997</v>
      </c>
      <c r="H67">
        <v>3.6909999999999998</v>
      </c>
    </row>
    <row r="68" spans="1:8">
      <c r="A68">
        <v>27</v>
      </c>
      <c r="B68">
        <v>5</v>
      </c>
      <c r="C68">
        <v>0.52400000000000002</v>
      </c>
      <c r="D68">
        <v>0.13400000000000001</v>
      </c>
      <c r="E68">
        <v>0.98499999999999999</v>
      </c>
      <c r="F68">
        <v>4.681</v>
      </c>
      <c r="H68">
        <v>3.7530000000000001</v>
      </c>
    </row>
    <row r="69" spans="1:8">
      <c r="A69">
        <v>27</v>
      </c>
      <c r="B69">
        <v>5</v>
      </c>
      <c r="C69">
        <v>0.52900000000000003</v>
      </c>
      <c r="D69">
        <v>0.13400000000000001</v>
      </c>
      <c r="E69">
        <v>0.98499999999999999</v>
      </c>
      <c r="F69">
        <v>4.7030000000000003</v>
      </c>
      <c r="H69">
        <v>3.7469999999999999</v>
      </c>
    </row>
    <row r="70" spans="1:8">
      <c r="A70">
        <v>36</v>
      </c>
      <c r="B70">
        <v>6</v>
      </c>
      <c r="C70">
        <v>2.7290000000000001</v>
      </c>
      <c r="D70">
        <v>0.56499999999999995</v>
      </c>
      <c r="E70">
        <v>4.2039999999999997</v>
      </c>
      <c r="F70">
        <v>18.539000000000001</v>
      </c>
      <c r="H70">
        <v>15.577999999999999</v>
      </c>
    </row>
    <row r="71" spans="1:8">
      <c r="A71">
        <v>36</v>
      </c>
      <c r="B71">
        <v>6</v>
      </c>
      <c r="C71">
        <v>2.74</v>
      </c>
      <c r="D71">
        <v>0.56200000000000006</v>
      </c>
      <c r="E71">
        <v>4.3369999999999997</v>
      </c>
      <c r="F71">
        <v>18.46</v>
      </c>
      <c r="H71">
        <v>15.631</v>
      </c>
    </row>
    <row r="72" spans="1:8">
      <c r="A72">
        <v>36</v>
      </c>
      <c r="B72">
        <v>6</v>
      </c>
      <c r="C72">
        <v>2.7109999999999999</v>
      </c>
      <c r="D72">
        <v>0.55600000000000005</v>
      </c>
      <c r="E72">
        <v>4.4329999999999998</v>
      </c>
      <c r="F72">
        <v>18.529</v>
      </c>
      <c r="H72">
        <v>15.473000000000001</v>
      </c>
    </row>
    <row r="73" spans="1:8">
      <c r="A73">
        <v>48</v>
      </c>
      <c r="B73">
        <v>6</v>
      </c>
      <c r="C73">
        <v>9.3539999999999992</v>
      </c>
      <c r="D73">
        <v>1.82</v>
      </c>
      <c r="E73">
        <v>3.2240000000000002</v>
      </c>
      <c r="F73">
        <v>14.398999999999999</v>
      </c>
      <c r="H73">
        <v>9.0440000000000005</v>
      </c>
    </row>
    <row r="74" spans="1:8">
      <c r="A74">
        <v>48</v>
      </c>
      <c r="B74">
        <v>6</v>
      </c>
      <c r="C74">
        <v>9.2829999999999995</v>
      </c>
      <c r="D74">
        <v>1.802</v>
      </c>
      <c r="E74">
        <v>3.2309999999999999</v>
      </c>
      <c r="F74">
        <v>14.368</v>
      </c>
      <c r="H74">
        <v>8.5630000000000006</v>
      </c>
    </row>
    <row r="75" spans="1:8">
      <c r="A75">
        <v>48</v>
      </c>
      <c r="B75">
        <v>6</v>
      </c>
      <c r="C75">
        <v>9.3140000000000001</v>
      </c>
      <c r="D75">
        <v>1.81</v>
      </c>
      <c r="E75">
        <v>3.2080000000000002</v>
      </c>
      <c r="F75">
        <v>14.326000000000001</v>
      </c>
      <c r="H75">
        <v>8.5549999999999997</v>
      </c>
    </row>
    <row r="76" spans="1:8">
      <c r="A76">
        <v>64</v>
      </c>
      <c r="B76">
        <v>8</v>
      </c>
      <c r="C76">
        <v>96.921000000000006</v>
      </c>
      <c r="D76">
        <v>10.763</v>
      </c>
      <c r="E76">
        <v>68.231999999999999</v>
      </c>
      <c r="F76">
        <v>226.38399999999999</v>
      </c>
      <c r="H76">
        <v>441.11700000000002</v>
      </c>
    </row>
    <row r="77" spans="1:8">
      <c r="A77">
        <v>64</v>
      </c>
      <c r="B77">
        <v>8</v>
      </c>
      <c r="C77">
        <v>96.972999999999999</v>
      </c>
      <c r="D77">
        <v>10.645</v>
      </c>
      <c r="E77">
        <v>71.808000000000007</v>
      </c>
      <c r="F77">
        <v>265.75200000000001</v>
      </c>
      <c r="H77">
        <v>445.22399999999999</v>
      </c>
    </row>
    <row r="78" spans="1:8">
      <c r="A78">
        <v>64</v>
      </c>
      <c r="B78">
        <v>8</v>
      </c>
      <c r="C78">
        <v>96.733999999999995</v>
      </c>
      <c r="D78">
        <v>10.6</v>
      </c>
      <c r="E78">
        <v>66.978999999999999</v>
      </c>
      <c r="F78">
        <v>277.42700000000002</v>
      </c>
      <c r="H78">
        <v>446.05900000000003</v>
      </c>
    </row>
    <row r="79" spans="1:8">
      <c r="A79">
        <v>84</v>
      </c>
      <c r="B79">
        <v>9</v>
      </c>
      <c r="C79">
        <v>447.584</v>
      </c>
      <c r="D79">
        <v>40.573999999999998</v>
      </c>
      <c r="E79">
        <v>748.60400000000004</v>
      </c>
    </row>
    <row r="80" spans="1:8">
      <c r="A80">
        <v>84</v>
      </c>
      <c r="B80">
        <v>9</v>
      </c>
      <c r="C80">
        <v>447.18</v>
      </c>
      <c r="D80">
        <v>39.610999999999997</v>
      </c>
      <c r="E80">
        <v>771.55899999999997</v>
      </c>
    </row>
    <row r="81" spans="1:11">
      <c r="A81">
        <v>84</v>
      </c>
      <c r="B81">
        <v>9</v>
      </c>
      <c r="C81">
        <v>449.62</v>
      </c>
      <c r="D81">
        <v>39.134999999999998</v>
      </c>
      <c r="E81">
        <v>792.96799999999996</v>
      </c>
    </row>
    <row r="82" spans="1:11">
      <c r="A82">
        <v>111</v>
      </c>
      <c r="B82">
        <v>10</v>
      </c>
      <c r="D82">
        <v>178.482</v>
      </c>
      <c r="E82">
        <v>709.58299999999997</v>
      </c>
    </row>
    <row r="83" spans="1:11">
      <c r="A83">
        <v>111</v>
      </c>
      <c r="B83">
        <v>10</v>
      </c>
      <c r="D83">
        <v>173.14599999999999</v>
      </c>
      <c r="E83">
        <v>694.41300000000001</v>
      </c>
    </row>
    <row r="84" spans="1:11">
      <c r="A84">
        <v>111</v>
      </c>
      <c r="B84">
        <v>10</v>
      </c>
      <c r="D84">
        <v>170.00800000000001</v>
      </c>
      <c r="E84">
        <v>695.625</v>
      </c>
    </row>
    <row r="95" spans="1:11">
      <c r="B95">
        <f>SUM(B43:B93)</f>
        <v>195</v>
      </c>
      <c r="C95">
        <f>SUM(C43:C93)</f>
        <v>1673.1570000000002</v>
      </c>
      <c r="D95">
        <f t="shared" ref="D95:H95" si="33">SUM(D43:D93)</f>
        <v>680.64700000000005</v>
      </c>
      <c r="E95">
        <f t="shared" si="33"/>
        <v>4645.8180000000002</v>
      </c>
      <c r="F95">
        <f>SUM(F43:F93)</f>
        <v>884.93200000000002</v>
      </c>
      <c r="G95">
        <f t="shared" si="33"/>
        <v>87.430999999999997</v>
      </c>
      <c r="H95">
        <f t="shared" si="33"/>
        <v>1418.0650000000001</v>
      </c>
    </row>
    <row r="96" spans="1:11">
      <c r="B96">
        <f>B95/60</f>
        <v>3.25</v>
      </c>
      <c r="C96">
        <f t="shared" ref="C96:H96" si="34">C95/60</f>
        <v>27.885950000000001</v>
      </c>
      <c r="D96">
        <f t="shared" si="34"/>
        <v>11.344116666666668</v>
      </c>
      <c r="E96">
        <f t="shared" si="34"/>
        <v>77.430300000000003</v>
      </c>
      <c r="F96">
        <f t="shared" si="34"/>
        <v>14.748866666666666</v>
      </c>
      <c r="G96">
        <f t="shared" si="34"/>
        <v>1.4571833333333333</v>
      </c>
      <c r="H96">
        <f t="shared" si="34"/>
        <v>23.634416666666667</v>
      </c>
      <c r="J96">
        <f>SUM(B96:H96)</f>
        <v>159.75083333333333</v>
      </c>
      <c r="K96">
        <f>J96/60</f>
        <v>2.6625138888888888</v>
      </c>
    </row>
  </sheetData>
  <mergeCells count="1">
    <mergeCell ref="A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Beier</dc:creator>
  <cp:lastModifiedBy>Beier</cp:lastModifiedBy>
  <dcterms:created xsi:type="dcterms:W3CDTF">2013-10-19T10:14:40Z</dcterms:created>
  <dcterms:modified xsi:type="dcterms:W3CDTF">2013-10-23T10:54:51Z</dcterms:modified>
</cp:coreProperties>
</file>