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8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0" i="1"/>
  <c r="N9"/>
  <c r="F95"/>
  <c r="F4"/>
  <c r="G4"/>
  <c r="H4"/>
  <c r="I4"/>
  <c r="J4"/>
  <c r="K4"/>
  <c r="F5"/>
  <c r="G5"/>
  <c r="H5"/>
  <c r="I5"/>
  <c r="J5"/>
  <c r="K5"/>
  <c r="F6"/>
  <c r="G6"/>
  <c r="H6"/>
  <c r="I6"/>
  <c r="J6"/>
  <c r="K6"/>
  <c r="F7"/>
  <c r="G7"/>
  <c r="H7"/>
  <c r="I7"/>
  <c r="J7"/>
  <c r="K7"/>
  <c r="F8"/>
  <c r="G8"/>
  <c r="H8"/>
  <c r="I8"/>
  <c r="J8"/>
  <c r="K8"/>
  <c r="F9"/>
  <c r="G9"/>
  <c r="H9"/>
  <c r="I9"/>
  <c r="J9"/>
  <c r="K9"/>
  <c r="F10"/>
  <c r="G10"/>
  <c r="H10"/>
  <c r="I10"/>
  <c r="J10"/>
  <c r="K10"/>
  <c r="F11"/>
  <c r="G11"/>
  <c r="H11"/>
  <c r="I11"/>
  <c r="J11"/>
  <c r="K11"/>
  <c r="F12"/>
  <c r="G12"/>
  <c r="H12"/>
  <c r="I12"/>
  <c r="J12"/>
  <c r="K12"/>
  <c r="F13"/>
  <c r="G13"/>
  <c r="H13"/>
  <c r="I13"/>
  <c r="J13"/>
  <c r="K13"/>
  <c r="F14"/>
  <c r="G14"/>
  <c r="H14"/>
  <c r="I14"/>
  <c r="J14"/>
  <c r="K14"/>
  <c r="F15"/>
  <c r="G15"/>
  <c r="H15"/>
  <c r="I15"/>
  <c r="J15"/>
  <c r="K15"/>
  <c r="F16"/>
  <c r="G16"/>
  <c r="H16"/>
  <c r="I16"/>
  <c r="J16"/>
  <c r="K16"/>
  <c r="E16"/>
  <c r="E4"/>
  <c r="C5"/>
  <c r="C6"/>
  <c r="C7"/>
  <c r="C8"/>
  <c r="C9"/>
  <c r="C10"/>
  <c r="C11"/>
  <c r="C12"/>
  <c r="C13"/>
  <c r="C14"/>
  <c r="C15"/>
  <c r="C16"/>
  <c r="D5"/>
  <c r="D6"/>
  <c r="D7"/>
  <c r="D8"/>
  <c r="D9"/>
  <c r="D10"/>
  <c r="D11"/>
  <c r="D12"/>
  <c r="D13"/>
  <c r="D14"/>
  <c r="D15"/>
  <c r="D16"/>
  <c r="D4"/>
  <c r="C4"/>
  <c r="B4"/>
  <c r="B5"/>
  <c r="B6"/>
  <c r="B7"/>
  <c r="B8"/>
  <c r="B9"/>
  <c r="B10"/>
  <c r="B11"/>
  <c r="B12"/>
  <c r="B13"/>
  <c r="B14"/>
  <c r="B15"/>
  <c r="B16"/>
  <c r="A16"/>
  <c r="A15"/>
  <c r="A14"/>
  <c r="A13"/>
  <c r="A12"/>
  <c r="A11"/>
  <c r="A10"/>
  <c r="A9"/>
  <c r="A8"/>
  <c r="A7"/>
  <c r="A6"/>
  <c r="A5"/>
  <c r="A4"/>
  <c r="E15"/>
  <c r="E14"/>
  <c r="E13"/>
  <c r="E12"/>
  <c r="E11" l="1"/>
  <c r="B95"/>
  <c r="B96" s="1"/>
  <c r="C95"/>
  <c r="C96" s="1"/>
  <c r="D95"/>
  <c r="D96" s="1"/>
  <c r="E95"/>
  <c r="E96" s="1"/>
  <c r="F96"/>
  <c r="G95"/>
  <c r="G96" s="1"/>
  <c r="H95"/>
  <c r="H96" s="1"/>
  <c r="J96" l="1"/>
  <c r="K96" s="1"/>
  <c r="E10" l="1"/>
  <c r="E9"/>
  <c r="E8"/>
  <c r="E7"/>
  <c r="E6"/>
  <c r="E5"/>
</calcChain>
</file>

<file path=xl/sharedStrings.xml><?xml version="1.0" encoding="utf-8"?>
<sst xmlns="http://schemas.openxmlformats.org/spreadsheetml/2006/main" count="21" uniqueCount="12">
  <si>
    <t>Ek</t>
  </si>
  <si>
    <t>Dinic</t>
  </si>
  <si>
    <t>GT N3</t>
  </si>
  <si>
    <t>GT Dyn</t>
  </si>
  <si>
    <t>KR</t>
  </si>
  <si>
    <t>KR Mod</t>
  </si>
  <si>
    <t>n</t>
  </si>
  <si>
    <t>m</t>
  </si>
  <si>
    <t>Average Times</t>
  </si>
  <si>
    <t>GR</t>
  </si>
  <si>
    <t>a</t>
  </si>
  <si>
    <t>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</si>
</sst>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Sheet1!$E$3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99</c:v>
                </c:pt>
                <c:pt idx="4">
                  <c:v>256</c:v>
                </c:pt>
                <c:pt idx="5">
                  <c:v>352</c:v>
                </c:pt>
                <c:pt idx="6">
                  <c:v>800</c:v>
                </c:pt>
                <c:pt idx="7">
                  <c:v>1620</c:v>
                </c:pt>
                <c:pt idx="8">
                  <c:v>4096</c:v>
                </c:pt>
                <c:pt idx="9">
                  <c:v>7290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Sheet1!$E$4:$E$16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3.3333333333333332E-4</c:v>
                </c:pt>
                <c:pt idx="4">
                  <c:v>2E-3</c:v>
                </c:pt>
                <c:pt idx="5">
                  <c:v>3.0000000000000005E-3</c:v>
                </c:pt>
                <c:pt idx="6">
                  <c:v>1.6E-2</c:v>
                </c:pt>
                <c:pt idx="7">
                  <c:v>7.2333333333333319E-2</c:v>
                </c:pt>
                <c:pt idx="8">
                  <c:v>0.55800000000000005</c:v>
                </c:pt>
                <c:pt idx="9">
                  <c:v>1.7569999999999999</c:v>
                </c:pt>
                <c:pt idx="10">
                  <c:v>9.1256666666666675</c:v>
                </c:pt>
                <c:pt idx="11">
                  <c:v>60.230999999999995</c:v>
                </c:pt>
                <c:pt idx="12">
                  <c:v>320.8313333333333</c:v>
                </c:pt>
              </c:numCache>
            </c:numRef>
          </c:yVal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99</c:v>
                </c:pt>
                <c:pt idx="4">
                  <c:v>256</c:v>
                </c:pt>
                <c:pt idx="5">
                  <c:v>352</c:v>
                </c:pt>
                <c:pt idx="6">
                  <c:v>800</c:v>
                </c:pt>
                <c:pt idx="7">
                  <c:v>1620</c:v>
                </c:pt>
                <c:pt idx="8">
                  <c:v>4096</c:v>
                </c:pt>
                <c:pt idx="9">
                  <c:v>7290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Sheet1!$F$4:$F$16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6.6666666666666664E-4</c:v>
                </c:pt>
                <c:pt idx="5">
                  <c:v>2E-3</c:v>
                </c:pt>
                <c:pt idx="6">
                  <c:v>6.6666666666666671E-3</c:v>
                </c:pt>
                <c:pt idx="7">
                  <c:v>2.8000000000000001E-2</c:v>
                </c:pt>
                <c:pt idx="8">
                  <c:v>0.23166666666666669</c:v>
                </c:pt>
                <c:pt idx="9">
                  <c:v>0.68300000000000016</c:v>
                </c:pt>
                <c:pt idx="10">
                  <c:v>3.3686666666666665</c:v>
                </c:pt>
                <c:pt idx="11">
                  <c:v>14.005666666666668</c:v>
                </c:pt>
                <c:pt idx="12">
                  <c:v>93.486666666666665</c:v>
                </c:pt>
              </c:numCache>
            </c:numRef>
          </c:yVal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GT N3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99</c:v>
                </c:pt>
                <c:pt idx="4">
                  <c:v>256</c:v>
                </c:pt>
                <c:pt idx="5">
                  <c:v>352</c:v>
                </c:pt>
                <c:pt idx="6">
                  <c:v>800</c:v>
                </c:pt>
                <c:pt idx="7">
                  <c:v>1620</c:v>
                </c:pt>
                <c:pt idx="8">
                  <c:v>4096</c:v>
                </c:pt>
                <c:pt idx="9">
                  <c:v>7290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Sheet1!$G$4:$G$16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6.6666666666666664E-4</c:v>
                </c:pt>
                <c:pt idx="4">
                  <c:v>5.3333333333333332E-3</c:v>
                </c:pt>
                <c:pt idx="5">
                  <c:v>6.6666666666666671E-3</c:v>
                </c:pt>
                <c:pt idx="6">
                  <c:v>0.03</c:v>
                </c:pt>
                <c:pt idx="7">
                  <c:v>0.14066666666666669</c:v>
                </c:pt>
                <c:pt idx="8">
                  <c:v>0.35133333333333333</c:v>
                </c:pt>
                <c:pt idx="9">
                  <c:v>6.5429999999999993</c:v>
                </c:pt>
                <c:pt idx="10">
                  <c:v>25.822999999999997</c:v>
                </c:pt>
                <c:pt idx="11">
                  <c:v>212.93466666666666</c:v>
                </c:pt>
                <c:pt idx="12">
                  <c:v>393.04700000000003</c:v>
                </c:pt>
              </c:numCache>
            </c:numRef>
          </c:yVal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GT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99</c:v>
                </c:pt>
                <c:pt idx="4">
                  <c:v>256</c:v>
                </c:pt>
                <c:pt idx="5">
                  <c:v>352</c:v>
                </c:pt>
                <c:pt idx="6">
                  <c:v>800</c:v>
                </c:pt>
                <c:pt idx="7">
                  <c:v>1620</c:v>
                </c:pt>
                <c:pt idx="8">
                  <c:v>4096</c:v>
                </c:pt>
                <c:pt idx="9">
                  <c:v>7290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Sheet1!$H$4:$H$16</c:f>
              <c:numCache>
                <c:formatCode>General</c:formatCode>
                <c:ptCount val="13"/>
                <c:pt idx="0">
                  <c:v>0</c:v>
                </c:pt>
                <c:pt idx="1">
                  <c:v>3.3333333333333332E-4</c:v>
                </c:pt>
                <c:pt idx="2">
                  <c:v>3.3333333333333332E-4</c:v>
                </c:pt>
                <c:pt idx="3">
                  <c:v>2.6666666666666666E-3</c:v>
                </c:pt>
                <c:pt idx="4">
                  <c:v>2.5999999999999999E-2</c:v>
                </c:pt>
                <c:pt idx="5">
                  <c:v>3.5999999999999997E-2</c:v>
                </c:pt>
                <c:pt idx="6">
                  <c:v>0.15833333333333333</c:v>
                </c:pt>
                <c:pt idx="7">
                  <c:v>0.66666666666666663</c:v>
                </c:pt>
                <c:pt idx="8">
                  <c:v>1.7236666666666667</c:v>
                </c:pt>
                <c:pt idx="9">
                  <c:v>24.840333333333334</c:v>
                </c:pt>
                <c:pt idx="10">
                  <c:v>91.903999999999996</c:v>
                </c:pt>
                <c:pt idx="11">
                  <c:v>627.44133333333332</c:v>
                </c:pt>
                <c:pt idx="12">
                  <c:v>0</c:v>
                </c:pt>
              </c:numCache>
            </c:numRef>
          </c:yVal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99</c:v>
                </c:pt>
                <c:pt idx="4">
                  <c:v>256</c:v>
                </c:pt>
                <c:pt idx="5">
                  <c:v>352</c:v>
                </c:pt>
                <c:pt idx="6">
                  <c:v>800</c:v>
                </c:pt>
                <c:pt idx="7">
                  <c:v>1620</c:v>
                </c:pt>
                <c:pt idx="8">
                  <c:v>4096</c:v>
                </c:pt>
                <c:pt idx="9">
                  <c:v>7290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Sheet1!$I$4:$I$16</c:f>
              <c:numCache>
                <c:formatCode>General</c:formatCode>
                <c:ptCount val="13"/>
                <c:pt idx="0">
                  <c:v>1E-3</c:v>
                </c:pt>
                <c:pt idx="1">
                  <c:v>1.3333333333333333E-3</c:v>
                </c:pt>
                <c:pt idx="2">
                  <c:v>3.6666666666666666E-3</c:v>
                </c:pt>
                <c:pt idx="3">
                  <c:v>4.2666666666666665E-2</c:v>
                </c:pt>
                <c:pt idx="4">
                  <c:v>0.31033333333333335</c:v>
                </c:pt>
                <c:pt idx="5">
                  <c:v>0.55366666666666675</c:v>
                </c:pt>
                <c:pt idx="6">
                  <c:v>3.0243333333333333</c:v>
                </c:pt>
                <c:pt idx="7">
                  <c:v>16.330000000000002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</c:ser>
        <c:ser>
          <c:idx val="5"/>
          <c:order val="5"/>
          <c:tx>
            <c:strRef>
              <c:f>Sheet1!$J$3</c:f>
              <c:strCache>
                <c:ptCount val="1"/>
                <c:pt idx="0">
                  <c:v>KR Mod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99</c:v>
                </c:pt>
                <c:pt idx="4">
                  <c:v>256</c:v>
                </c:pt>
                <c:pt idx="5">
                  <c:v>352</c:v>
                </c:pt>
                <c:pt idx="6">
                  <c:v>800</c:v>
                </c:pt>
                <c:pt idx="7">
                  <c:v>1620</c:v>
                </c:pt>
                <c:pt idx="8">
                  <c:v>4096</c:v>
                </c:pt>
                <c:pt idx="9">
                  <c:v>7290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Sheet1!$J$4:$J$16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3.3333333333333332E-4</c:v>
                </c:pt>
                <c:pt idx="3">
                  <c:v>1.3333333333333333E-3</c:v>
                </c:pt>
                <c:pt idx="4">
                  <c:v>1.2999999999999999E-2</c:v>
                </c:pt>
                <c:pt idx="5">
                  <c:v>1.7999999999999999E-2</c:v>
                </c:pt>
                <c:pt idx="6">
                  <c:v>0.104</c:v>
                </c:pt>
                <c:pt idx="7">
                  <c:v>0.45666666666666672</c:v>
                </c:pt>
                <c:pt idx="8">
                  <c:v>1.2016666666666664</c:v>
                </c:pt>
                <c:pt idx="9">
                  <c:v>20.849999999999998</c:v>
                </c:pt>
                <c:pt idx="10">
                  <c:v>82.272999999999996</c:v>
                </c:pt>
                <c:pt idx="11">
                  <c:v>951.02300000000002</c:v>
                </c:pt>
                <c:pt idx="12">
                  <c:v>0</c:v>
                </c:pt>
              </c:numCache>
            </c:numRef>
          </c:yVal>
        </c:ser>
        <c:ser>
          <c:idx val="6"/>
          <c:order val="6"/>
          <c:tx>
            <c:strRef>
              <c:f>Sheet1!$K$3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99</c:v>
                </c:pt>
                <c:pt idx="4">
                  <c:v>256</c:v>
                </c:pt>
                <c:pt idx="5">
                  <c:v>352</c:v>
                </c:pt>
                <c:pt idx="6">
                  <c:v>800</c:v>
                </c:pt>
                <c:pt idx="7">
                  <c:v>1620</c:v>
                </c:pt>
                <c:pt idx="8">
                  <c:v>4096</c:v>
                </c:pt>
                <c:pt idx="9">
                  <c:v>7290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Sheet1!$K$4:$K$16</c:f>
              <c:numCache>
                <c:formatCode>General</c:formatCode>
                <c:ptCount val="13"/>
                <c:pt idx="0">
                  <c:v>0</c:v>
                </c:pt>
                <c:pt idx="1">
                  <c:v>3.3333333333333332E-4</c:v>
                </c:pt>
                <c:pt idx="2">
                  <c:v>0</c:v>
                </c:pt>
                <c:pt idx="3">
                  <c:v>3.6666666666666666E-3</c:v>
                </c:pt>
                <c:pt idx="4">
                  <c:v>1.7000000000000001E-2</c:v>
                </c:pt>
                <c:pt idx="5">
                  <c:v>2.6666666666666668E-2</c:v>
                </c:pt>
                <c:pt idx="6">
                  <c:v>9.0000000000000011E-2</c:v>
                </c:pt>
                <c:pt idx="7">
                  <c:v>0.25</c:v>
                </c:pt>
                <c:pt idx="8">
                  <c:v>1.0743333333333334</c:v>
                </c:pt>
                <c:pt idx="9">
                  <c:v>2.6113333333333335</c:v>
                </c:pt>
                <c:pt idx="10">
                  <c:v>8.6869999999999994</c:v>
                </c:pt>
                <c:pt idx="11">
                  <c:v>37.645666666666671</c:v>
                </c:pt>
                <c:pt idx="12">
                  <c:v>50.326000000000001</c:v>
                </c:pt>
              </c:numCache>
            </c:numRef>
          </c:yVal>
        </c:ser>
        <c:axId val="76927360"/>
        <c:axId val="76928896"/>
      </c:scatterChart>
      <c:valAx>
        <c:axId val="76927360"/>
        <c:scaling>
          <c:logBase val="2"/>
          <c:orientation val="minMax"/>
        </c:scaling>
        <c:axPos val="b"/>
        <c:numFmt formatCode="General" sourceLinked="1"/>
        <c:tickLblPos val="nextTo"/>
        <c:crossAx val="76928896"/>
        <c:crosses val="autoZero"/>
        <c:crossBetween val="midCat"/>
      </c:valAx>
      <c:valAx>
        <c:axId val="76928896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76927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16</xdr:row>
      <xdr:rowOff>85725</xdr:rowOff>
    </xdr:from>
    <xdr:to>
      <xdr:col>13</xdr:col>
      <xdr:colOff>257175</xdr:colOff>
      <xdr:row>40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6"/>
  <sheetViews>
    <sheetView tabSelected="1" workbookViewId="0">
      <selection activeCell="N11" sqref="N11"/>
    </sheetView>
  </sheetViews>
  <sheetFormatPr defaultRowHeight="15"/>
  <cols>
    <col min="1" max="1" width="15.5703125" bestFit="1" customWidth="1"/>
    <col min="5" max="5" width="10" bestFit="1" customWidth="1"/>
    <col min="12" max="12" width="19" bestFit="1" customWidth="1"/>
    <col min="25" max="25" width="10" bestFit="1" customWidth="1"/>
  </cols>
  <sheetData>
    <row r="1" spans="1:14">
      <c r="A1" s="1">
        <v>41568.621527777781</v>
      </c>
    </row>
    <row r="2" spans="1:14" ht="20.25" thickBot="1">
      <c r="A2" s="2" t="s">
        <v>8</v>
      </c>
      <c r="B2" s="2"/>
      <c r="C2" s="2"/>
      <c r="D2" s="2"/>
      <c r="E2" s="2"/>
      <c r="F2" s="2"/>
      <c r="G2" s="2"/>
      <c r="H2" s="2"/>
      <c r="I2" s="2"/>
    </row>
    <row r="3" spans="1:14" ht="15.75" thickTop="1">
      <c r="A3" t="s">
        <v>10</v>
      </c>
      <c r="B3" t="s">
        <v>11</v>
      </c>
      <c r="C3" t="s">
        <v>6</v>
      </c>
      <c r="D3" t="s">
        <v>7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9</v>
      </c>
    </row>
    <row r="4" spans="1:14">
      <c r="A4">
        <f>A43</f>
        <v>2</v>
      </c>
      <c r="B4">
        <f>B43</f>
        <v>4</v>
      </c>
      <c r="C4">
        <f>A4*A4*B4</f>
        <v>16</v>
      </c>
      <c r="D4">
        <f>4*A4*(A4-1)*B4+A4*(B4-1)</f>
        <v>38</v>
      </c>
      <c r="E4">
        <f>AVERAGE(C43:C45)</f>
        <v>0</v>
      </c>
      <c r="F4">
        <f t="shared" ref="F4:K4" si="0">AVERAGE(D43:D45)</f>
        <v>0</v>
      </c>
      <c r="G4">
        <f t="shared" si="0"/>
        <v>0</v>
      </c>
      <c r="H4">
        <f t="shared" si="0"/>
        <v>0</v>
      </c>
      <c r="I4">
        <f t="shared" si="0"/>
        <v>1E-3</v>
      </c>
      <c r="J4">
        <f t="shared" si="0"/>
        <v>0</v>
      </c>
      <c r="K4">
        <f t="shared" si="0"/>
        <v>0</v>
      </c>
    </row>
    <row r="5" spans="1:14">
      <c r="A5">
        <f>A46</f>
        <v>2</v>
      </c>
      <c r="B5">
        <f>B46</f>
        <v>5</v>
      </c>
      <c r="C5">
        <f t="shared" ref="C5:C16" si="1">A5*A5*B5</f>
        <v>20</v>
      </c>
      <c r="D5">
        <f t="shared" ref="D5:D16" si="2">4*A5*(A5-1)*B5+A5*(B5-1)</f>
        <v>48</v>
      </c>
      <c r="E5">
        <f>AVERAGE(C46:C48)</f>
        <v>0</v>
      </c>
      <c r="F5">
        <f t="shared" ref="F5:K5" si="3">AVERAGE(D46:D48)</f>
        <v>0</v>
      </c>
      <c r="G5">
        <f t="shared" si="3"/>
        <v>0</v>
      </c>
      <c r="H5">
        <f t="shared" si="3"/>
        <v>3.3333333333333332E-4</v>
      </c>
      <c r="I5">
        <f t="shared" si="3"/>
        <v>1.3333333333333333E-3</v>
      </c>
      <c r="J5">
        <f t="shared" si="3"/>
        <v>0</v>
      </c>
      <c r="K5">
        <f t="shared" si="3"/>
        <v>3.3333333333333332E-4</v>
      </c>
    </row>
    <row r="6" spans="1:14">
      <c r="A6">
        <f>A49</f>
        <v>2</v>
      </c>
      <c r="B6">
        <f>B49</f>
        <v>8</v>
      </c>
      <c r="C6">
        <f t="shared" si="1"/>
        <v>32</v>
      </c>
      <c r="D6">
        <f t="shared" si="2"/>
        <v>78</v>
      </c>
      <c r="E6">
        <f>AVERAGE(C49:C51)</f>
        <v>0</v>
      </c>
      <c r="F6">
        <f t="shared" ref="F6:K6" si="4">AVERAGE(D49:D51)</f>
        <v>0</v>
      </c>
      <c r="G6">
        <f t="shared" si="4"/>
        <v>0</v>
      </c>
      <c r="H6">
        <f t="shared" si="4"/>
        <v>3.3333333333333332E-4</v>
      </c>
      <c r="I6">
        <f t="shared" si="4"/>
        <v>3.6666666666666666E-3</v>
      </c>
      <c r="J6">
        <f t="shared" si="4"/>
        <v>3.3333333333333332E-4</v>
      </c>
      <c r="K6">
        <f t="shared" si="4"/>
        <v>0</v>
      </c>
    </row>
    <row r="7" spans="1:14">
      <c r="A7">
        <f>A52</f>
        <v>3</v>
      </c>
      <c r="B7">
        <f>B52</f>
        <v>11</v>
      </c>
      <c r="C7">
        <f t="shared" si="1"/>
        <v>99</v>
      </c>
      <c r="D7">
        <f t="shared" si="2"/>
        <v>294</v>
      </c>
      <c r="E7">
        <f>AVERAGE(C52:C54)</f>
        <v>3.3333333333333332E-4</v>
      </c>
      <c r="F7">
        <f t="shared" ref="F7:K7" si="5">AVERAGE(D52:D54)</f>
        <v>0</v>
      </c>
      <c r="G7">
        <f t="shared" si="5"/>
        <v>6.6666666666666664E-4</v>
      </c>
      <c r="H7">
        <f t="shared" si="5"/>
        <v>2.6666666666666666E-3</v>
      </c>
      <c r="I7">
        <f t="shared" si="5"/>
        <v>4.2666666666666665E-2</v>
      </c>
      <c r="J7">
        <f t="shared" si="5"/>
        <v>1.3333333333333333E-3</v>
      </c>
      <c r="K7">
        <f t="shared" si="5"/>
        <v>3.6666666666666666E-3</v>
      </c>
    </row>
    <row r="8" spans="1:14">
      <c r="A8">
        <f>A55</f>
        <v>4</v>
      </c>
      <c r="B8">
        <f>B55</f>
        <v>16</v>
      </c>
      <c r="C8">
        <f t="shared" si="1"/>
        <v>256</v>
      </c>
      <c r="D8">
        <f t="shared" si="2"/>
        <v>828</v>
      </c>
      <c r="E8">
        <f>AVERAGE(C55:C57)</f>
        <v>2E-3</v>
      </c>
      <c r="F8">
        <f t="shared" ref="F8:K8" si="6">AVERAGE(D55:D57)</f>
        <v>6.6666666666666664E-4</v>
      </c>
      <c r="G8">
        <f t="shared" si="6"/>
        <v>5.3333333333333332E-3</v>
      </c>
      <c r="H8">
        <f t="shared" si="6"/>
        <v>2.5999999999999999E-2</v>
      </c>
      <c r="I8">
        <f t="shared" si="6"/>
        <v>0.31033333333333335</v>
      </c>
      <c r="J8">
        <f t="shared" si="6"/>
        <v>1.2999999999999999E-2</v>
      </c>
      <c r="K8">
        <f t="shared" si="6"/>
        <v>1.7000000000000001E-2</v>
      </c>
    </row>
    <row r="9" spans="1:14">
      <c r="A9">
        <f>A58</f>
        <v>4</v>
      </c>
      <c r="B9">
        <f>B58</f>
        <v>22</v>
      </c>
      <c r="C9">
        <f t="shared" si="1"/>
        <v>352</v>
      </c>
      <c r="D9">
        <f t="shared" si="2"/>
        <v>1140</v>
      </c>
      <c r="E9">
        <f>AVERAGE(C58:C60)</f>
        <v>3.0000000000000005E-3</v>
      </c>
      <c r="F9">
        <f t="shared" ref="F9:K9" si="7">AVERAGE(D58:D60)</f>
        <v>2E-3</v>
      </c>
      <c r="G9">
        <f t="shared" si="7"/>
        <v>6.6666666666666671E-3</v>
      </c>
      <c r="H9">
        <f t="shared" si="7"/>
        <v>3.5999999999999997E-2</v>
      </c>
      <c r="I9">
        <f t="shared" si="7"/>
        <v>0.55366666666666675</v>
      </c>
      <c r="J9">
        <f t="shared" si="7"/>
        <v>1.7999999999999999E-2</v>
      </c>
      <c r="K9">
        <f t="shared" si="7"/>
        <v>2.6666666666666668E-2</v>
      </c>
      <c r="N9">
        <f>194*194*13</f>
        <v>489268</v>
      </c>
    </row>
    <row r="10" spans="1:14">
      <c r="A10">
        <f>A61</f>
        <v>5</v>
      </c>
      <c r="B10">
        <f>B61</f>
        <v>32</v>
      </c>
      <c r="C10">
        <f t="shared" si="1"/>
        <v>800</v>
      </c>
      <c r="D10">
        <f t="shared" si="2"/>
        <v>2715</v>
      </c>
      <c r="E10">
        <f>AVERAGE(C61:C63)</f>
        <v>1.6E-2</v>
      </c>
      <c r="F10">
        <f t="shared" ref="F10:K10" si="8">AVERAGE(D61:D63)</f>
        <v>6.6666666666666671E-3</v>
      </c>
      <c r="G10">
        <f t="shared" si="8"/>
        <v>0.03</v>
      </c>
      <c r="H10">
        <f t="shared" si="8"/>
        <v>0.15833333333333333</v>
      </c>
      <c r="I10">
        <f t="shared" si="8"/>
        <v>3.0243333333333333</v>
      </c>
      <c r="J10">
        <f t="shared" si="8"/>
        <v>0.104</v>
      </c>
      <c r="K10">
        <f t="shared" si="8"/>
        <v>9.0000000000000011E-2</v>
      </c>
      <c r="N10">
        <f>13*13</f>
        <v>169</v>
      </c>
    </row>
    <row r="11" spans="1:14">
      <c r="A11">
        <f>A64</f>
        <v>6</v>
      </c>
      <c r="B11">
        <f>B64</f>
        <v>45</v>
      </c>
      <c r="C11">
        <f t="shared" si="1"/>
        <v>1620</v>
      </c>
      <c r="D11">
        <f t="shared" si="2"/>
        <v>5664</v>
      </c>
      <c r="E11">
        <f>AVERAGE(C64:C66)</f>
        <v>7.2333333333333319E-2</v>
      </c>
      <c r="F11">
        <f t="shared" ref="F11:K11" si="9">AVERAGE(D64:D66)</f>
        <v>2.8000000000000001E-2</v>
      </c>
      <c r="G11">
        <f t="shared" si="9"/>
        <v>0.14066666666666669</v>
      </c>
      <c r="H11">
        <f t="shared" si="9"/>
        <v>0.66666666666666663</v>
      </c>
      <c r="I11">
        <f t="shared" si="9"/>
        <v>16.330000000000002</v>
      </c>
      <c r="J11">
        <f t="shared" si="9"/>
        <v>0.45666666666666672</v>
      </c>
      <c r="K11">
        <f t="shared" si="9"/>
        <v>0.25</v>
      </c>
    </row>
    <row r="12" spans="1:14">
      <c r="A12">
        <f>A67</f>
        <v>8</v>
      </c>
      <c r="B12">
        <f>B67</f>
        <v>64</v>
      </c>
      <c r="C12">
        <f t="shared" si="1"/>
        <v>4096</v>
      </c>
      <c r="D12">
        <f t="shared" si="2"/>
        <v>14840</v>
      </c>
      <c r="E12">
        <f>AVERAGE(C67:C69)</f>
        <v>0.55800000000000005</v>
      </c>
      <c r="F12">
        <f t="shared" ref="F12:K12" si="10">AVERAGE(D67:D69)</f>
        <v>0.23166666666666669</v>
      </c>
      <c r="G12">
        <f t="shared" si="10"/>
        <v>0.35133333333333333</v>
      </c>
      <c r="H12">
        <f t="shared" si="10"/>
        <v>1.7236666666666667</v>
      </c>
      <c r="I12" t="e">
        <f t="shared" si="10"/>
        <v>#DIV/0!</v>
      </c>
      <c r="J12">
        <f t="shared" si="10"/>
        <v>1.2016666666666664</v>
      </c>
      <c r="K12">
        <f t="shared" si="10"/>
        <v>1.0743333333333334</v>
      </c>
    </row>
    <row r="13" spans="1:14">
      <c r="A13">
        <f>A70</f>
        <v>9</v>
      </c>
      <c r="B13">
        <f>B70</f>
        <v>90</v>
      </c>
      <c r="C13">
        <f t="shared" si="1"/>
        <v>7290</v>
      </c>
      <c r="D13">
        <f t="shared" si="2"/>
        <v>26721</v>
      </c>
      <c r="E13">
        <f>AVERAGE(C70:C72)</f>
        <v>1.7569999999999999</v>
      </c>
      <c r="F13">
        <f t="shared" ref="F13:K13" si="11">AVERAGE(D70:D72)</f>
        <v>0.68300000000000016</v>
      </c>
      <c r="G13">
        <f t="shared" si="11"/>
        <v>6.5429999999999993</v>
      </c>
      <c r="H13">
        <f t="shared" si="11"/>
        <v>24.840333333333334</v>
      </c>
      <c r="I13" t="e">
        <f t="shared" si="11"/>
        <v>#DIV/0!</v>
      </c>
      <c r="J13">
        <f t="shared" si="11"/>
        <v>20.849999999999998</v>
      </c>
      <c r="K13">
        <f t="shared" si="11"/>
        <v>2.6113333333333335</v>
      </c>
    </row>
    <row r="14" spans="1:14">
      <c r="A14">
        <f>A73</f>
        <v>11</v>
      </c>
      <c r="B14">
        <f>B73</f>
        <v>128</v>
      </c>
      <c r="C14">
        <f t="shared" si="1"/>
        <v>15488</v>
      </c>
      <c r="D14">
        <f t="shared" si="2"/>
        <v>57717</v>
      </c>
      <c r="E14">
        <f>AVERAGE(C73:C75)</f>
        <v>9.1256666666666675</v>
      </c>
      <c r="F14">
        <f t="shared" ref="F14:K14" si="12">AVERAGE(D73:D75)</f>
        <v>3.3686666666666665</v>
      </c>
      <c r="G14">
        <f t="shared" si="12"/>
        <v>25.822999999999997</v>
      </c>
      <c r="H14">
        <f t="shared" si="12"/>
        <v>91.903999999999996</v>
      </c>
      <c r="I14" t="e">
        <f t="shared" si="12"/>
        <v>#DIV/0!</v>
      </c>
      <c r="J14">
        <f t="shared" si="12"/>
        <v>82.272999999999996</v>
      </c>
      <c r="K14">
        <f t="shared" si="12"/>
        <v>8.6869999999999994</v>
      </c>
    </row>
    <row r="15" spans="1:14">
      <c r="A15">
        <f>A76</f>
        <v>13</v>
      </c>
      <c r="B15">
        <f>B76</f>
        <v>181</v>
      </c>
      <c r="C15">
        <f t="shared" si="1"/>
        <v>30589</v>
      </c>
      <c r="D15">
        <f t="shared" si="2"/>
        <v>115284</v>
      </c>
      <c r="E15">
        <f>AVERAGE(C76:C78)</f>
        <v>60.230999999999995</v>
      </c>
      <c r="F15">
        <f t="shared" ref="F15:K15" si="13">AVERAGE(D76:D78)</f>
        <v>14.005666666666668</v>
      </c>
      <c r="G15">
        <f t="shared" si="13"/>
        <v>212.93466666666666</v>
      </c>
      <c r="H15">
        <f t="shared" si="13"/>
        <v>627.44133333333332</v>
      </c>
      <c r="I15" t="e">
        <f t="shared" si="13"/>
        <v>#DIV/0!</v>
      </c>
      <c r="J15">
        <f t="shared" si="13"/>
        <v>951.02300000000002</v>
      </c>
      <c r="K15">
        <f t="shared" si="13"/>
        <v>37.645666666666671</v>
      </c>
    </row>
    <row r="16" spans="1:14">
      <c r="A16">
        <f>A79</f>
        <v>16</v>
      </c>
      <c r="B16">
        <f>B79</f>
        <v>256</v>
      </c>
      <c r="C16">
        <f t="shared" si="1"/>
        <v>65536</v>
      </c>
      <c r="D16">
        <f t="shared" si="2"/>
        <v>249840</v>
      </c>
      <c r="E16">
        <f>AVERAGE(C79:C81)</f>
        <v>320.8313333333333</v>
      </c>
      <c r="F16">
        <f t="shared" ref="F16:K16" si="14">AVERAGE(D79:D81)</f>
        <v>93.486666666666665</v>
      </c>
      <c r="G16">
        <f t="shared" si="14"/>
        <v>393.04700000000003</v>
      </c>
      <c r="H16" t="e">
        <f t="shared" si="14"/>
        <v>#DIV/0!</v>
      </c>
      <c r="I16" t="e">
        <f t="shared" si="14"/>
        <v>#DIV/0!</v>
      </c>
      <c r="J16" t="e">
        <f t="shared" si="14"/>
        <v>#DIV/0!</v>
      </c>
      <c r="K16">
        <f t="shared" si="14"/>
        <v>50.326000000000001</v>
      </c>
    </row>
    <row r="42" spans="1:9">
      <c r="A42" t="s">
        <v>10</v>
      </c>
      <c r="B42" t="s">
        <v>11</v>
      </c>
      <c r="C42" t="s">
        <v>0</v>
      </c>
      <c r="D42" t="s">
        <v>1</v>
      </c>
      <c r="E42" t="s">
        <v>2</v>
      </c>
      <c r="F42" t="s">
        <v>3</v>
      </c>
      <c r="G42" t="s">
        <v>4</v>
      </c>
      <c r="H42" t="s">
        <v>5</v>
      </c>
      <c r="I42" t="s">
        <v>9</v>
      </c>
    </row>
    <row r="43" spans="1:9">
      <c r="A43">
        <v>2</v>
      </c>
      <c r="B43">
        <v>4</v>
      </c>
      <c r="C43">
        <v>0</v>
      </c>
      <c r="D43">
        <v>0</v>
      </c>
      <c r="E43">
        <v>0</v>
      </c>
      <c r="F43">
        <v>0</v>
      </c>
      <c r="G43">
        <v>1E-3</v>
      </c>
      <c r="H43">
        <v>0</v>
      </c>
      <c r="I43">
        <v>0</v>
      </c>
    </row>
    <row r="44" spans="1:9">
      <c r="A44">
        <v>2</v>
      </c>
      <c r="B44">
        <v>4</v>
      </c>
      <c r="C44">
        <v>0</v>
      </c>
      <c r="D44">
        <v>0</v>
      </c>
      <c r="E44">
        <v>0</v>
      </c>
      <c r="F44">
        <v>0</v>
      </c>
      <c r="G44">
        <v>1E-3</v>
      </c>
      <c r="H44">
        <v>0</v>
      </c>
      <c r="I44">
        <v>0</v>
      </c>
    </row>
    <row r="45" spans="1:9">
      <c r="A45">
        <v>2</v>
      </c>
      <c r="B45">
        <v>4</v>
      </c>
      <c r="C45">
        <v>0</v>
      </c>
      <c r="D45">
        <v>0</v>
      </c>
      <c r="E45">
        <v>0</v>
      </c>
      <c r="F45">
        <v>0</v>
      </c>
      <c r="G45">
        <v>1E-3</v>
      </c>
      <c r="H45">
        <v>0</v>
      </c>
      <c r="I45">
        <v>0</v>
      </c>
    </row>
    <row r="46" spans="1:9">
      <c r="A46">
        <v>2</v>
      </c>
      <c r="B46">
        <v>5</v>
      </c>
      <c r="C46">
        <v>0</v>
      </c>
      <c r="D46">
        <v>0</v>
      </c>
      <c r="E46">
        <v>0</v>
      </c>
      <c r="F46">
        <v>0</v>
      </c>
      <c r="G46">
        <v>1E-3</v>
      </c>
      <c r="H46">
        <v>0</v>
      </c>
      <c r="I46">
        <v>0</v>
      </c>
    </row>
    <row r="47" spans="1:9">
      <c r="A47">
        <v>2</v>
      </c>
      <c r="B47">
        <v>5</v>
      </c>
      <c r="C47">
        <v>0</v>
      </c>
      <c r="D47">
        <v>0</v>
      </c>
      <c r="E47">
        <v>0</v>
      </c>
      <c r="F47">
        <v>1E-3</v>
      </c>
      <c r="G47">
        <v>2E-3</v>
      </c>
      <c r="H47">
        <v>0</v>
      </c>
      <c r="I47">
        <v>1E-3</v>
      </c>
    </row>
    <row r="48" spans="1:9">
      <c r="A48">
        <v>2</v>
      </c>
      <c r="B48">
        <v>5</v>
      </c>
      <c r="C48">
        <v>0</v>
      </c>
      <c r="D48">
        <v>0</v>
      </c>
      <c r="E48">
        <v>0</v>
      </c>
      <c r="F48">
        <v>0</v>
      </c>
      <c r="G48">
        <v>1E-3</v>
      </c>
      <c r="H48">
        <v>0</v>
      </c>
      <c r="I48">
        <v>0</v>
      </c>
    </row>
    <row r="49" spans="1:9">
      <c r="A49">
        <v>2</v>
      </c>
      <c r="B49">
        <v>8</v>
      </c>
      <c r="C49">
        <v>0</v>
      </c>
      <c r="D49">
        <v>0</v>
      </c>
      <c r="E49">
        <v>0</v>
      </c>
      <c r="F49">
        <v>0</v>
      </c>
      <c r="G49">
        <v>4.0000000000000001E-3</v>
      </c>
      <c r="H49">
        <v>0</v>
      </c>
      <c r="I49">
        <v>0</v>
      </c>
    </row>
    <row r="50" spans="1:9">
      <c r="A50">
        <v>2</v>
      </c>
      <c r="B50">
        <v>8</v>
      </c>
      <c r="C50">
        <v>0</v>
      </c>
      <c r="D50">
        <v>0</v>
      </c>
      <c r="E50">
        <v>0</v>
      </c>
      <c r="F50">
        <v>1E-3</v>
      </c>
      <c r="G50">
        <v>4.0000000000000001E-3</v>
      </c>
      <c r="H50">
        <v>1E-3</v>
      </c>
      <c r="I50">
        <v>0</v>
      </c>
    </row>
    <row r="51" spans="1:9">
      <c r="A51">
        <v>2</v>
      </c>
      <c r="B51">
        <v>8</v>
      </c>
      <c r="C51">
        <v>0</v>
      </c>
      <c r="D51">
        <v>0</v>
      </c>
      <c r="E51">
        <v>0</v>
      </c>
      <c r="F51">
        <v>0</v>
      </c>
      <c r="G51">
        <v>3.0000000000000001E-3</v>
      </c>
      <c r="H51">
        <v>0</v>
      </c>
      <c r="I51">
        <v>0</v>
      </c>
    </row>
    <row r="52" spans="1:9">
      <c r="A52">
        <v>3</v>
      </c>
      <c r="B52">
        <v>11</v>
      </c>
      <c r="C52">
        <v>0</v>
      </c>
      <c r="D52">
        <v>0</v>
      </c>
      <c r="E52">
        <v>0</v>
      </c>
      <c r="F52">
        <v>3.0000000000000001E-3</v>
      </c>
      <c r="G52">
        <v>4.4999999999999998E-2</v>
      </c>
      <c r="H52">
        <v>2E-3</v>
      </c>
      <c r="I52">
        <v>4.0000000000000001E-3</v>
      </c>
    </row>
    <row r="53" spans="1:9">
      <c r="A53">
        <v>3</v>
      </c>
      <c r="B53">
        <v>11</v>
      </c>
      <c r="C53">
        <v>0</v>
      </c>
      <c r="D53">
        <v>0</v>
      </c>
      <c r="E53">
        <v>1E-3</v>
      </c>
      <c r="F53">
        <v>3.0000000000000001E-3</v>
      </c>
      <c r="G53">
        <v>4.2000000000000003E-2</v>
      </c>
      <c r="H53">
        <v>1E-3</v>
      </c>
      <c r="I53">
        <v>3.0000000000000001E-3</v>
      </c>
    </row>
    <row r="54" spans="1:9">
      <c r="A54">
        <v>3</v>
      </c>
      <c r="B54">
        <v>11</v>
      </c>
      <c r="C54">
        <v>1E-3</v>
      </c>
      <c r="D54">
        <v>0</v>
      </c>
      <c r="E54">
        <v>1E-3</v>
      </c>
      <c r="F54">
        <v>2E-3</v>
      </c>
      <c r="G54">
        <v>4.1000000000000002E-2</v>
      </c>
      <c r="H54">
        <v>1E-3</v>
      </c>
      <c r="I54">
        <v>4.0000000000000001E-3</v>
      </c>
    </row>
    <row r="55" spans="1:9">
      <c r="A55">
        <v>4</v>
      </c>
      <c r="B55">
        <v>16</v>
      </c>
      <c r="C55">
        <v>2E-3</v>
      </c>
      <c r="D55">
        <v>1E-3</v>
      </c>
      <c r="E55">
        <v>6.0000000000000001E-3</v>
      </c>
      <c r="F55">
        <v>2.5999999999999999E-2</v>
      </c>
      <c r="G55">
        <v>0.308</v>
      </c>
      <c r="H55">
        <v>1.2999999999999999E-2</v>
      </c>
      <c r="I55">
        <v>1.7000000000000001E-2</v>
      </c>
    </row>
    <row r="56" spans="1:9">
      <c r="A56">
        <v>4</v>
      </c>
      <c r="B56">
        <v>16</v>
      </c>
      <c r="C56">
        <v>2E-3</v>
      </c>
      <c r="D56">
        <v>1E-3</v>
      </c>
      <c r="E56">
        <v>5.0000000000000001E-3</v>
      </c>
      <c r="F56">
        <v>2.5999999999999999E-2</v>
      </c>
      <c r="G56">
        <v>0.31</v>
      </c>
      <c r="H56">
        <v>1.2999999999999999E-2</v>
      </c>
      <c r="I56">
        <v>1.7000000000000001E-2</v>
      </c>
    </row>
    <row r="57" spans="1:9">
      <c r="A57">
        <v>4</v>
      </c>
      <c r="B57">
        <v>16</v>
      </c>
      <c r="C57">
        <v>2E-3</v>
      </c>
      <c r="D57">
        <v>0</v>
      </c>
      <c r="E57">
        <v>5.0000000000000001E-3</v>
      </c>
      <c r="F57">
        <v>2.5999999999999999E-2</v>
      </c>
      <c r="G57">
        <v>0.313</v>
      </c>
      <c r="H57">
        <v>1.2999999999999999E-2</v>
      </c>
      <c r="I57">
        <v>1.7000000000000001E-2</v>
      </c>
    </row>
    <row r="58" spans="1:9">
      <c r="A58">
        <v>4</v>
      </c>
      <c r="B58">
        <v>22</v>
      </c>
      <c r="C58">
        <v>3.0000000000000001E-3</v>
      </c>
      <c r="D58">
        <v>2E-3</v>
      </c>
      <c r="E58">
        <v>7.0000000000000001E-3</v>
      </c>
      <c r="F58">
        <v>3.5999999999999997E-2</v>
      </c>
      <c r="G58">
        <v>0.55200000000000005</v>
      </c>
      <c r="H58">
        <v>1.7999999999999999E-2</v>
      </c>
      <c r="I58">
        <v>2.5000000000000001E-2</v>
      </c>
    </row>
    <row r="59" spans="1:9">
      <c r="A59">
        <v>4</v>
      </c>
      <c r="B59">
        <v>22</v>
      </c>
      <c r="C59">
        <v>2E-3</v>
      </c>
      <c r="D59">
        <v>2E-3</v>
      </c>
      <c r="E59">
        <v>6.0000000000000001E-3</v>
      </c>
      <c r="F59">
        <v>3.5999999999999997E-2</v>
      </c>
      <c r="G59">
        <v>0.55500000000000005</v>
      </c>
      <c r="H59">
        <v>1.7999999999999999E-2</v>
      </c>
      <c r="I59">
        <v>2.9000000000000001E-2</v>
      </c>
    </row>
    <row r="60" spans="1:9">
      <c r="A60">
        <v>4</v>
      </c>
      <c r="B60">
        <v>22</v>
      </c>
      <c r="C60">
        <v>4.0000000000000001E-3</v>
      </c>
      <c r="D60">
        <v>2E-3</v>
      </c>
      <c r="E60">
        <v>7.0000000000000001E-3</v>
      </c>
      <c r="F60">
        <v>3.5999999999999997E-2</v>
      </c>
      <c r="G60">
        <v>0.55400000000000005</v>
      </c>
      <c r="H60">
        <v>1.7999999999999999E-2</v>
      </c>
      <c r="I60">
        <v>2.5999999999999999E-2</v>
      </c>
    </row>
    <row r="61" spans="1:9">
      <c r="A61">
        <v>5</v>
      </c>
      <c r="B61">
        <v>32</v>
      </c>
      <c r="C61">
        <v>1.6E-2</v>
      </c>
      <c r="D61">
        <v>7.0000000000000001E-3</v>
      </c>
      <c r="E61">
        <v>2.9000000000000001E-2</v>
      </c>
      <c r="F61">
        <v>0.158</v>
      </c>
      <c r="G61">
        <v>3.0790000000000002</v>
      </c>
      <c r="H61">
        <v>0.105</v>
      </c>
      <c r="I61">
        <v>8.8999999999999996E-2</v>
      </c>
    </row>
    <row r="62" spans="1:9">
      <c r="A62">
        <v>5</v>
      </c>
      <c r="B62">
        <v>32</v>
      </c>
      <c r="C62">
        <v>1.6E-2</v>
      </c>
      <c r="D62">
        <v>6.0000000000000001E-3</v>
      </c>
      <c r="E62">
        <v>3.1E-2</v>
      </c>
      <c r="F62">
        <v>0.159</v>
      </c>
      <c r="G62">
        <v>2.996</v>
      </c>
      <c r="H62">
        <v>0.10199999999999999</v>
      </c>
      <c r="I62">
        <v>0.09</v>
      </c>
    </row>
    <row r="63" spans="1:9">
      <c r="A63">
        <v>5</v>
      </c>
      <c r="B63">
        <v>32</v>
      </c>
      <c r="C63">
        <v>1.6E-2</v>
      </c>
      <c r="D63">
        <v>7.0000000000000001E-3</v>
      </c>
      <c r="E63">
        <v>0.03</v>
      </c>
      <c r="F63">
        <v>0.158</v>
      </c>
      <c r="G63">
        <v>2.9980000000000002</v>
      </c>
      <c r="H63">
        <v>0.105</v>
      </c>
      <c r="I63">
        <v>9.0999999999999998E-2</v>
      </c>
    </row>
    <row r="64" spans="1:9">
      <c r="A64">
        <v>6</v>
      </c>
      <c r="B64">
        <v>45</v>
      </c>
      <c r="C64">
        <v>7.2999999999999995E-2</v>
      </c>
      <c r="D64">
        <v>2.7E-2</v>
      </c>
      <c r="E64">
        <v>0.13800000000000001</v>
      </c>
      <c r="F64">
        <v>0.66600000000000004</v>
      </c>
      <c r="G64">
        <v>23.135000000000002</v>
      </c>
      <c r="H64">
        <v>0.45400000000000001</v>
      </c>
      <c r="I64">
        <v>0.248</v>
      </c>
    </row>
    <row r="65" spans="1:9">
      <c r="A65">
        <v>6</v>
      </c>
      <c r="B65">
        <v>45</v>
      </c>
      <c r="C65">
        <v>7.2999999999999995E-2</v>
      </c>
      <c r="D65">
        <v>2.8000000000000001E-2</v>
      </c>
      <c r="E65">
        <v>0.13500000000000001</v>
      </c>
      <c r="F65">
        <v>0.66600000000000004</v>
      </c>
      <c r="G65">
        <v>12.893000000000001</v>
      </c>
      <c r="H65">
        <v>0.45800000000000002</v>
      </c>
      <c r="I65">
        <v>0.254</v>
      </c>
    </row>
    <row r="66" spans="1:9">
      <c r="A66">
        <v>6</v>
      </c>
      <c r="B66">
        <v>45</v>
      </c>
      <c r="C66">
        <v>7.0999999999999994E-2</v>
      </c>
      <c r="D66">
        <v>2.9000000000000001E-2</v>
      </c>
      <c r="E66">
        <v>0.14899999999999999</v>
      </c>
      <c r="F66">
        <v>0.66800000000000004</v>
      </c>
      <c r="G66">
        <v>12.962</v>
      </c>
      <c r="H66">
        <v>0.45800000000000002</v>
      </c>
      <c r="I66">
        <v>0.248</v>
      </c>
    </row>
    <row r="67" spans="1:9">
      <c r="A67">
        <v>8</v>
      </c>
      <c r="B67">
        <v>64</v>
      </c>
      <c r="C67">
        <v>0.57199999999999995</v>
      </c>
      <c r="D67">
        <v>0.23400000000000001</v>
      </c>
      <c r="E67">
        <v>0.35799999999999998</v>
      </c>
      <c r="F67">
        <v>1.7310000000000001</v>
      </c>
      <c r="H67">
        <v>1.196</v>
      </c>
      <c r="I67">
        <v>1.07</v>
      </c>
    </row>
    <row r="68" spans="1:9">
      <c r="A68">
        <v>8</v>
      </c>
      <c r="B68">
        <v>64</v>
      </c>
      <c r="C68">
        <v>0.55200000000000005</v>
      </c>
      <c r="D68">
        <v>0.23100000000000001</v>
      </c>
      <c r="E68">
        <v>0.35299999999999998</v>
      </c>
      <c r="F68">
        <v>1.72</v>
      </c>
      <c r="H68">
        <v>1.202</v>
      </c>
      <c r="I68">
        <v>1.075</v>
      </c>
    </row>
    <row r="69" spans="1:9">
      <c r="A69">
        <v>8</v>
      </c>
      <c r="B69">
        <v>64</v>
      </c>
      <c r="C69">
        <v>0.55000000000000004</v>
      </c>
      <c r="D69">
        <v>0.23</v>
      </c>
      <c r="E69">
        <v>0.34300000000000003</v>
      </c>
      <c r="F69">
        <v>1.72</v>
      </c>
      <c r="H69">
        <v>1.2070000000000001</v>
      </c>
      <c r="I69">
        <v>1.0780000000000001</v>
      </c>
    </row>
    <row r="70" spans="1:9">
      <c r="A70">
        <v>9</v>
      </c>
      <c r="B70">
        <v>90</v>
      </c>
      <c r="C70">
        <v>1.738</v>
      </c>
      <c r="D70">
        <v>0.68</v>
      </c>
      <c r="E70">
        <v>6.5540000000000003</v>
      </c>
      <c r="F70">
        <v>25.052</v>
      </c>
      <c r="H70">
        <v>21.007999999999999</v>
      </c>
      <c r="I70">
        <v>2.6</v>
      </c>
    </row>
    <row r="71" spans="1:9">
      <c r="A71">
        <v>9</v>
      </c>
      <c r="B71">
        <v>90</v>
      </c>
      <c r="C71">
        <v>1.782</v>
      </c>
      <c r="D71">
        <v>0.68100000000000005</v>
      </c>
      <c r="E71">
        <v>6.5970000000000004</v>
      </c>
      <c r="F71">
        <v>24.692</v>
      </c>
      <c r="H71">
        <v>20.943999999999999</v>
      </c>
      <c r="I71">
        <v>2.62</v>
      </c>
    </row>
    <row r="72" spans="1:9">
      <c r="A72">
        <v>9</v>
      </c>
      <c r="B72">
        <v>90</v>
      </c>
      <c r="C72">
        <v>1.7509999999999999</v>
      </c>
      <c r="D72">
        <v>0.68799999999999994</v>
      </c>
      <c r="E72">
        <v>6.4779999999999998</v>
      </c>
      <c r="F72">
        <v>24.777000000000001</v>
      </c>
      <c r="H72">
        <v>20.597999999999999</v>
      </c>
      <c r="I72">
        <v>2.6139999999999999</v>
      </c>
    </row>
    <row r="73" spans="1:9">
      <c r="A73">
        <v>11</v>
      </c>
      <c r="B73">
        <v>128</v>
      </c>
      <c r="C73">
        <v>9.2629999999999999</v>
      </c>
      <c r="D73">
        <v>3.419</v>
      </c>
      <c r="E73">
        <v>26.236000000000001</v>
      </c>
      <c r="F73">
        <v>91.274000000000001</v>
      </c>
      <c r="H73">
        <v>83.299000000000007</v>
      </c>
      <c r="I73">
        <v>8.9760000000000009</v>
      </c>
    </row>
    <row r="74" spans="1:9">
      <c r="A74">
        <v>11</v>
      </c>
      <c r="B74">
        <v>128</v>
      </c>
      <c r="C74">
        <v>9.0380000000000003</v>
      </c>
      <c r="D74">
        <v>3.3380000000000001</v>
      </c>
      <c r="E74">
        <v>26.097000000000001</v>
      </c>
      <c r="F74">
        <v>91.403000000000006</v>
      </c>
      <c r="H74">
        <v>81.715999999999994</v>
      </c>
      <c r="I74">
        <v>8.5340000000000007</v>
      </c>
    </row>
    <row r="75" spans="1:9">
      <c r="A75">
        <v>11</v>
      </c>
      <c r="B75">
        <v>128</v>
      </c>
      <c r="C75">
        <v>9.0760000000000005</v>
      </c>
      <c r="D75">
        <v>3.3490000000000002</v>
      </c>
      <c r="E75">
        <v>25.135999999999999</v>
      </c>
      <c r="F75">
        <v>93.034999999999997</v>
      </c>
      <c r="H75">
        <v>81.804000000000002</v>
      </c>
      <c r="I75">
        <v>8.5510000000000002</v>
      </c>
    </row>
    <row r="76" spans="1:9">
      <c r="A76">
        <v>13</v>
      </c>
      <c r="B76">
        <v>181</v>
      </c>
      <c r="C76">
        <v>61.313000000000002</v>
      </c>
      <c r="D76">
        <v>14.116</v>
      </c>
      <c r="E76">
        <v>221.642</v>
      </c>
      <c r="F76">
        <v>632.00800000000004</v>
      </c>
      <c r="H76">
        <v>925.38499999999999</v>
      </c>
      <c r="I76">
        <v>38.237000000000002</v>
      </c>
    </row>
    <row r="77" spans="1:9">
      <c r="A77">
        <v>13</v>
      </c>
      <c r="B77">
        <v>181</v>
      </c>
      <c r="C77">
        <v>59.877000000000002</v>
      </c>
      <c r="D77">
        <v>14.03</v>
      </c>
      <c r="E77">
        <v>210.00899999999999</v>
      </c>
      <c r="F77">
        <v>625.26199999999994</v>
      </c>
      <c r="H77">
        <v>942.67499999999995</v>
      </c>
      <c r="I77">
        <v>37.414000000000001</v>
      </c>
    </row>
    <row r="78" spans="1:9">
      <c r="A78">
        <v>13</v>
      </c>
      <c r="B78">
        <v>181</v>
      </c>
      <c r="C78">
        <v>59.503</v>
      </c>
      <c r="D78">
        <v>13.871</v>
      </c>
      <c r="E78">
        <v>207.15299999999999</v>
      </c>
      <c r="F78">
        <v>625.05399999999997</v>
      </c>
      <c r="H78">
        <v>985.00900000000001</v>
      </c>
      <c r="I78">
        <v>37.286000000000001</v>
      </c>
    </row>
    <row r="79" spans="1:9">
      <c r="A79">
        <v>16</v>
      </c>
      <c r="B79">
        <v>256</v>
      </c>
      <c r="C79">
        <v>323.26799999999997</v>
      </c>
      <c r="D79">
        <v>93.944999999999993</v>
      </c>
      <c r="E79">
        <v>367.08600000000001</v>
      </c>
      <c r="I79">
        <v>50.290999999999997</v>
      </c>
    </row>
    <row r="80" spans="1:9">
      <c r="A80">
        <v>16</v>
      </c>
      <c r="B80">
        <v>256</v>
      </c>
      <c r="C80">
        <v>319.57499999999999</v>
      </c>
      <c r="D80">
        <v>93.426000000000002</v>
      </c>
      <c r="E80">
        <v>406.40499999999997</v>
      </c>
      <c r="I80">
        <v>50.323999999999998</v>
      </c>
    </row>
    <row r="81" spans="1:11">
      <c r="A81">
        <v>16</v>
      </c>
      <c r="B81">
        <v>256</v>
      </c>
      <c r="C81">
        <v>319.65100000000001</v>
      </c>
      <c r="D81">
        <v>93.088999999999999</v>
      </c>
      <c r="E81">
        <v>405.65</v>
      </c>
      <c r="I81">
        <v>50.363</v>
      </c>
    </row>
    <row r="95" spans="1:11">
      <c r="B95">
        <f>SUM(B43:B93)</f>
        <v>2586</v>
      </c>
      <c r="C95">
        <f t="shared" ref="C95:H95" si="15">SUM(C43:C93)</f>
        <v>1177.79</v>
      </c>
      <c r="D95">
        <f t="shared" si="15"/>
        <v>335.43899999999996</v>
      </c>
      <c r="E95">
        <f t="shared" si="15"/>
        <v>1916.6469999999999</v>
      </c>
      <c r="F95">
        <f>SUM(F43:F93)</f>
        <v>2240.3989999999999</v>
      </c>
      <c r="G95">
        <f t="shared" si="15"/>
        <v>60.801000000000002</v>
      </c>
      <c r="H95">
        <f t="shared" si="15"/>
        <v>3167.8230000000003</v>
      </c>
    </row>
    <row r="96" spans="1:11">
      <c r="B96">
        <f>B95/60</f>
        <v>43.1</v>
      </c>
      <c r="C96">
        <f t="shared" ref="C96:H96" si="16">C95/60</f>
        <v>19.629833333333334</v>
      </c>
      <c r="D96">
        <f t="shared" si="16"/>
        <v>5.5906499999999992</v>
      </c>
      <c r="E96">
        <f t="shared" si="16"/>
        <v>31.944116666666666</v>
      </c>
      <c r="F96">
        <f t="shared" si="16"/>
        <v>37.339983333333329</v>
      </c>
      <c r="G96">
        <f t="shared" si="16"/>
        <v>1.01335</v>
      </c>
      <c r="H96">
        <f t="shared" si="16"/>
        <v>52.797050000000006</v>
      </c>
      <c r="J96">
        <f>SUM(B96:H96)</f>
        <v>191.41498333333334</v>
      </c>
      <c r="K96">
        <f>J96/60</f>
        <v>3.1902497222222221</v>
      </c>
    </row>
  </sheetData>
  <mergeCells count="1">
    <mergeCell ref="A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Beier</dc:creator>
  <cp:lastModifiedBy>Beier</cp:lastModifiedBy>
  <dcterms:created xsi:type="dcterms:W3CDTF">2013-10-19T10:14:40Z</dcterms:created>
  <dcterms:modified xsi:type="dcterms:W3CDTF">2013-10-23T21:22:14Z</dcterms:modified>
</cp:coreProperties>
</file>